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Production\Production Planning\Automated Planning\"/>
    </mc:Choice>
  </mc:AlternateContent>
  <xr:revisionPtr revIDLastSave="0" documentId="13_ncr:1_{AF62EDA7-33D5-4327-BBEB-826F5CED4A22}" xr6:coauthVersionLast="47" xr6:coauthVersionMax="47" xr10:uidLastSave="{00000000-0000-0000-0000-000000000000}"/>
  <bookViews>
    <workbookView xWindow="-120" yWindow="-120" windowWidth="20730" windowHeight="11040" tabRatio="728" firstSheet="1" activeTab="1" xr2:uid="{00000000-000D-0000-FFFF-FFFF00000000}"/>
  </bookViews>
  <sheets>
    <sheet name="HIL vatable" sheetId="12" state="hidden" r:id="rId1"/>
    <sheet name="BOM (2)" sheetId="32" r:id="rId2"/>
    <sheet name="HIL vatable market sell coated" sheetId="23" r:id="rId3"/>
    <sheet name="HIL vatable market sel uncoated" sheetId="18" r:id="rId4"/>
    <sheet name="Mixed SBN" sheetId="33" r:id="rId5"/>
    <sheet name="Raw material" sheetId="16" state="hidden" r:id="rId6"/>
    <sheet name="skinpass and ppm" sheetId="10" state="hidden" r:id="rId7"/>
    <sheet name="Master carton BOM" sheetId="21" state="hidden" r:id="rId8"/>
    <sheet name="roofing screw" sheetId="20" state="hidden" r:id="rId9"/>
    <sheet name="New item for trial" sheetId="22" state="hidden" r:id="rId10"/>
    <sheet name="Sheet3" sheetId="26" state="hidden" r:id="rId11"/>
  </sheets>
  <definedNames>
    <definedName name="_xlnm._FilterDatabase" localSheetId="1" hidden="1">'BOM (2)'!#REF!</definedName>
    <definedName name="_xlnm._FilterDatabase" localSheetId="0" hidden="1">'HIL vatable'!$A$3:$Q$72</definedName>
    <definedName name="_xlnm._FilterDatabase" localSheetId="3" hidden="1">'HIL vatable market sel uncoated'!#REF!</definedName>
    <definedName name="_xlnm._FilterDatabase" localSheetId="2" hidden="1">'HIL vatable market sell coated'!$A$5:$BQ$142</definedName>
    <definedName name="_xlnm._FilterDatabase" localSheetId="6" hidden="1">'skinpass and ppm'!$A$2:$U$2</definedName>
    <definedName name="BOM" localSheetId="1">'BOM (2)'!$BR:$BW</definedName>
    <definedName name="BOM">#REF!</definedName>
    <definedName name="ExternalData_1" localSheetId="1" hidden="1">'BOM (2)'!$A$1:$BP$367</definedName>
    <definedName name="ExternalData_1" localSheetId="3" hidden="1">'HIL vatable market sel uncoated'!$A$1:$AG$77</definedName>
    <definedName name="ExternalData_1" localSheetId="2" hidden="1">'HIL vatable market sell coated'!$A$1:$BK$157</definedName>
    <definedName name="ExternalData_2" localSheetId="4" hidden="1">'Mixed SBN'!$A$1:$AZ$2</definedName>
    <definedName name="HILBOM" localSheetId="1">'BOM (2)'!$BT$4:$CJ$359</definedName>
    <definedName name="HILBOM">#REF!</definedName>
    <definedName name="HILBOMP" localSheetId="1">'BOM (2)'!#REF!</definedName>
    <definedName name="HILBOMP">#REF!</definedName>
    <definedName name="item">'Raw material'!$B$3:$D$13</definedName>
    <definedName name="itemp">'Raw material'!$B$4:$D$15</definedName>
    <definedName name="itemps">'Raw material'!$B$4:$B$4</definedName>
    <definedName name="itemu">'Raw material'!$B$4:$B$4</definedName>
    <definedName name="_xlnm.Print_Area" localSheetId="1">'BOM (2)'!#REF!</definedName>
    <definedName name="_xlnm.Print_Titles" localSheetId="1">'BOM (2)'!$4:$4</definedName>
    <definedName name="Ref" localSheetId="1">#REF!</definedName>
    <definedName name="Ref">#REF!</definedName>
    <definedName name="RM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0" l="1"/>
  <c r="M42" i="10"/>
  <c r="K41" i="10"/>
  <c r="L42" i="10"/>
  <c r="M46" i="10"/>
  <c r="K42" i="10"/>
  <c r="L47" i="10"/>
  <c r="M47" i="10" s="1"/>
  <c r="N46" i="10"/>
  <c r="N47" i="10" l="1"/>
  <c r="N48" i="10" s="1"/>
  <c r="N42" i="10"/>
  <c r="O42" i="10" s="1"/>
  <c r="L48" i="10"/>
  <c r="M48" i="10"/>
  <c r="N49" i="10" l="1"/>
  <c r="M49" i="10"/>
  <c r="M51" i="10"/>
  <c r="O12" i="26" l="1"/>
  <c r="N12" i="26"/>
  <c r="O10" i="26"/>
  <c r="N10" i="26"/>
  <c r="O9" i="26"/>
  <c r="N9" i="26"/>
  <c r="O8" i="26"/>
  <c r="N8" i="26"/>
  <c r="O7" i="26"/>
  <c r="N7" i="26"/>
  <c r="O6" i="26"/>
  <c r="N6" i="26"/>
  <c r="O5" i="26"/>
  <c r="N5" i="26"/>
  <c r="O4" i="26"/>
  <c r="N4" i="26"/>
  <c r="O11" i="26"/>
  <c r="N11" i="26"/>
  <c r="J67" i="12" l="1"/>
  <c r="J68" i="12"/>
  <c r="J69" i="12"/>
  <c r="J70" i="12"/>
  <c r="J71" i="12"/>
  <c r="J72" i="12"/>
  <c r="J73" i="12"/>
  <c r="J74" i="12"/>
  <c r="J75" i="12"/>
  <c r="J76" i="12"/>
  <c r="J77" i="12"/>
  <c r="K67" i="12"/>
  <c r="K68" i="12"/>
  <c r="K69" i="12"/>
  <c r="K70" i="12"/>
  <c r="K71" i="12"/>
  <c r="K72" i="12"/>
  <c r="K73" i="12"/>
  <c r="K74" i="12"/>
  <c r="M74" i="12" s="1"/>
  <c r="K75" i="12"/>
  <c r="M75" i="12" s="1"/>
  <c r="K76" i="12"/>
  <c r="M76" i="12" s="1"/>
  <c r="K77" i="12"/>
  <c r="M77" i="12" s="1"/>
  <c r="G74" i="12"/>
  <c r="G75" i="12"/>
  <c r="G76" i="12"/>
  <c r="G77" i="12"/>
  <c r="F68" i="12"/>
  <c r="F69" i="12"/>
  <c r="F70" i="12"/>
  <c r="F71" i="12"/>
  <c r="F72" i="12"/>
  <c r="F73" i="12"/>
  <c r="F74" i="12"/>
  <c r="F75" i="12"/>
  <c r="F76" i="12"/>
  <c r="F77" i="12"/>
  <c r="G73" i="12" l="1"/>
  <c r="M73" i="12"/>
  <c r="G67" i="12"/>
  <c r="G68" i="12"/>
  <c r="G69" i="12"/>
  <c r="G70" i="12"/>
  <c r="G71" i="12"/>
  <c r="G72" i="12"/>
  <c r="L76" i="12" l="1"/>
  <c r="L77" i="12" l="1"/>
  <c r="L75" i="12"/>
  <c r="L74" i="12" l="1"/>
  <c r="L73" i="12" l="1"/>
  <c r="F30" i="20" l="1"/>
  <c r="H30" i="20" s="1"/>
  <c r="F31" i="20" s="1"/>
  <c r="H31" i="20" s="1"/>
  <c r="F32" i="20" l="1"/>
  <c r="H32" i="20" s="1"/>
  <c r="I31" i="20"/>
  <c r="I30" i="20"/>
  <c r="M72" i="12"/>
  <c r="M71" i="12"/>
  <c r="D17" i="20"/>
  <c r="E17" i="20" s="1"/>
  <c r="E16" i="20"/>
  <c r="E15" i="20"/>
  <c r="E18" i="20"/>
  <c r="D14" i="20"/>
  <c r="E14" i="20" s="1"/>
  <c r="E13" i="20"/>
  <c r="E12" i="20"/>
  <c r="E11" i="20"/>
  <c r="D7" i="20"/>
  <c r="F7" i="20" s="1"/>
  <c r="M70" i="12"/>
  <c r="M67" i="12"/>
  <c r="M68" i="12"/>
  <c r="F67" i="12"/>
  <c r="F66" i="12"/>
  <c r="E66" i="12"/>
  <c r="F65" i="12"/>
  <c r="E65" i="12"/>
  <c r="F64" i="12"/>
  <c r="E64" i="12"/>
  <c r="F63" i="12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F49" i="12"/>
  <c r="E49" i="12"/>
  <c r="F48" i="12"/>
  <c r="E48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J4" i="12" l="1"/>
  <c r="L4" i="12"/>
  <c r="K4" i="12"/>
  <c r="M4" i="12" s="1"/>
  <c r="J53" i="12"/>
  <c r="L53" i="12"/>
  <c r="R53" i="12" s="1"/>
  <c r="K53" i="12"/>
  <c r="M53" i="12" s="1"/>
  <c r="J65" i="12"/>
  <c r="L65" i="12"/>
  <c r="R65" i="12" s="1"/>
  <c r="K65" i="12"/>
  <c r="M65" i="12" s="1"/>
  <c r="J5" i="12"/>
  <c r="L5" i="12"/>
  <c r="K5" i="12"/>
  <c r="M5" i="12" s="1"/>
  <c r="G11" i="12"/>
  <c r="K11" i="12"/>
  <c r="M11" i="12" s="1"/>
  <c r="J11" i="12"/>
  <c r="L11" i="12"/>
  <c r="J17" i="12"/>
  <c r="L17" i="12"/>
  <c r="K17" i="12"/>
  <c r="M17" i="12" s="1"/>
  <c r="K23" i="12"/>
  <c r="M23" i="12" s="1"/>
  <c r="J23" i="12"/>
  <c r="L23" i="12"/>
  <c r="R23" i="12" s="1"/>
  <c r="J29" i="12"/>
  <c r="L29" i="12"/>
  <c r="K29" i="12"/>
  <c r="M29" i="12" s="1"/>
  <c r="K35" i="12"/>
  <c r="M35" i="12" s="1"/>
  <c r="J35" i="12"/>
  <c r="L35" i="12"/>
  <c r="J41" i="12"/>
  <c r="L41" i="12"/>
  <c r="R41" i="12" s="1"/>
  <c r="K41" i="12"/>
  <c r="M41" i="12" s="1"/>
  <c r="K47" i="12"/>
  <c r="M47" i="12" s="1"/>
  <c r="J47" i="12"/>
  <c r="L47" i="12"/>
  <c r="G59" i="12"/>
  <c r="K59" i="12"/>
  <c r="M59" i="12" s="1"/>
  <c r="J59" i="12"/>
  <c r="L59" i="12"/>
  <c r="L71" i="12"/>
  <c r="L48" i="12"/>
  <c r="K48" i="12"/>
  <c r="M48" i="12" s="1"/>
  <c r="J48" i="12"/>
  <c r="J54" i="12"/>
  <c r="L54" i="12"/>
  <c r="K54" i="12"/>
  <c r="M54" i="12" s="1"/>
  <c r="L60" i="12"/>
  <c r="R60" i="12" s="1"/>
  <c r="K60" i="12"/>
  <c r="M60" i="12" s="1"/>
  <c r="J60" i="12"/>
  <c r="J66" i="12"/>
  <c r="L66" i="12"/>
  <c r="K66" i="12"/>
  <c r="M66" i="12" s="1"/>
  <c r="G34" i="12"/>
  <c r="K34" i="12"/>
  <c r="M34" i="12" s="1"/>
  <c r="J34" i="12"/>
  <c r="L34" i="12"/>
  <c r="L12" i="12"/>
  <c r="R12" i="12" s="1"/>
  <c r="K12" i="12"/>
  <c r="M12" i="12" s="1"/>
  <c r="J12" i="12"/>
  <c r="J18" i="12"/>
  <c r="L18" i="12"/>
  <c r="K18" i="12"/>
  <c r="M18" i="12" s="1"/>
  <c r="L24" i="12"/>
  <c r="R24" i="12" s="1"/>
  <c r="K24" i="12"/>
  <c r="M24" i="12" s="1"/>
  <c r="J24" i="12"/>
  <c r="G30" i="12"/>
  <c r="J30" i="12"/>
  <c r="L30" i="12"/>
  <c r="K30" i="12"/>
  <c r="M30" i="12" s="1"/>
  <c r="L36" i="12"/>
  <c r="K36" i="12"/>
  <c r="M36" i="12" s="1"/>
  <c r="J36" i="12"/>
  <c r="J42" i="12"/>
  <c r="L42" i="12"/>
  <c r="K42" i="12"/>
  <c r="M42" i="12" s="1"/>
  <c r="L67" i="12"/>
  <c r="R67" i="12" s="1"/>
  <c r="J40" i="12"/>
  <c r="L40" i="12"/>
  <c r="R40" i="12" s="1"/>
  <c r="K40" i="12"/>
  <c r="M40" i="12" s="1"/>
  <c r="L49" i="12"/>
  <c r="R49" i="12" s="1"/>
  <c r="K49" i="12"/>
  <c r="M49" i="12" s="1"/>
  <c r="J49" i="12"/>
  <c r="J55" i="12"/>
  <c r="L55" i="12"/>
  <c r="R55" i="12" s="1"/>
  <c r="K55" i="12"/>
  <c r="L61" i="12"/>
  <c r="K61" i="12"/>
  <c r="M61" i="12" s="1"/>
  <c r="J61" i="12"/>
  <c r="J6" i="12"/>
  <c r="L6" i="12"/>
  <c r="R6" i="12" s="1"/>
  <c r="K6" i="12"/>
  <c r="M6" i="12" s="1"/>
  <c r="J7" i="12"/>
  <c r="L7" i="12"/>
  <c r="K7" i="12"/>
  <c r="M7" i="12" s="1"/>
  <c r="L13" i="12"/>
  <c r="K13" i="12"/>
  <c r="M13" i="12" s="1"/>
  <c r="J13" i="12"/>
  <c r="J19" i="12"/>
  <c r="L19" i="12"/>
  <c r="K19" i="12"/>
  <c r="M19" i="12" s="1"/>
  <c r="L25" i="12"/>
  <c r="R25" i="12" s="1"/>
  <c r="K25" i="12"/>
  <c r="J25" i="12"/>
  <c r="J31" i="12"/>
  <c r="L31" i="12"/>
  <c r="R31" i="12" s="1"/>
  <c r="K31" i="12"/>
  <c r="M31" i="12" s="1"/>
  <c r="L37" i="12"/>
  <c r="R37" i="12" s="1"/>
  <c r="K37" i="12"/>
  <c r="M37" i="12" s="1"/>
  <c r="J37" i="12"/>
  <c r="J43" i="12"/>
  <c r="L43" i="12"/>
  <c r="K43" i="12"/>
  <c r="M43" i="12" s="1"/>
  <c r="L68" i="12"/>
  <c r="R68" i="12" s="1"/>
  <c r="G10" i="12"/>
  <c r="K10" i="12"/>
  <c r="M10" i="12" s="1"/>
  <c r="J10" i="12"/>
  <c r="L10" i="12"/>
  <c r="J50" i="12"/>
  <c r="L50" i="12"/>
  <c r="R50" i="12" s="1"/>
  <c r="K50" i="12"/>
  <c r="M50" i="12" s="1"/>
  <c r="J56" i="12"/>
  <c r="L56" i="12"/>
  <c r="R56" i="12" s="1"/>
  <c r="K56" i="12"/>
  <c r="M56" i="12" s="1"/>
  <c r="J62" i="12"/>
  <c r="L62" i="12"/>
  <c r="K62" i="12"/>
  <c r="M62" i="12" s="1"/>
  <c r="L69" i="12"/>
  <c r="R69" i="12" s="1"/>
  <c r="G46" i="12"/>
  <c r="K46" i="12"/>
  <c r="M46" i="12" s="1"/>
  <c r="J46" i="12"/>
  <c r="L46" i="12"/>
  <c r="J8" i="12"/>
  <c r="L8" i="12"/>
  <c r="K8" i="12"/>
  <c r="M8" i="12" s="1"/>
  <c r="J20" i="12"/>
  <c r="L20" i="12"/>
  <c r="K20" i="12"/>
  <c r="M20" i="12" s="1"/>
  <c r="J26" i="12"/>
  <c r="L26" i="12"/>
  <c r="K26" i="12"/>
  <c r="J32" i="12"/>
  <c r="L32" i="12"/>
  <c r="K32" i="12"/>
  <c r="M32" i="12" s="1"/>
  <c r="G38" i="12"/>
  <c r="J38" i="12"/>
  <c r="L38" i="12"/>
  <c r="K38" i="12"/>
  <c r="J44" i="12"/>
  <c r="L44" i="12"/>
  <c r="K44" i="12"/>
  <c r="M44" i="12" s="1"/>
  <c r="J28" i="12"/>
  <c r="L28" i="12"/>
  <c r="K28" i="12"/>
  <c r="M28" i="12" s="1"/>
  <c r="G14" i="12"/>
  <c r="J14" i="12"/>
  <c r="L14" i="12"/>
  <c r="K14" i="12"/>
  <c r="M14" i="12" s="1"/>
  <c r="J51" i="12"/>
  <c r="L51" i="12"/>
  <c r="K51" i="12"/>
  <c r="M51" i="12" s="1"/>
  <c r="J57" i="12"/>
  <c r="K57" i="12"/>
  <c r="M57" i="12" s="1"/>
  <c r="L57" i="12"/>
  <c r="R57" i="12" s="1"/>
  <c r="J63" i="12"/>
  <c r="L63" i="12"/>
  <c r="R63" i="12" s="1"/>
  <c r="K63" i="12"/>
  <c r="M63" i="12" s="1"/>
  <c r="K22" i="12"/>
  <c r="M22" i="12" s="1"/>
  <c r="J22" i="12"/>
  <c r="L22" i="12"/>
  <c r="G9" i="12"/>
  <c r="J9" i="12"/>
  <c r="K9" i="12"/>
  <c r="M9" i="12" s="1"/>
  <c r="L9" i="12"/>
  <c r="G15" i="12"/>
  <c r="J15" i="12"/>
  <c r="L15" i="12"/>
  <c r="K15" i="12"/>
  <c r="M15" i="12" s="1"/>
  <c r="J21" i="12"/>
  <c r="K21" i="12"/>
  <c r="M21" i="12" s="1"/>
  <c r="L21" i="12"/>
  <c r="J27" i="12"/>
  <c r="L27" i="12"/>
  <c r="R27" i="12" s="1"/>
  <c r="K27" i="12"/>
  <c r="M27" i="12" s="1"/>
  <c r="J33" i="12"/>
  <c r="K33" i="12"/>
  <c r="M33" i="12" s="1"/>
  <c r="L33" i="12"/>
  <c r="J39" i="12"/>
  <c r="L39" i="12"/>
  <c r="R39" i="12" s="1"/>
  <c r="K39" i="12"/>
  <c r="M39" i="12" s="1"/>
  <c r="J45" i="12"/>
  <c r="K45" i="12"/>
  <c r="M45" i="12" s="1"/>
  <c r="L45" i="12"/>
  <c r="R45" i="12" s="1"/>
  <c r="L70" i="12"/>
  <c r="R70" i="12" s="1"/>
  <c r="J16" i="12"/>
  <c r="L16" i="12"/>
  <c r="R16" i="12" s="1"/>
  <c r="K16" i="12"/>
  <c r="M16" i="12" s="1"/>
  <c r="J52" i="12"/>
  <c r="L52" i="12"/>
  <c r="R52" i="12" s="1"/>
  <c r="K52" i="12"/>
  <c r="M52" i="12" s="1"/>
  <c r="K58" i="12"/>
  <c r="M58" i="12" s="1"/>
  <c r="J58" i="12"/>
  <c r="L58" i="12"/>
  <c r="J64" i="12"/>
  <c r="L64" i="12"/>
  <c r="R64" i="12" s="1"/>
  <c r="K64" i="12"/>
  <c r="L72" i="12"/>
  <c r="G4" i="12"/>
  <c r="G8" i="12"/>
  <c r="G16" i="12"/>
  <c r="G20" i="12"/>
  <c r="G22" i="12"/>
  <c r="G24" i="12"/>
  <c r="G26" i="12"/>
  <c r="G28" i="12"/>
  <c r="G32" i="12"/>
  <c r="G36" i="12"/>
  <c r="G40" i="12"/>
  <c r="G42" i="12"/>
  <c r="G44" i="12"/>
  <c r="G12" i="12"/>
  <c r="G18" i="12"/>
  <c r="G49" i="12"/>
  <c r="G51" i="12"/>
  <c r="G53" i="12"/>
  <c r="G55" i="12"/>
  <c r="G57" i="12"/>
  <c r="G61" i="12"/>
  <c r="G63" i="12"/>
  <c r="G65" i="12"/>
  <c r="G6" i="12"/>
  <c r="G5" i="12"/>
  <c r="G7" i="12"/>
  <c r="G13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G41" i="12"/>
  <c r="G43" i="12"/>
  <c r="G45" i="12"/>
  <c r="G47" i="12"/>
  <c r="G48" i="12"/>
  <c r="G50" i="12"/>
  <c r="G52" i="12"/>
  <c r="G54" i="12"/>
  <c r="G56" i="12"/>
  <c r="G58" i="12"/>
  <c r="G60" i="12"/>
  <c r="G62" i="12"/>
  <c r="G64" i="12"/>
  <c r="G66" i="12"/>
  <c r="F33" i="20"/>
  <c r="H33" i="20" s="1"/>
  <c r="I32" i="20"/>
  <c r="E7" i="20"/>
  <c r="M69" i="12"/>
  <c r="R66" i="12" l="1"/>
  <c r="R62" i="12"/>
  <c r="R48" i="12"/>
  <c r="R54" i="12"/>
  <c r="R58" i="12"/>
  <c r="M64" i="12"/>
  <c r="R33" i="12"/>
  <c r="R36" i="12"/>
  <c r="M25" i="12"/>
  <c r="R35" i="12"/>
  <c r="R47" i="12"/>
  <c r="F34" i="20"/>
  <c r="H34" i="20" s="1"/>
  <c r="I33" i="20"/>
  <c r="R28" i="12"/>
  <c r="R44" i="12"/>
  <c r="R4" i="12"/>
  <c r="R32" i="12"/>
  <c r="R15" i="12"/>
  <c r="R9" i="12"/>
  <c r="R17" i="12"/>
  <c r="R51" i="12"/>
  <c r="R43" i="12"/>
  <c r="R19" i="12"/>
  <c r="R8" i="12"/>
  <c r="R59" i="12"/>
  <c r="R61" i="12"/>
  <c r="R10" i="12"/>
  <c r="R13" i="12"/>
  <c r="M55" i="12"/>
  <c r="R20" i="12"/>
  <c r="R21" i="12"/>
  <c r="R42" i="12"/>
  <c r="R7" i="12"/>
  <c r="R11" i="12"/>
  <c r="R29" i="12"/>
  <c r="R5" i="12"/>
  <c r="R46" i="12"/>
  <c r="R22" i="12"/>
  <c r="R18" i="12"/>
  <c r="R34" i="12"/>
  <c r="M38" i="12"/>
  <c r="R38" i="12"/>
  <c r="R30" i="12"/>
  <c r="R14" i="12"/>
  <c r="M26" i="12"/>
  <c r="R26" i="12"/>
  <c r="F35" i="20" l="1"/>
  <c r="H35" i="20" s="1"/>
  <c r="I34" i="20"/>
  <c r="F36" i="20" l="1"/>
  <c r="H36" i="20" s="1"/>
  <c r="I35" i="20"/>
  <c r="I36" i="20" l="1"/>
  <c r="F37" i="20"/>
  <c r="H37" i="20" s="1"/>
  <c r="F38" i="20" l="1"/>
  <c r="H38" i="20" s="1"/>
  <c r="I37" i="20"/>
  <c r="F39" i="20" l="1"/>
  <c r="H39" i="20" s="1"/>
  <c r="I38" i="20"/>
  <c r="F40" i="20" l="1"/>
  <c r="H40" i="20" s="1"/>
  <c r="I39" i="20"/>
  <c r="F41" i="20" l="1"/>
  <c r="H41" i="20" s="1"/>
  <c r="I40" i="20"/>
  <c r="F42" i="20" l="1"/>
  <c r="H42" i="20" s="1"/>
  <c r="I41" i="20"/>
  <c r="F43" i="20" l="1"/>
  <c r="H43" i="20" s="1"/>
  <c r="F44" i="20" s="1"/>
  <c r="H44" i="20" s="1"/>
  <c r="I42" i="20"/>
  <c r="F45" i="20" l="1"/>
  <c r="H45" i="20" s="1"/>
  <c r="I45" i="20" s="1"/>
  <c r="I44" i="20"/>
  <c r="I43" i="20"/>
  <c r="I46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D38E6B-214B-4772-902B-7EE3EF07FB84}" keepAlive="1" name="Query - BOM (2)" description="Connection to the 'BOM (2)' query in the workbook." type="5" refreshedVersion="8" background="1" saveData="1">
    <dbPr connection="Provider=Microsoft.Mashup.OleDb.1;Data Source=$Workbook$;Location=&quot;BOM (2)&quot;;Extended Properties=&quot;&quot;" command="SELECT * FROM [BOM (2)]"/>
  </connection>
  <connection id="2" xr16:uid="{E1495D04-006D-4EC6-B867-CEEF22C335E5}" keepAlive="1" name="Query - HIL vatable market sel uncoated" description="Connection to the 'HIL vatable market sel uncoated' query in the workbook." type="5" refreshedVersion="8" background="1" saveData="1">
    <dbPr connection="Provider=Microsoft.Mashup.OleDb.1;Data Source=$Workbook$;Location=&quot;HIL vatable market sel uncoated&quot;;Extended Properties=&quot;&quot;" command="SELECT * FROM [HIL vatable market sel uncoated]"/>
  </connection>
  <connection id="3" xr16:uid="{58B59D38-03D9-4A0C-AB67-BDC8734A74D2}" keepAlive="1" name="Query - HIL vatable market sell coated" description="Connection to the 'HIL vatable market sell coated' query in the workbook." type="5" refreshedVersion="8" background="1" saveData="1">
    <dbPr connection="Provider=Microsoft.Mashup.OleDb.1;Data Source=$Workbook$;Location=&quot;HIL vatable market sell coated&quot;;Extended Properties=&quot;&quot;" command="SELECT * FROM [HIL vatable market sell coated]"/>
  </connection>
  <connection id="4" xr16:uid="{16BA49D4-3985-45A9-9195-D524A5565016}" keepAlive="1" name="Query - Mixed SBN" description="Connection to the 'Mixed SBN' query in the workbook." type="5" refreshedVersion="8" background="1" saveData="1">
    <dbPr connection="Provider=Microsoft.Mashup.OleDb.1;Data Source=$Workbook$;Location=&quot;Mixed SBN&quot;;Extended Properties=&quot;&quot;" command="SELECT * FROM [Mixed SBN]"/>
  </connection>
</connections>
</file>

<file path=xl/sharedStrings.xml><?xml version="1.0" encoding="utf-8"?>
<sst xmlns="http://schemas.openxmlformats.org/spreadsheetml/2006/main" count="7956" uniqueCount="1635">
  <si>
    <t>SL</t>
  </si>
  <si>
    <t>Remark</t>
  </si>
  <si>
    <t>Diameter (mm)</t>
  </si>
  <si>
    <t>Name of Screw:</t>
  </si>
  <si>
    <t>WM Item Code</t>
  </si>
  <si>
    <t>Specification</t>
  </si>
  <si>
    <t>Raw Material</t>
  </si>
  <si>
    <t>UoM</t>
  </si>
  <si>
    <t>unit(kg)</t>
  </si>
  <si>
    <t>per piece net Weight (g)</t>
  </si>
  <si>
    <t>per piece Gross Weight (g)</t>
  </si>
  <si>
    <t>pieces per kg</t>
  </si>
  <si>
    <t>Item Code of Raw Material</t>
  </si>
  <si>
    <t>Zn coating Color</t>
  </si>
  <si>
    <t>Costing</t>
  </si>
  <si>
    <t>Drawing machine</t>
  </si>
  <si>
    <t>Annealing</t>
  </si>
  <si>
    <t>Heat treatment</t>
  </si>
  <si>
    <t>Rechargeable Fan 3</t>
  </si>
  <si>
    <t>Pan Phillips M2.6-28x7.7 Self-Cutting Screw (Type 25)</t>
  </si>
  <si>
    <t>kg</t>
  </si>
  <si>
    <t>white</t>
  </si>
  <si>
    <t>DCD+NSC600</t>
  </si>
  <si>
    <t>CH-3</t>
  </si>
  <si>
    <t>SW3S-26</t>
  </si>
  <si>
    <t>NS-006</t>
  </si>
  <si>
    <t>Yes</t>
  </si>
  <si>
    <t>yes</t>
  </si>
  <si>
    <t>Ceiling Fan 3/Rice Cooker 6</t>
  </si>
  <si>
    <t>Pan Phillips (#4) M3-24x7.5 Self-Cutting Screw (Type 25)</t>
  </si>
  <si>
    <t>10B21</t>
  </si>
  <si>
    <t xml:space="preserve">Rechargeable Fan 5/Fridge 45 </t>
  </si>
  <si>
    <t>Pan Washer Phillips M3-24x8 Self-Tapping (AB)</t>
  </si>
  <si>
    <t>Complete</t>
  </si>
  <si>
    <t>Rechargeable Fan 8</t>
  </si>
  <si>
    <t>Pan Phillips (#4) M3-24x9 Self-Cutting Screw (Type 25)</t>
  </si>
  <si>
    <t>Rechargeable Fan 9</t>
  </si>
  <si>
    <t>Pan Phillips (#4) M3-24x10 Self-Cutting Screw (Type 25)</t>
  </si>
  <si>
    <t>Rechargeable Fan 10</t>
  </si>
  <si>
    <t>Pan Phillips (#4) M3-24x11.5 Self-Cutting Screw (Type 25)</t>
  </si>
  <si>
    <t>Rice Cooker 8</t>
  </si>
  <si>
    <t>N/A</t>
  </si>
  <si>
    <t>Rechargeable Fan 4</t>
  </si>
  <si>
    <t>Pan Phillips M3-0.5x5 Machine Screw</t>
  </si>
  <si>
    <t>Fridge 39</t>
  </si>
  <si>
    <t>Ceiling Fan 6/Rechargeable Fan 13</t>
  </si>
  <si>
    <t>Pan Phillips M4-0.7x12 Machine Screw</t>
  </si>
  <si>
    <t>Ceiling Fan 12</t>
  </si>
  <si>
    <t>Compressor 1</t>
  </si>
  <si>
    <t>Pan Phillips M4-14x9.5 Self Tapping Screw</t>
  </si>
  <si>
    <t>Compressor 2</t>
  </si>
  <si>
    <t>Pan Combination M4-0.7x10 Machine Screw</t>
  </si>
  <si>
    <t>Compressor 3</t>
  </si>
  <si>
    <t>Pan Phillips M4-14x19 Self Tapping Screw</t>
  </si>
  <si>
    <t>Rice Cooker 14</t>
  </si>
  <si>
    <t>WISD 1</t>
  </si>
  <si>
    <t>LED Light 12</t>
  </si>
  <si>
    <t>SWHM5S-35</t>
  </si>
  <si>
    <t>SW5S-45</t>
  </si>
  <si>
    <t>Fridge 4</t>
  </si>
  <si>
    <t>Pan Washer Phillips (#8) M4.17-18x20 Self-Drilling Screw</t>
  </si>
  <si>
    <t>White</t>
  </si>
  <si>
    <t>Fridge 11</t>
  </si>
  <si>
    <t>Fridge 13/AC-4</t>
  </si>
  <si>
    <t>Fridge 18</t>
  </si>
  <si>
    <t>Home appliance 9</t>
  </si>
  <si>
    <t>Ceiling Fan 8</t>
  </si>
  <si>
    <t>Pan Phillips M5-0.8x10 Machine Screw</t>
  </si>
  <si>
    <t>Compressor 4</t>
  </si>
  <si>
    <t>External Hexalobular M5-0.8x14 Machine Screw</t>
  </si>
  <si>
    <t xml:space="preserve">White </t>
  </si>
  <si>
    <t>Compressor 5</t>
  </si>
  <si>
    <t>External Hexalobular M5-0.8x21.5 Machine Screw</t>
  </si>
  <si>
    <t>Compressor 6</t>
  </si>
  <si>
    <t xml:space="preserve">Allen Bolt M5-0.8x55 </t>
  </si>
  <si>
    <t>Fridge 6</t>
  </si>
  <si>
    <t>M5-0.8x3.45 Nut</t>
  </si>
  <si>
    <t>Fridge 9</t>
  </si>
  <si>
    <t>Pan Phillips M5-0.8x12 Machine Screw</t>
  </si>
  <si>
    <t>Fridge 12/ AC 12</t>
  </si>
  <si>
    <t xml:space="preserve">Pan Washer M5-0.8x20 Machine Screw </t>
  </si>
  <si>
    <t>Fridge 2/ AC 10</t>
  </si>
  <si>
    <t xml:space="preserve">Pan Washer M6-1x20 Machine Screw </t>
  </si>
  <si>
    <t>Fridge 19</t>
  </si>
  <si>
    <t>M6-1x4.87 Nut</t>
  </si>
  <si>
    <t xml:space="preserve">Fridge 20 </t>
  </si>
  <si>
    <t xml:space="preserve">Rechargeable Fan 15 </t>
  </si>
  <si>
    <t>Pan Phillips M6-1x18.5 Machine Screw</t>
  </si>
  <si>
    <t xml:space="preserve">Hex Flange Bolt M6-1x30 </t>
  </si>
  <si>
    <t>Workshop 1</t>
  </si>
  <si>
    <t>Ceiling Fan 9</t>
  </si>
  <si>
    <t>IVD</t>
  </si>
  <si>
    <t>SWHM5S-50</t>
  </si>
  <si>
    <t>SW6S-56</t>
  </si>
  <si>
    <t>No</t>
  </si>
  <si>
    <t>Ceiling Fan 11</t>
  </si>
  <si>
    <t>Ceiling Fan 16</t>
  </si>
  <si>
    <t>Fridge 3</t>
  </si>
  <si>
    <t>Fridge 21</t>
  </si>
  <si>
    <t>M8-1.25x6.54 Nut</t>
  </si>
  <si>
    <t>Workshop 2</t>
  </si>
  <si>
    <t>Workshop 3</t>
  </si>
  <si>
    <t>Fridge 36</t>
  </si>
  <si>
    <t>M10-1.5x7.7 Nut</t>
  </si>
  <si>
    <t>unit (kg)</t>
  </si>
  <si>
    <t>Weight (kg)</t>
  </si>
  <si>
    <t>Import Item Code</t>
  </si>
  <si>
    <t>Vat Declaration</t>
  </si>
  <si>
    <t>Kg</t>
  </si>
  <si>
    <t>ELEC.FANX.43068</t>
  </si>
  <si>
    <t>7 Colour</t>
  </si>
  <si>
    <t>ELEC.FANX.43066</t>
  </si>
  <si>
    <t>Pan Phillips M4-0.7x8 Machine Screw</t>
  </si>
  <si>
    <t>ELEC.FANX.43070</t>
  </si>
  <si>
    <t>ELEC.FANX.43069</t>
  </si>
  <si>
    <t>BF-NF11B5S</t>
  </si>
  <si>
    <t>SWHM5L-65</t>
  </si>
  <si>
    <t>SW5L-66</t>
  </si>
  <si>
    <t>ELEC.FANX.43067</t>
  </si>
  <si>
    <t>CBF-63S</t>
  </si>
  <si>
    <t>CBF-83S</t>
  </si>
  <si>
    <t>SW8L-105</t>
  </si>
  <si>
    <t>BF-NF14B5S</t>
  </si>
  <si>
    <t>CBF-103S</t>
  </si>
  <si>
    <t>SW10-160</t>
  </si>
  <si>
    <t>BF-NF17B5S</t>
  </si>
  <si>
    <t>ST-1405</t>
  </si>
  <si>
    <t>Zn plating material BOM for 1 kg screw (White color)</t>
  </si>
  <si>
    <t>SL. NO.</t>
  </si>
  <si>
    <t>Item Name</t>
  </si>
  <si>
    <t>Item code_WMT</t>
  </si>
  <si>
    <t>UOM</t>
  </si>
  <si>
    <t>Consumption</t>
  </si>
  <si>
    <t>Teknobrite AZ- 846A</t>
  </si>
  <si>
    <t>PWCT.PTCL.24041</t>
  </si>
  <si>
    <t>ML</t>
  </si>
  <si>
    <t>Teknobrite AZ- 846B</t>
  </si>
  <si>
    <t>PWCT.PTCL.24010</t>
  </si>
  <si>
    <t>Gm</t>
  </si>
  <si>
    <t>Teknobrite AZ-1085M</t>
  </si>
  <si>
    <t>PWCT.PTCL.33943</t>
  </si>
  <si>
    <t>Teknobrite AZ-1085RF</t>
  </si>
  <si>
    <t>PWCT.PTCL.33944</t>
  </si>
  <si>
    <t>Boric acid</t>
  </si>
  <si>
    <t>PWCT.PTCL.30206</t>
  </si>
  <si>
    <t>Zinc Anode</t>
  </si>
  <si>
    <t>PWCT.PTCL.30173</t>
  </si>
  <si>
    <t>Surfolin SK 40</t>
  </si>
  <si>
    <t>PWCT.PTCL.33025</t>
  </si>
  <si>
    <t>Hydrochloric Acid</t>
  </si>
  <si>
    <t>GEST.STON.01099</t>
  </si>
  <si>
    <t>Hydrogen peroxide</t>
  </si>
  <si>
    <t>MTRL.COMN.35440</t>
  </si>
  <si>
    <t>Kempas BL-3000</t>
  </si>
  <si>
    <t>PWCT.PTCL.33855</t>
  </si>
  <si>
    <t>Zn plating material BOM for 1 kg screw (7 color)</t>
  </si>
  <si>
    <t>Unite</t>
  </si>
  <si>
    <t>Phosclean-102</t>
  </si>
  <si>
    <t>Kempas IR-852</t>
  </si>
  <si>
    <t xml:space="preserve"> Consumption</t>
  </si>
  <si>
    <t>Finished good Item code</t>
  </si>
  <si>
    <t>L M6-1x4.87 Nut</t>
  </si>
  <si>
    <t>L M8-1.25x6.54 Nut</t>
  </si>
  <si>
    <t>L M4-0.7x3.05 Nut</t>
  </si>
  <si>
    <t>L M5-0.8x3.45 Nut</t>
  </si>
  <si>
    <t>L M10-1.5x7.7 Nut</t>
  </si>
  <si>
    <t>LN M6-1x4.87 Nut</t>
  </si>
  <si>
    <t>LN M8-1.25x6.54 Nut</t>
  </si>
  <si>
    <t>LN M10-1.5x7.7 Nut</t>
  </si>
  <si>
    <t>AC-6</t>
  </si>
  <si>
    <t>Pedestal Fan 5</t>
  </si>
  <si>
    <t>Pan Phillips M4-0.7x30 Machine Screw</t>
  </si>
  <si>
    <t>Pedestal Fan 4</t>
  </si>
  <si>
    <t>Pan Phillips M4-0.7x6 Machine Screw</t>
  </si>
  <si>
    <t>Pedestal Fan 1</t>
  </si>
  <si>
    <t>Pedestal Fan 8</t>
  </si>
  <si>
    <t>Pan Washer Phillips M5-0.8x10 Machine Screw</t>
  </si>
  <si>
    <t>Pedestal Fan 9</t>
  </si>
  <si>
    <t>Pan Phillips M6-1x14 Machine Screw</t>
  </si>
  <si>
    <t>AC 18</t>
  </si>
  <si>
    <t xml:space="preserve">Pan Washer Phillips M6-1x25 Machine Screw </t>
  </si>
  <si>
    <t>AC 17</t>
  </si>
  <si>
    <t>AC 11</t>
  </si>
  <si>
    <t>AC 7</t>
  </si>
  <si>
    <t>Fridge 42</t>
  </si>
  <si>
    <t>Switch Socket 12</t>
  </si>
  <si>
    <t>Hex M3-0.5x12 Machine Screw</t>
  </si>
  <si>
    <t>Switch Socket 17</t>
  </si>
  <si>
    <t>Switch Socket 18</t>
  </si>
  <si>
    <t>Pan Combination M3.5-0.6x25 Machine Screw (Type CA)</t>
  </si>
  <si>
    <t>FTM-13B</t>
  </si>
  <si>
    <t>FTM-19B</t>
  </si>
  <si>
    <t>No Coating</t>
  </si>
  <si>
    <t>WISD 5</t>
  </si>
  <si>
    <t>Hex Flange Bolt M8-1.25*20</t>
  </si>
  <si>
    <t>Vat declare</t>
  </si>
  <si>
    <t>WISD 6</t>
  </si>
  <si>
    <t>WISD 7</t>
  </si>
  <si>
    <t>WISD 8</t>
  </si>
  <si>
    <t>WISD 9</t>
  </si>
  <si>
    <t>WISD 10</t>
  </si>
  <si>
    <t>WISD 11</t>
  </si>
  <si>
    <t>Hex Flange Bolt M8-1.25*25</t>
  </si>
  <si>
    <t>Hex Flange Bolt M8-1.25*30</t>
  </si>
  <si>
    <t>Hex Flange Bolt M8-1.25*40</t>
  </si>
  <si>
    <t>Hex Flange Bolt M8-1.25*50</t>
  </si>
  <si>
    <t>Hex Flange Bolt M6-1x20</t>
  </si>
  <si>
    <t>L Hex Flange Bolt M8-1.25*20</t>
  </si>
  <si>
    <t>L Hex Flange Bolt M8-1.25*25</t>
  </si>
  <si>
    <t>L Hex Flange Bolt M8-1.25*30</t>
  </si>
  <si>
    <t>L Hex Flange Bolt M8-1.25*40</t>
  </si>
  <si>
    <t>L Hex Flange Bolt M8-1.25*50</t>
  </si>
  <si>
    <t>L Hex Flange Bolt M6-1x20</t>
  </si>
  <si>
    <t>WISD 12</t>
  </si>
  <si>
    <t>WISD 13</t>
  </si>
  <si>
    <t>WISD 14</t>
  </si>
  <si>
    <t>Hex Flange Bolt M6-1x25</t>
  </si>
  <si>
    <t>WISD 15</t>
  </si>
  <si>
    <t>WISD 16</t>
  </si>
  <si>
    <t>WISD 17</t>
  </si>
  <si>
    <t>WISD 18</t>
  </si>
  <si>
    <t>WISD 20</t>
  </si>
  <si>
    <t>WISD 21</t>
  </si>
  <si>
    <t>WISD 22</t>
  </si>
  <si>
    <t>WISD 23</t>
  </si>
  <si>
    <t>WISD 24</t>
  </si>
  <si>
    <t>L Hex Flange Bolt M6-1x25</t>
  </si>
  <si>
    <t>LED Light 13</t>
  </si>
  <si>
    <t>Pan Phillips M6-1x37 Machine Screw</t>
  </si>
  <si>
    <t>WISD 25</t>
  </si>
  <si>
    <t>WISD 26</t>
  </si>
  <si>
    <t>Hex Flange Bolt M10-1.5*40</t>
  </si>
  <si>
    <t>Hex Flange Bolt M10-1.5*50</t>
  </si>
  <si>
    <t>L Hex Flange Bolt M10-1.5*40</t>
  </si>
  <si>
    <t>L Hex Flange Bolt M10-1.5*50</t>
  </si>
  <si>
    <t>No coating</t>
  </si>
  <si>
    <t>Compressor 7</t>
  </si>
  <si>
    <t>Steel Pin M5x11</t>
  </si>
  <si>
    <t>WISD 27</t>
  </si>
  <si>
    <t>Hex Flange Bolt M6-1x25 (8 Hex)</t>
  </si>
  <si>
    <t>WISD 28</t>
  </si>
  <si>
    <t>WISD 29</t>
  </si>
  <si>
    <t>Hex Flange Bolt M6-1x20 (8 Hex)</t>
  </si>
  <si>
    <t>Hex Flange Bolt M6-1x40 (8 Hex)</t>
  </si>
  <si>
    <t>L Hex Flange Bolt M6-1x25 (8 Hex)</t>
  </si>
  <si>
    <t>LED TV 56</t>
  </si>
  <si>
    <t>L Hex Flange Bolt M6-1x40 (8 Hex)</t>
  </si>
  <si>
    <t>L Hex Flange Bolt M6-1x20 (8 Hex)</t>
  </si>
  <si>
    <t>Fridge 48</t>
  </si>
  <si>
    <t>Hex Flange Bolt M8-1.25*32</t>
  </si>
  <si>
    <t>Pan Phillips M4-0.7x14 Machine Screw</t>
  </si>
  <si>
    <t>Home Appliance 12</t>
  </si>
  <si>
    <t>WISD 31</t>
  </si>
  <si>
    <t>Hex Flange Bolt M6-1x35 (8 Hex)</t>
  </si>
  <si>
    <t>L Hex Flange Bolt M6-1x35 (8 Hex)</t>
  </si>
  <si>
    <t>PWCT.PTCL.33012</t>
  </si>
  <si>
    <t>WISD 32</t>
  </si>
  <si>
    <t>WISD 33</t>
  </si>
  <si>
    <t>WISD 34</t>
  </si>
  <si>
    <t>Fridge 49</t>
  </si>
  <si>
    <t>Hex Flange Bolt M8-1.25*27.5</t>
  </si>
  <si>
    <t>AC 1</t>
  </si>
  <si>
    <t>Blender 1</t>
  </si>
  <si>
    <t>WISD 35</t>
  </si>
  <si>
    <t>Blender 2</t>
  </si>
  <si>
    <t>Blender 3</t>
  </si>
  <si>
    <t>Blender 4</t>
  </si>
  <si>
    <t>Ceiling fan 15</t>
  </si>
  <si>
    <t>Aluminum Rivet M4.8*5.7</t>
  </si>
  <si>
    <t>AL6060</t>
  </si>
  <si>
    <t>TV T019</t>
  </si>
  <si>
    <t>Pan Phillips M5-0.8x30 Machine Screw</t>
  </si>
  <si>
    <t>IVD+NSC 600</t>
  </si>
  <si>
    <t>Home appliance 8</t>
  </si>
  <si>
    <t>Motor Bike 17/Fridge 50</t>
  </si>
  <si>
    <t>LN Nut M10-1.5*8.2 (16 hex) Nut</t>
  </si>
  <si>
    <t>Feed wire</t>
  </si>
  <si>
    <t>LN Hex Flange Bolt M8-1.25*20</t>
  </si>
  <si>
    <t>LN Hex Flange Bolt M8-1.25*25</t>
  </si>
  <si>
    <t>LN Hex Flange Bolt M8-1.25*30</t>
  </si>
  <si>
    <t>LN Hex Flange Bolt M8-1.25*40</t>
  </si>
  <si>
    <t>LN Hex Flange Bolt M8-1.25*50</t>
  </si>
  <si>
    <t>LN Hex Flange Bolt M6-1x20</t>
  </si>
  <si>
    <t>LN Hex Flange Bolt M6-1x25</t>
  </si>
  <si>
    <t>LN Hex Flange Bolt M10-1.5*40</t>
  </si>
  <si>
    <t>LN Hex Flange Bolt M10-1.5*50</t>
  </si>
  <si>
    <t>LN Hex Flange Bolt M6-1x25 (8 Hex)</t>
  </si>
  <si>
    <t>LN Hex Flange Bolt M6-1x20 (8 Hex)</t>
  </si>
  <si>
    <t>LN Hex Flange Bolt M6-1x40 (8 Hex)</t>
  </si>
  <si>
    <t>LN Hex Flange Bolt M6-1x35 (8 Hex)</t>
  </si>
  <si>
    <t>LN M6-1.0 (10 hex) Flange Nut</t>
  </si>
  <si>
    <t>LN M8-1.25 (12 hex) Flange Nut</t>
  </si>
  <si>
    <t>LN M10-1.5 (14 hex) Flange Nut</t>
  </si>
  <si>
    <t xml:space="preserve">L Hex Flange Bolt M6-1x30 </t>
  </si>
  <si>
    <t xml:space="preserve">LN Hex Flange Bolt M6-1x30 </t>
  </si>
  <si>
    <t>Fridge 51</t>
  </si>
  <si>
    <t xml:space="preserve">Pan Washer M6-1x14 Machine Screw </t>
  </si>
  <si>
    <t>Fridge 52</t>
  </si>
  <si>
    <t>WISD 36</t>
  </si>
  <si>
    <t>WISD 37</t>
  </si>
  <si>
    <t>BOM of 50 kg bag</t>
  </si>
  <si>
    <t>Plastic bag</t>
  </si>
  <si>
    <t>pcs</t>
  </si>
  <si>
    <t>635*460</t>
  </si>
  <si>
    <t>Size (mm*mm)</t>
  </si>
  <si>
    <t>Pan Phillips M4-0.7x7 Machine Screw</t>
  </si>
  <si>
    <t>AC 19</t>
  </si>
  <si>
    <t>ELEC.XBAG.19945</t>
  </si>
  <si>
    <t>WISD 38</t>
  </si>
  <si>
    <t>WISD 39</t>
  </si>
  <si>
    <t>WISD 40</t>
  </si>
  <si>
    <t>WISD 41</t>
  </si>
  <si>
    <t>L Hex Flange Bolt M8-1.25*20 (12 Hex)</t>
  </si>
  <si>
    <t>L Hex Flange Bolt M8-1.25*25 (12 Hex)</t>
  </si>
  <si>
    <t>L Hex Flange Bolt M8-1.25*30 (12 Hex)</t>
  </si>
  <si>
    <t>L Hex Flange Bolt M8-1.25*40 (12 Hex)</t>
  </si>
  <si>
    <t>LN Hex Flange Bolt M8-1.25*20 (12 Hex)</t>
  </si>
  <si>
    <t>LN Hex Flange Bolt M8-1.25*25 (12 Hex)</t>
  </si>
  <si>
    <t>LN Hex Flange Bolt M8-1.25*30 (12 Hex)</t>
  </si>
  <si>
    <t>LN Hex Flange Bolt M8-1.25*40 (12 Hex)</t>
  </si>
  <si>
    <t>LN Hex Flange Bolt M10-1.5*40 (14 hex)</t>
  </si>
  <si>
    <t>LN Hex Flange Bolt M10-1.5*50 (14 hex)</t>
  </si>
  <si>
    <t>WISD 43</t>
  </si>
  <si>
    <t>Pending</t>
  </si>
  <si>
    <t>WISD 44</t>
  </si>
  <si>
    <t>WISD 45</t>
  </si>
  <si>
    <t>WISD 46</t>
  </si>
  <si>
    <t>WISD 47</t>
  </si>
  <si>
    <t>WISD 48</t>
  </si>
  <si>
    <t>WISD 49</t>
  </si>
  <si>
    <t>WISD 50</t>
  </si>
  <si>
    <t>WISD 51</t>
  </si>
  <si>
    <t>LN Hex Flange Bolt M10-1.25*25 (14 hex)</t>
  </si>
  <si>
    <t>LN Hex Flange Bolt M10-1.25*30 (14 hex)</t>
  </si>
  <si>
    <t>LN Hex Flange Bolt M10-1.25*35 (14 hex)</t>
  </si>
  <si>
    <t>LN Hex Flange Bolt M10-1.25*37 (14 hex)</t>
  </si>
  <si>
    <t>LN  Hex Flange Bolt M10-1.25*40 (14 hex)</t>
  </si>
  <si>
    <t>LN Hex Flange Bolt M10-1.25*50 (14 hex)</t>
  </si>
  <si>
    <t>LN Hex Flange Bolt M10-1.25*65 (14 hex)</t>
  </si>
  <si>
    <t>LN Hex Flange Bolt M10-1.5*37 (14 hex)</t>
  </si>
  <si>
    <t>LN Hex Flange Bolt M6-1x40 (10 hex)</t>
  </si>
  <si>
    <t>M2.6-28 tapping (A)</t>
  </si>
  <si>
    <t>M2.6-28 cutting</t>
  </si>
  <si>
    <t>M3-28 self screw</t>
  </si>
  <si>
    <t>M3.5-18 chipboard</t>
  </si>
  <si>
    <t>M3-0.5 machine screw</t>
  </si>
  <si>
    <t>M3.5-15 drywall screw</t>
  </si>
  <si>
    <t>M3.5-20 self tapping screw</t>
  </si>
  <si>
    <t>M3.5-20 self tapping screw (B)</t>
  </si>
  <si>
    <t>need to do with 2.8</t>
  </si>
  <si>
    <t>need to do with 2.15</t>
  </si>
  <si>
    <t>(#8) M4.17-18 self tapping</t>
  </si>
  <si>
    <t>need to do with 3.35</t>
  </si>
  <si>
    <t>blender 3</t>
  </si>
  <si>
    <t>M4-0.7 machine screw</t>
  </si>
  <si>
    <t>M5-16 self tapping screw+ M5.5-10 JCBC screw</t>
  </si>
  <si>
    <t>M5-0.8 machine screw</t>
  </si>
  <si>
    <t>M5.5-14 roofing screw</t>
  </si>
  <si>
    <t>M4.8 aluminum rivet</t>
  </si>
  <si>
    <t xml:space="preserve">M6-10 self tapping screw </t>
  </si>
  <si>
    <t>LED 56</t>
  </si>
  <si>
    <t>M5-0.8*55 allen bolt</t>
  </si>
  <si>
    <t>special size</t>
  </si>
  <si>
    <t>comp steel pin</t>
  </si>
  <si>
    <t>M6-1.0 bolt</t>
  </si>
  <si>
    <t>M6-1.0 machine screw</t>
  </si>
  <si>
    <t>M6-1.0 2 in one screw</t>
  </si>
  <si>
    <t>1/4-20 machine screw</t>
  </si>
  <si>
    <t>M8-1.25 bolt</t>
  </si>
  <si>
    <t>M4-0.7 nut</t>
  </si>
  <si>
    <t>M5-0.8 nut</t>
  </si>
  <si>
    <t>M10-1.5 hex bolt</t>
  </si>
  <si>
    <t>M10-1.5 flange nut</t>
  </si>
  <si>
    <t>M10-1.5 (16hex) nut</t>
  </si>
  <si>
    <t>M10-1.5nut</t>
  </si>
  <si>
    <t>M6-1.0 hex nut+ flange nut</t>
  </si>
  <si>
    <t>M8-1.25 flange nut</t>
  </si>
  <si>
    <t>M8-1.25 hex nut</t>
  </si>
  <si>
    <t>Screw name</t>
  </si>
  <si>
    <t>no</t>
  </si>
  <si>
    <t>semi product step can be skipped with good wire</t>
  </si>
  <si>
    <t>from 10mm direct skin pass to 9.8mm also possible</t>
  </si>
  <si>
    <t>Skin pass (mm)</t>
  </si>
  <si>
    <t>Semi product (mm)</t>
  </si>
  <si>
    <t>Raw wire size (mm)</t>
  </si>
  <si>
    <t>M3.5-0.6 machine screw</t>
  </si>
  <si>
    <t>AC 2</t>
  </si>
  <si>
    <t>AC 13</t>
  </si>
  <si>
    <t>Aluminum Rivet M4.8*8</t>
  </si>
  <si>
    <t>ceiling fan 17</t>
  </si>
  <si>
    <t>SWRCH18A</t>
  </si>
  <si>
    <t>Date : 8 -1 - 19</t>
  </si>
  <si>
    <t>Size Range(mm)</t>
  </si>
  <si>
    <t>PPm Line Exparience  (Kg)</t>
  </si>
  <si>
    <t>R&amp;D Instruction(Kg)</t>
  </si>
  <si>
    <t>Remarks</t>
  </si>
  <si>
    <t>2.2-2.95</t>
  </si>
  <si>
    <t>2.10,2.15,2.30,2.55,2.70,2.75</t>
  </si>
  <si>
    <t xml:space="preserve">170-180 </t>
  </si>
  <si>
    <t>170-200</t>
  </si>
  <si>
    <t>3.00-4.00</t>
  </si>
  <si>
    <t>3.15,3.35,3.45,3.55</t>
  </si>
  <si>
    <t>210-230</t>
  </si>
  <si>
    <t>200-250</t>
  </si>
  <si>
    <t>4.00-5.00</t>
  </si>
  <si>
    <t>4.05,4.5,4.55,4.9</t>
  </si>
  <si>
    <t>260-280</t>
  </si>
  <si>
    <t>250-300</t>
  </si>
  <si>
    <t>310-320</t>
  </si>
  <si>
    <t>350-400</t>
  </si>
  <si>
    <t>5.5 (Raw)</t>
  </si>
  <si>
    <t xml:space="preserve">একটি ২ টনের কয়েল সর্বোচ্চ ৪ বারে করতে হবে এবং চেষ্টা করতে হবে ৩ বারে করার জন্য </t>
  </si>
  <si>
    <t>400-420</t>
  </si>
  <si>
    <t>500-650</t>
  </si>
  <si>
    <t>8 (Raw)</t>
  </si>
  <si>
    <t>480-520</t>
  </si>
  <si>
    <t>650-700</t>
  </si>
  <si>
    <t>একটি ২ টনের কয়েল সর্বোচ্চ ৩ বারে করতে হবে এবং চেষ্টা করতে হবে ২ বারে করার জন্য । আর ১৬ মিলি,১৪ মিলি ২ টন কয়েল ২ বারে শেষ করার চেষ্টা করতে হবে ।</t>
  </si>
  <si>
    <t>10.2(Raw)</t>
  </si>
  <si>
    <t>10 (Raw)</t>
  </si>
  <si>
    <t>600-650</t>
  </si>
  <si>
    <t>12 (Raw)</t>
  </si>
  <si>
    <t>14 (Raw)</t>
  </si>
  <si>
    <t>16 (Raw)</t>
  </si>
  <si>
    <t>Typical Size(mm)</t>
  </si>
  <si>
    <t>WISD 52</t>
  </si>
  <si>
    <t>Powder selection</t>
  </si>
  <si>
    <t>Ceiling Fan 10</t>
  </si>
  <si>
    <t>Hex Flange Bolt M6-1x30 (8 Hex)</t>
  </si>
  <si>
    <t>Hex Flange Bolt M6-1x12 (8 Hex)</t>
  </si>
  <si>
    <t>WISD 53</t>
  </si>
  <si>
    <t>WISD 54</t>
  </si>
  <si>
    <t>WISD 55</t>
  </si>
  <si>
    <t>WISD 56</t>
  </si>
  <si>
    <t>WISD 57</t>
  </si>
  <si>
    <t>WISD 58</t>
  </si>
  <si>
    <t>Hex Flange Bolt M6-1x12</t>
  </si>
  <si>
    <t>AC 20</t>
  </si>
  <si>
    <t>AC 14</t>
  </si>
  <si>
    <t>WISD 60</t>
  </si>
  <si>
    <t>WISD 61</t>
  </si>
  <si>
    <t>LN Hex Flange Bolt M6-1x12</t>
  </si>
  <si>
    <t>LN Hex Flange Bolt M6-1x12 (8 Hex)</t>
  </si>
  <si>
    <t>LN Hex Flange Bolt M6-1x30 (8 Hex)</t>
  </si>
  <si>
    <t>LN Hex Flange Bolt M8-1.25*16 (12 Hex)</t>
  </si>
  <si>
    <t>LN Hex Flange Bolt M8-1.25*50 (12 Hex)</t>
  </si>
  <si>
    <t>LN Hex Flange Bolt M8-1.25*60 (12 Hex)</t>
  </si>
  <si>
    <t>L Hex Flange Bolt M6-1x12</t>
  </si>
  <si>
    <t>L Hex Flange Bolt M6-1x12 (8 Hex)</t>
  </si>
  <si>
    <t>L Hex Flange Bolt M6-1x30 (8 Hex)</t>
  </si>
  <si>
    <t>L Hex Flange Bolt M8-1.25*16 (12 Hex)</t>
  </si>
  <si>
    <t>L Hex Flange Bolt M8-1.25*50 (12 Hex)</t>
  </si>
  <si>
    <t>L Hex Flange Bolt M8-1.25*60 (12 Hex)</t>
  </si>
  <si>
    <t xml:space="preserve">L 3/8-16*8.3 Hex nut </t>
  </si>
  <si>
    <t xml:space="preserve">LN 3/8-16*8.3 Hex nut </t>
  </si>
  <si>
    <t>Pan Washer Phillips M3-24x6.7 Self-Tapping (AB)</t>
  </si>
  <si>
    <t>LED Light 7</t>
  </si>
  <si>
    <t>Pan Washer Phillips M3-24x7.7 Self-Tapping (AB)</t>
  </si>
  <si>
    <t>LED Light 6</t>
  </si>
  <si>
    <t>WISD 62</t>
  </si>
  <si>
    <t>WISD 63</t>
  </si>
  <si>
    <t>WISD 64</t>
  </si>
  <si>
    <t>WISD 65</t>
  </si>
  <si>
    <t>AC 21</t>
  </si>
  <si>
    <t>AC 22</t>
  </si>
  <si>
    <t>Pan Phillips M4-0.7x10 Machine Screw</t>
  </si>
  <si>
    <t>AC 5</t>
  </si>
  <si>
    <t>M10 flange nut+3/8 nut</t>
  </si>
  <si>
    <t>M6 bolt + screws</t>
  </si>
  <si>
    <t xml:space="preserve"> Fridge wire (Hard)</t>
  </si>
  <si>
    <t>Fan wire+fridge wire soft</t>
  </si>
  <si>
    <t xml:space="preserve">Coil Wire 6.5mm Sae 1018(For Refrigerator Rack Making) </t>
  </si>
  <si>
    <t>M10-1.25/1.5 flange bolt</t>
  </si>
  <si>
    <t>Grade</t>
  </si>
  <si>
    <t>SWRCH8A</t>
  </si>
  <si>
    <t>Description in HIL</t>
  </si>
  <si>
    <t>Item code in HIL</t>
  </si>
  <si>
    <t>Pedestal fan 10</t>
  </si>
  <si>
    <t>Finished good item code (HIL)</t>
  </si>
  <si>
    <t>Item Code of Raw Material HIL vatable</t>
  </si>
  <si>
    <t>Per piece net weight</t>
  </si>
  <si>
    <t>pcs per kg</t>
  </si>
  <si>
    <t>For WHIL Vatable Transfer (kg basis semi finished good)</t>
  </si>
  <si>
    <t>WISD 66</t>
  </si>
  <si>
    <t>Self cutting</t>
  </si>
  <si>
    <t>self tapping A or AB</t>
  </si>
  <si>
    <t>Self tapping B</t>
  </si>
  <si>
    <t>Machine screw</t>
  </si>
  <si>
    <t>Flange bolt</t>
  </si>
  <si>
    <t xml:space="preserve">Hex bolt </t>
  </si>
  <si>
    <t>Flange nut</t>
  </si>
  <si>
    <t>Hex nut</t>
  </si>
  <si>
    <t>Screw item wise wastage percentage</t>
  </si>
  <si>
    <t>Items</t>
  </si>
  <si>
    <t>Total wastage</t>
  </si>
  <si>
    <t>RLDH-M6-4</t>
  </si>
  <si>
    <t>RLDH-M10-4</t>
  </si>
  <si>
    <t>LN Hex Flange Bolt M10-1.5*35 (14 hex)</t>
  </si>
  <si>
    <t>LN Hex Flange Bolt M10-1.5*75 (14 hex)</t>
  </si>
  <si>
    <t>LN Hex Flange Bolt M10-1.25*75 (14 hex)</t>
  </si>
  <si>
    <t>LN Hex flange bolt M6-1.0*50</t>
  </si>
  <si>
    <t>LN M10-1.25 (14 hex) Flange Nut</t>
  </si>
  <si>
    <t>LN Hex Flange Bolt M8-1.25*65 (12 Hex)</t>
  </si>
  <si>
    <t>L Hex Flange Bolt M8-1.25*65 (12 Hex)</t>
  </si>
  <si>
    <t>TV T065</t>
  </si>
  <si>
    <t>Pan Phillips M4-0.7x20 Machine Screw</t>
  </si>
  <si>
    <t>M4-0.7x3.05 Nut</t>
  </si>
  <si>
    <t>Roofing screw</t>
  </si>
  <si>
    <t>5-7%</t>
  </si>
  <si>
    <t>TV T017</t>
  </si>
  <si>
    <t>Pan Phillips M5-0.8x16 Machine Screw</t>
  </si>
  <si>
    <t>Pan Phillips M4-0.7x25 Machine Screw</t>
  </si>
  <si>
    <t>TV T047</t>
  </si>
  <si>
    <t>User dept.</t>
  </si>
  <si>
    <t>Fan</t>
  </si>
  <si>
    <t>Fan, home appliance</t>
  </si>
  <si>
    <t>Home appliance</t>
  </si>
  <si>
    <t>LED light</t>
  </si>
  <si>
    <t>TV</t>
  </si>
  <si>
    <t>Fan+TV</t>
  </si>
  <si>
    <t xml:space="preserve">Switch Socket </t>
  </si>
  <si>
    <t xml:space="preserve">LED Light </t>
  </si>
  <si>
    <t xml:space="preserve">Home Appliance </t>
  </si>
  <si>
    <t>Fan+ Switch socket+ LED light</t>
  </si>
  <si>
    <t>Elcetric motor</t>
  </si>
  <si>
    <t>Home appliance+ TV+ Fan</t>
  </si>
  <si>
    <t>LED light+ TV</t>
  </si>
  <si>
    <t>Fan+ Home appliance+ LED light</t>
  </si>
  <si>
    <t>Fan+ TV+ LED light</t>
  </si>
  <si>
    <t>Electric Motor+ Fan</t>
  </si>
  <si>
    <t>Uncoiler sizes and their use</t>
  </si>
  <si>
    <t>Coiler size (Dia*height) (mm)</t>
  </si>
  <si>
    <t>Use</t>
  </si>
  <si>
    <t>Wire size range (mm)</t>
  </si>
  <si>
    <t>remark</t>
  </si>
  <si>
    <t>450*1100</t>
  </si>
  <si>
    <t>DCD line output</t>
  </si>
  <si>
    <t>4.05 and below</t>
  </si>
  <si>
    <t>For emmergency support this uncoiler can be used for collecting skin pass machine output</t>
  </si>
  <si>
    <t>450*900</t>
  </si>
  <si>
    <t>Skin pass machine output</t>
  </si>
  <si>
    <t>4.45 and below</t>
  </si>
  <si>
    <t>For emmergency support this uncoiler can be used for collecting DCD machine output</t>
  </si>
  <si>
    <t>650*1200</t>
  </si>
  <si>
    <t>IVD line output</t>
  </si>
  <si>
    <t>15.8 to 4.5</t>
  </si>
  <si>
    <t>750*2500</t>
  </si>
  <si>
    <t>IVD and DCD line input</t>
  </si>
  <si>
    <t>2 ton coil of all sizes</t>
  </si>
  <si>
    <t>750*1200</t>
  </si>
  <si>
    <t>Carrier to collect PPM wire that will be skin passed in IVD line</t>
  </si>
  <si>
    <t>4.9 to 16</t>
  </si>
  <si>
    <t xml:space="preserve"> coil sizes for phosphating </t>
  </si>
  <si>
    <t>Al6060</t>
  </si>
  <si>
    <t>Fridge 55</t>
  </si>
  <si>
    <t>Fridge 54</t>
  </si>
  <si>
    <t xml:space="preserve">Hex Flange Bolt M6-1x35 </t>
  </si>
  <si>
    <t>SAE 1018</t>
  </si>
  <si>
    <t>Powder selection for Fridge and Fan wire</t>
  </si>
  <si>
    <t>Regular use</t>
  </si>
  <si>
    <t>Temporary use to reduce consumption of G40</t>
  </si>
  <si>
    <t>DCD+NSC600S</t>
  </si>
  <si>
    <t>IVD+NSC600S</t>
  </si>
  <si>
    <t>100% TN 4392</t>
  </si>
  <si>
    <t>100% G40</t>
  </si>
  <si>
    <t>35 - 40% G40 + 10-15% sumac 5 + 50% TN 4392</t>
  </si>
  <si>
    <t>15-20% G40+ 5%-10% Sumac 5+ 70% TN4392</t>
  </si>
  <si>
    <t>90% G40+ 10 % Sumac</t>
  </si>
  <si>
    <t>B1 (70% G40+ 30% Sumac)+ intermediate blocks (25% G40+  15% Sumac + 60% TN4392)+ Last 3 blocks (75 % TN4392+ 25% Sumac)</t>
  </si>
  <si>
    <t>Traxit G40</t>
  </si>
  <si>
    <t>Sumac 5</t>
  </si>
  <si>
    <t>TN4392</t>
  </si>
  <si>
    <t>Water solubility</t>
  </si>
  <si>
    <t>Soluble 90-95%</t>
  </si>
  <si>
    <t>Insoluble</t>
  </si>
  <si>
    <t>Completely soluble</t>
  </si>
  <si>
    <t>product</t>
  </si>
  <si>
    <t>pros and cons</t>
  </si>
  <si>
    <t>High Speed ( above 300M/min), moderate reduction</t>
  </si>
  <si>
    <t>High Reduction (Above 25%) moderate speed</t>
  </si>
  <si>
    <t>Highest cleanliness but moderate or low reduction, moderate speed</t>
  </si>
  <si>
    <t>B1 (90% G40+ 10% Sumac)+ intermediate blocks (70 - 80% G40+  20-30% Sumac)+ Last 3 blocks (20-30% G40+ 70-80% Sumac)</t>
  </si>
  <si>
    <t>B1 (70% G40+ 30% Sumac)+ intermediate blocks (25% G40+  15% Sumac + 60% TN 4392)+ Last 3 blocks (75 % TN 4392+ 25% Sumac)</t>
  </si>
  <si>
    <t>15-20% G40+ 5%-10% Sumac 5+ balance TN 4392</t>
  </si>
  <si>
    <t>Per Block Powder Amount (kg)</t>
  </si>
  <si>
    <t>B1 (G40=1050gm; Sumac=450gm).
 Intermediate blocks (G40=375gm; Sumac=225gm; TN 4392=900gm).
Last 3 blocks (TN 4392=1125gm; Sumac=375gm)</t>
  </si>
  <si>
    <t>G40=675gm; Sumac 5=450gm; TN 4392= 3375gm</t>
  </si>
  <si>
    <t>TN 4392 = 4500gm</t>
  </si>
  <si>
    <t>G40= 1800gm; sumac 5=450gm; TN 4392=2250gm</t>
  </si>
  <si>
    <t>G40 = 4500gm</t>
  </si>
  <si>
    <t>Regular powder use (kg)</t>
  </si>
  <si>
    <t>G40 = 1800gm; 
Sumac 5 = 450gm; 
TN 4392 = 2250gm.</t>
  </si>
  <si>
    <t>Block-1 (G40=1050gm; Sumac=450gm).
 Intermediate blocks (G40=375gm; Sumac=225gm; TN 4392=900gm).
Last 3 blocks (TN 4392=1125gm; Sumac=375gm)</t>
  </si>
  <si>
    <t>G40= 4050gm; 
Sumac 5=450gm;</t>
  </si>
  <si>
    <t>Block-1 (G40=1350gm; Sumac=150gm).
 Intermediate blocks (G40=1050-1200gm; Sumac=300-450gm).
Last 3 blocks (G40=300-450gm; Sumac=1050-1200gm)</t>
  </si>
  <si>
    <t>Raw Materials Item Code</t>
  </si>
  <si>
    <t>WISD 67</t>
  </si>
  <si>
    <t>per piece Gross Weight (kg)</t>
  </si>
  <si>
    <t>SAE 1008</t>
  </si>
  <si>
    <t>Input</t>
  </si>
  <si>
    <t>Output</t>
  </si>
  <si>
    <t>1.3/1.23</t>
  </si>
  <si>
    <t>B1 100% Sumac + intermediate blocks TN4392+ Last 4 blocks no powder</t>
  </si>
  <si>
    <t>TV T036</t>
  </si>
  <si>
    <t>Pan Phillips M3-0.5x6 Machine Screw</t>
  </si>
  <si>
    <t>Pan Phillips M4-0.7x18 Machine Screw</t>
  </si>
  <si>
    <t>TV T066</t>
  </si>
  <si>
    <t>Name of Screw</t>
  </si>
  <si>
    <t>WISD 68</t>
  </si>
  <si>
    <t>WISD 69</t>
  </si>
  <si>
    <t>WISD 70</t>
  </si>
  <si>
    <t>WISD 71</t>
  </si>
  <si>
    <t xml:space="preserve">Coil wire of SAE SWRCH18A-5.5mm </t>
  </si>
  <si>
    <t xml:space="preserve">Coil Wire 5.5mm SAE 1008(For soft wire making) </t>
  </si>
  <si>
    <t>M10 (16 hex+ 17 Hex)</t>
  </si>
  <si>
    <t xml:space="preserve">Coil wire of SWRCH8A-8mm </t>
  </si>
  <si>
    <t>WISD 72</t>
  </si>
  <si>
    <t>M6 Nut+M6 flange nut</t>
  </si>
  <si>
    <t>Coil Wire of SAE 10B21-5.5mm</t>
  </si>
  <si>
    <t>gross weight (kg)</t>
  </si>
  <si>
    <t>LN Hex Flange Bolt M10-1.5*20 (14 hex)</t>
  </si>
  <si>
    <t>LN Hex Flange Bolt M10-1.5*25 (14 hex)</t>
  </si>
  <si>
    <t>LN Hex Flange Bolt M10-1.5*30 (14 hex)</t>
  </si>
  <si>
    <t>LN Hex Flange Bolt M10-1.5*65 (14 hex)</t>
  </si>
  <si>
    <t>LN 1/4-20x4.87 Nut</t>
  </si>
  <si>
    <t>L 1/4-20x4.87 Nut</t>
  </si>
  <si>
    <t>Pedestal fan 11</t>
  </si>
  <si>
    <t>Pan phillips M3.5-20X11 self tapping screw (B)</t>
  </si>
  <si>
    <t>Pan Combination (6.35mm) 1/4-20x16 Machine Screw</t>
  </si>
  <si>
    <t>Washer weight (g)</t>
  </si>
  <si>
    <t>Pcs/ kg</t>
  </si>
  <si>
    <t>Washer weight (kg)</t>
  </si>
  <si>
    <t xml:space="preserve">Sample 1 </t>
  </si>
  <si>
    <t>Sample 2</t>
  </si>
  <si>
    <t>Sample 2 washer</t>
  </si>
  <si>
    <t>OD =15.9, ID =5.42, T=2.28</t>
  </si>
  <si>
    <t>Sample 2 with washer</t>
  </si>
  <si>
    <t>Shera screw</t>
  </si>
  <si>
    <t>M5.5*50 Roofing screw</t>
  </si>
  <si>
    <t>Unit weight (g)</t>
  </si>
  <si>
    <t>Flat phillips (#7) M3.84-19*20 self drilling screw</t>
  </si>
  <si>
    <t>M5.5*51.4</t>
  </si>
  <si>
    <t>Walton made screw</t>
  </si>
  <si>
    <t>Washer</t>
  </si>
  <si>
    <t>Walton made screw with washer</t>
  </si>
  <si>
    <t>TV 68</t>
  </si>
  <si>
    <t>Pan Phillips M6-1x22 Machine Screw</t>
  </si>
  <si>
    <t>Screw Carton BOM</t>
  </si>
  <si>
    <t>Drywall Screw Carton</t>
  </si>
  <si>
    <t>L*W*H</t>
  </si>
  <si>
    <t>3 ply carton, Both Side kraft liner</t>
  </si>
  <si>
    <t>Complete BOM</t>
  </si>
  <si>
    <t>We use reel</t>
  </si>
  <si>
    <t>Production Qty( per reel)</t>
  </si>
  <si>
    <t>Actual reel need</t>
  </si>
  <si>
    <t>Item</t>
  </si>
  <si>
    <t>Paper Size (mm)</t>
  </si>
  <si>
    <t>Area of paper</t>
  </si>
  <si>
    <t>Quantity per carton</t>
  </si>
  <si>
    <t>Weight per paper (KG)</t>
  </si>
  <si>
    <t>Use per carton (KG)</t>
  </si>
  <si>
    <t>Reel size</t>
  </si>
  <si>
    <t>Cutting size</t>
  </si>
  <si>
    <t>GSM</t>
  </si>
  <si>
    <t>Kraft Liner Paper</t>
  </si>
  <si>
    <t>Top Liner</t>
  </si>
  <si>
    <t>Test Liner Paper</t>
  </si>
  <si>
    <t>C. Medium</t>
  </si>
  <si>
    <t>Medium</t>
  </si>
  <si>
    <t>Middle Liner</t>
  </si>
  <si>
    <t>Starch</t>
  </si>
  <si>
    <t>Bottom Liner</t>
  </si>
  <si>
    <t>W.R</t>
  </si>
  <si>
    <t>Glue</t>
  </si>
  <si>
    <t>Caustic</t>
  </si>
  <si>
    <t>Ink</t>
  </si>
  <si>
    <t>Borax</t>
  </si>
  <si>
    <t>Stitching wire</t>
  </si>
  <si>
    <t>Total raw material cost</t>
  </si>
  <si>
    <t>Wire</t>
  </si>
  <si>
    <t>Roofing Screw Carton</t>
  </si>
  <si>
    <t>Gas Stove Screw Carton</t>
  </si>
  <si>
    <t>5 ply carton, One Side kraft liner</t>
  </si>
  <si>
    <t>Corrugation</t>
  </si>
  <si>
    <t>Board Carry</t>
  </si>
  <si>
    <t>Creasing/Scoring</t>
  </si>
  <si>
    <t>Printing (Hand)</t>
  </si>
  <si>
    <t>Printing (Machine-Auto)</t>
  </si>
  <si>
    <t>Sloting</t>
  </si>
  <si>
    <t>Die Cutting</t>
  </si>
  <si>
    <t>Stitching</t>
  </si>
  <si>
    <t>Gum Pasting</t>
  </si>
  <si>
    <t>Storing</t>
  </si>
  <si>
    <t>Sl. No.</t>
  </si>
  <si>
    <t>Description</t>
  </si>
  <si>
    <t>No of Cutting (Pcs) per reel</t>
  </si>
  <si>
    <t>Cutting Size (MM)</t>
  </si>
  <si>
    <t>Number of board need for one carton</t>
  </si>
  <si>
    <t>Production Per Hour</t>
  </si>
  <si>
    <t>Man Power</t>
  </si>
  <si>
    <t>18% (Upto M6)- 20% (Above M6)</t>
  </si>
  <si>
    <t>Fridge 56</t>
  </si>
  <si>
    <t>UT lower hinge shaft M6.8*7.7*2.1*15.9</t>
  </si>
  <si>
    <t>Fridge 57</t>
  </si>
  <si>
    <t>Hex Flange Bolt M8-1.25x30 with groove</t>
  </si>
  <si>
    <t>AC 23</t>
  </si>
  <si>
    <t>IVD+IVD</t>
  </si>
  <si>
    <t xml:space="preserve">Aluminum Wire Grade 6060 Dia-4.7mm </t>
  </si>
  <si>
    <t>Month</t>
  </si>
  <si>
    <t>Consumption (Ton)</t>
  </si>
  <si>
    <t>Closing (ton)</t>
  </si>
  <si>
    <t>Opening (Ton)</t>
  </si>
  <si>
    <t>Interest (Tk)</t>
  </si>
  <si>
    <t>At 10% interest rate, raw material price 70 TK/kg considered</t>
  </si>
  <si>
    <t>±</t>
  </si>
  <si>
    <t>LED Light 14</t>
  </si>
  <si>
    <t>Pan Washer Phillips M4-0.7x30 Machine Screw</t>
  </si>
  <si>
    <t>LED Light 15</t>
  </si>
  <si>
    <t>Pan Phillips M5-0.8x25 Machine Screw</t>
  </si>
  <si>
    <t>AC 24</t>
  </si>
  <si>
    <t>Fridge 60</t>
  </si>
  <si>
    <t>Fridge 58</t>
  </si>
  <si>
    <t>Fridge 59</t>
  </si>
  <si>
    <t>Hinge shaft 185 series M7.5*12.5*7.5*18</t>
  </si>
  <si>
    <t>CPR-3</t>
  </si>
  <si>
    <t>L Hex Flange Bolt M8-1.25*60 (30) (12 Hex)</t>
  </si>
  <si>
    <t>L Hex Flange Bolt M6-1x45 (8 Hex)</t>
  </si>
  <si>
    <t>L Hex Flange Bolt M6-1x50 (8 Hex)</t>
  </si>
  <si>
    <t>LN Hex Flange Bolt M8-1.25*60 (30) (12 Hex)</t>
  </si>
  <si>
    <t>LN Hex Flange Bolt M6-1x45 (8 Hex)</t>
  </si>
  <si>
    <t>LN Hex Flange Bolt M6-1x50 (8 Hex)</t>
  </si>
  <si>
    <t>LN Hex flange bolt M6-1.0*60 (10 hex)</t>
  </si>
  <si>
    <t>UT Upper hinge shaft M6.8*6.0*2.1*15.9</t>
  </si>
  <si>
    <t>WISD 73</t>
  </si>
  <si>
    <t>WISD 74</t>
  </si>
  <si>
    <t>Hex Flange Bolt M6-1x45 (8 Hex)</t>
  </si>
  <si>
    <t>WISD 75</t>
  </si>
  <si>
    <t>WISD 76</t>
  </si>
  <si>
    <t>WISD 77</t>
  </si>
  <si>
    <t>Pan Phillips M5-0.8x44 Machine Screw</t>
  </si>
  <si>
    <t>Compressor 8</t>
  </si>
  <si>
    <t>Rivet  2.975*6.05</t>
  </si>
  <si>
    <t>Nano coating</t>
  </si>
  <si>
    <t>L Hex Flange Bolt M8-1.25*75 (12 Hex)</t>
  </si>
  <si>
    <t>LN Hex Flange Bolt M8-1.25*75 (12 Hex)</t>
  </si>
  <si>
    <t>WISD 78</t>
  </si>
  <si>
    <t>M2.3-32*6 self tapping</t>
  </si>
  <si>
    <t>Status</t>
  </si>
  <si>
    <t>2 in 1</t>
  </si>
  <si>
    <t>M6-1.0*50 machine screw</t>
  </si>
  <si>
    <t>Ref. No</t>
  </si>
  <si>
    <t>SL.</t>
  </si>
  <si>
    <t>SS17</t>
  </si>
  <si>
    <t>M3.5-14*12 chipboard</t>
  </si>
  <si>
    <t>Ceiling fan 9</t>
  </si>
  <si>
    <t>1/4-20*16 machine screw</t>
  </si>
  <si>
    <t>JCBC</t>
  </si>
  <si>
    <t>M5.5*50 self tapping screw</t>
  </si>
  <si>
    <t>LED 14</t>
  </si>
  <si>
    <t xml:space="preserve"> M4-0.7x30 Machine Screw</t>
  </si>
  <si>
    <t>M5-0.8x25 Machine Screw</t>
  </si>
  <si>
    <t>OEM</t>
  </si>
  <si>
    <t>Compressor shafts AC 5 items</t>
  </si>
  <si>
    <t xml:space="preserve">fridge hing shaft 10.35 </t>
  </si>
  <si>
    <t>fridge shaft 13mm solid</t>
  </si>
  <si>
    <t>fridge shaft 13mm hollow</t>
  </si>
  <si>
    <t>decision pending</t>
  </si>
  <si>
    <t>New item for tiral</t>
  </si>
  <si>
    <t>New items developed</t>
  </si>
  <si>
    <t xml:space="preserve"> M4-14x30 chip board screw</t>
  </si>
  <si>
    <t xml:space="preserve"> M4-14x38 chip board screw</t>
  </si>
  <si>
    <t xml:space="preserve"> M4-14x50 chip board screw</t>
  </si>
  <si>
    <t>M3.5-18*15 chip board screw</t>
  </si>
  <si>
    <t>SS 22</t>
  </si>
  <si>
    <t>M3.5-18*25 chip board screw</t>
  </si>
  <si>
    <t>M3*12.5 chipboard screw</t>
  </si>
  <si>
    <t>M3*18 Chip board screw</t>
  </si>
  <si>
    <t>Local 10</t>
  </si>
  <si>
    <t>Local 24</t>
  </si>
  <si>
    <t>WISD 79</t>
  </si>
  <si>
    <t>WISD 80</t>
  </si>
  <si>
    <t>WISD 81</t>
  </si>
  <si>
    <t>pending</t>
  </si>
  <si>
    <t>WISD 82</t>
  </si>
  <si>
    <t xml:space="preserve">L Hex Flange Bolt M8-1.25*75 (25) (12 Hex) </t>
  </si>
  <si>
    <t xml:space="preserve">L Hex Flange Bolt M8-1.25*70 (25) (12 Hex) </t>
  </si>
  <si>
    <t>WISD 83</t>
  </si>
  <si>
    <t xml:space="preserve">LN Hex Flange Bolt M8-1.25*75 (25) (12 Hex) </t>
  </si>
  <si>
    <t>LN Hex Flange Bolt M8-1.25*75 (30) (12 hex)</t>
  </si>
  <si>
    <t xml:space="preserve">LN Hex Flange Bolt M8-1.25*70 (25) (12 Hex) </t>
  </si>
  <si>
    <t>LN Hex Flange Bolt M8-1.25*50 (25) (12 hex)</t>
  </si>
  <si>
    <t>LN Hex Flange Bolt M10-1.5*75 (25) (14 hex)</t>
  </si>
  <si>
    <t>WISD 84</t>
  </si>
  <si>
    <t xml:space="preserve"> (#6) M3.5-15x50 drywall screw</t>
  </si>
  <si>
    <t>WISD 85</t>
  </si>
  <si>
    <t>WISD 86</t>
  </si>
  <si>
    <t>WISD 87</t>
  </si>
  <si>
    <t>WISD 88</t>
  </si>
  <si>
    <t>WISD 89</t>
  </si>
  <si>
    <t>Switch socket 22</t>
  </si>
  <si>
    <t>Hinge shaft 185 series M7.5*7.5*2.1*18</t>
  </si>
  <si>
    <t>Fridge 61</t>
  </si>
  <si>
    <t>Flat Phillips M3.5-16X15 chipboard screw</t>
  </si>
  <si>
    <t>Ref No</t>
  </si>
  <si>
    <t>Aluminum Rivet M4.8*10</t>
  </si>
  <si>
    <t>LED TV T069</t>
  </si>
  <si>
    <t>Ref no</t>
  </si>
  <si>
    <t>WISD 90</t>
  </si>
  <si>
    <t>Motor 1</t>
  </si>
  <si>
    <t>Pan Combination M3.5-0.6x48 Machine Screw</t>
  </si>
  <si>
    <t>Motor 2</t>
  </si>
  <si>
    <t>Pan Phillips M4-0.7x22 Machine Screw</t>
  </si>
  <si>
    <t>LED Light 16</t>
  </si>
  <si>
    <t>LED Light 17</t>
  </si>
  <si>
    <t xml:space="preserve">Pan Washer M5-0.8x35 Machine Screw </t>
  </si>
  <si>
    <t>Blender</t>
  </si>
  <si>
    <t>LED Light</t>
  </si>
  <si>
    <t xml:space="preserve">Pan Washer M5-0.8x40 Machine Screw </t>
  </si>
  <si>
    <t>Gross Weight (kg)</t>
  </si>
  <si>
    <t>UT upper hinge shaft M6.8*7.0*2.1*15.9</t>
  </si>
  <si>
    <t>Fridge 62</t>
  </si>
  <si>
    <t>WISD 91</t>
  </si>
  <si>
    <t>LN Hex Flange Bolt M8-1.25*12 (12 Hex)</t>
  </si>
  <si>
    <t>WISD 92</t>
  </si>
  <si>
    <t>L Hex Flange Bolt M8-1.25*12 (12 Hex)</t>
  </si>
  <si>
    <t>WISD 93</t>
  </si>
  <si>
    <t>Truss combination M6-1.0*35 machine screw</t>
  </si>
  <si>
    <t>WISD 96</t>
  </si>
  <si>
    <t>WISD 98</t>
  </si>
  <si>
    <t>Fan guard lock M7.5*24.5</t>
  </si>
  <si>
    <t>Flat allen M7-3.0*50 confirmat screw</t>
  </si>
  <si>
    <t>WISD 99</t>
  </si>
  <si>
    <t>Flat allen M6-10*50 self tapping screw</t>
  </si>
  <si>
    <t>TV 27</t>
  </si>
  <si>
    <t>TV 16</t>
  </si>
  <si>
    <t>TV 16B</t>
  </si>
  <si>
    <t>TV 18</t>
  </si>
  <si>
    <t>Black</t>
  </si>
  <si>
    <t>TV23</t>
  </si>
  <si>
    <t>TV23B</t>
  </si>
  <si>
    <t>TV 24</t>
  </si>
  <si>
    <t>TV 29</t>
  </si>
  <si>
    <t>TV 28</t>
  </si>
  <si>
    <t>TV 28B</t>
  </si>
  <si>
    <t>TV 26</t>
  </si>
  <si>
    <t>WISD 100</t>
  </si>
  <si>
    <t>WISD 101</t>
  </si>
  <si>
    <t>WISD 102</t>
  </si>
  <si>
    <t>WISD 103</t>
  </si>
  <si>
    <t>WISD 104</t>
  </si>
  <si>
    <t>WISD 105</t>
  </si>
  <si>
    <t>WISD 106</t>
  </si>
  <si>
    <t>Compressor 11</t>
  </si>
  <si>
    <t>Truss Phillips (#8) M4.17-18x9.5 selfcutting screw (Type 25)</t>
  </si>
  <si>
    <t>TV 43</t>
  </si>
  <si>
    <t>TV 75</t>
  </si>
  <si>
    <t>RF 4B</t>
  </si>
  <si>
    <t>Pan Phillips M3-0.5x5 Machine Screw (Black)</t>
  </si>
  <si>
    <t>Pan Phillips M3-0.5x7 Machine Screw</t>
  </si>
  <si>
    <t>TV 78</t>
  </si>
  <si>
    <t>TV 34</t>
  </si>
  <si>
    <t>Fridge 63</t>
  </si>
  <si>
    <t>Fridge 64</t>
  </si>
  <si>
    <t>Shaft M5*47</t>
  </si>
  <si>
    <t>Shaft M5*57.3</t>
  </si>
  <si>
    <t>Compressor screws</t>
  </si>
  <si>
    <t>WISD 107</t>
  </si>
  <si>
    <t>TV 74</t>
  </si>
  <si>
    <t>TV 67</t>
  </si>
  <si>
    <t>TV 80</t>
  </si>
  <si>
    <t>Pan Phillips M6-1x10 Machine Screw</t>
  </si>
  <si>
    <t>Pan Phillips M6-1x12 Machine Screw</t>
  </si>
  <si>
    <t>Pan Phillips M6-1x8 Machine Screw</t>
  </si>
  <si>
    <t>RC 15</t>
  </si>
  <si>
    <t>RC 16</t>
  </si>
  <si>
    <t>TV 35</t>
  </si>
  <si>
    <t>TV 37</t>
  </si>
  <si>
    <t>TV 38</t>
  </si>
  <si>
    <t>TV 41</t>
  </si>
  <si>
    <t>TV 45</t>
  </si>
  <si>
    <t>TV 77</t>
  </si>
  <si>
    <t>TV 39</t>
  </si>
  <si>
    <t>TV 42</t>
  </si>
  <si>
    <t>TV 44</t>
  </si>
  <si>
    <t>TV 44B</t>
  </si>
  <si>
    <t>TV 55</t>
  </si>
  <si>
    <t>TV 54</t>
  </si>
  <si>
    <t>TV 58</t>
  </si>
  <si>
    <t>TV 58B</t>
  </si>
  <si>
    <t>TV 64</t>
  </si>
  <si>
    <t>TV 76</t>
  </si>
  <si>
    <t>TV 61</t>
  </si>
  <si>
    <t>TV 63</t>
  </si>
  <si>
    <t>LED Light 18</t>
  </si>
  <si>
    <t>LED Light 19</t>
  </si>
  <si>
    <t xml:space="preserve">Pan Phillips M5-0.8x40 Machine Screw </t>
  </si>
  <si>
    <t xml:space="preserve">Pan Phillips M5-0.8x20 Machine Screw </t>
  </si>
  <si>
    <t>Fan Pin 1</t>
  </si>
  <si>
    <t>Fan Pin 2</t>
  </si>
  <si>
    <t>Steel Pin for Fan M5.25x44</t>
  </si>
  <si>
    <t>Steel Pin for Fan M5.25x35</t>
  </si>
  <si>
    <t>TV 73</t>
  </si>
  <si>
    <t>Compressor 10</t>
  </si>
  <si>
    <t>External Hexalobular M5-0.8x24.5 Machine Screw</t>
  </si>
  <si>
    <t>Compressor 9</t>
  </si>
  <si>
    <t xml:space="preserve">Allen Bolt M5-0.8x60 </t>
  </si>
  <si>
    <t>MEA Passivation</t>
  </si>
  <si>
    <t>WISD 108</t>
  </si>
  <si>
    <t>WISD 109</t>
  </si>
  <si>
    <t>WISD 110</t>
  </si>
  <si>
    <t>Hinge shaft M10.35*8.0*2.0*24.5</t>
  </si>
  <si>
    <t>Fridge 67</t>
  </si>
  <si>
    <t>AC 25</t>
  </si>
  <si>
    <t>H62</t>
  </si>
  <si>
    <t>Pan Phillips M4-0.7x8 Machine Screw (Brass)</t>
  </si>
  <si>
    <t xml:space="preserve">M6-1.0X14 (10 Hex) Coupling Nut </t>
  </si>
  <si>
    <t>M10-1.5X14 (14 Hex) Coupling Nut</t>
  </si>
  <si>
    <t>Blackening</t>
  </si>
  <si>
    <t xml:space="preserve">L M6-1.0X14 (10 Hex) Coupling Nut </t>
  </si>
  <si>
    <t>L M8-1.25X14 (13 Hex) Coupling Nut</t>
  </si>
  <si>
    <t>L M10-1.5X14 (14 Hex) Coupling Nut</t>
  </si>
  <si>
    <t xml:space="preserve">LN M6-1.0X14 (10 Hex) Coupling Nut </t>
  </si>
  <si>
    <t>LN M8-1.25X14 (13 Hex) Coupling Nut</t>
  </si>
  <si>
    <t>LN M10-1.5X14 (14 Hex) Coupling Nut</t>
  </si>
  <si>
    <t>WISD 111</t>
  </si>
  <si>
    <t>WISD 112</t>
  </si>
  <si>
    <t>TV 81</t>
  </si>
  <si>
    <t>AC 26</t>
  </si>
  <si>
    <t>RC 17</t>
  </si>
  <si>
    <t>RC 18</t>
  </si>
  <si>
    <t>L Hex Flange Shank Bolt M8-1.25*60 (30) (12 Hex)</t>
  </si>
  <si>
    <t>Rice Cooker 14B</t>
  </si>
  <si>
    <t>Pan Phillips M4-0.7x8 Machine Screw (Black)</t>
  </si>
  <si>
    <t>Pan Phillips M4-0.7x12 Machine Screw (Black)</t>
  </si>
  <si>
    <t>LN Hex Flange Shank Bolt M8-1.25*75 (38) (12 hex)</t>
  </si>
  <si>
    <t>LN Hex Flange Shank Bolt M8-1.25*60 (30) (12 Hex)</t>
  </si>
  <si>
    <t>LN Hex Flange Shank Bolt M8-1.25*50 (25) (12 hex)</t>
  </si>
  <si>
    <t>Coupling nut M8</t>
  </si>
  <si>
    <t>Coupling nut M10</t>
  </si>
  <si>
    <t>AC  compressor bolt 7</t>
  </si>
  <si>
    <t>Flange nut plier design validation</t>
  </si>
  <si>
    <t>***</t>
  </si>
  <si>
    <t>V groove fan bolt (2 models)</t>
  </si>
  <si>
    <t>Flat phillips M6-1.0*25 machine screw</t>
  </si>
  <si>
    <t>Fan 20</t>
  </si>
  <si>
    <t>LED light 20</t>
  </si>
  <si>
    <t xml:space="preserve">M4 Hex bolt </t>
  </si>
  <si>
    <t>Flange nut and coupling nut dies design verification</t>
  </si>
  <si>
    <t>SS screw (7 models)</t>
  </si>
  <si>
    <t>Brass screw (5 models)</t>
  </si>
  <si>
    <t>Chipboard 2'' screw</t>
  </si>
  <si>
    <t>Drywall 1.5 &amp; 2 ''</t>
  </si>
  <si>
    <t>Compressor rivet with SAE 1008 wire</t>
  </si>
  <si>
    <t>Steel pin trial with bolt forming dies</t>
  </si>
  <si>
    <t>Dies on hand</t>
  </si>
  <si>
    <t>Need design review</t>
  </si>
  <si>
    <t>Pan Phillips M3-0.5x25 Machine Screw</t>
  </si>
  <si>
    <t>Failed during trial</t>
  </si>
  <si>
    <t>MRP (TK) with Vat</t>
  </si>
  <si>
    <t>Fan 21</t>
  </si>
  <si>
    <t>Die problem</t>
  </si>
  <si>
    <t>die problem</t>
  </si>
  <si>
    <t>Die problem (our side)</t>
  </si>
  <si>
    <t>Done</t>
  </si>
  <si>
    <t>LED Light 20</t>
  </si>
  <si>
    <t>WISD 113</t>
  </si>
  <si>
    <t>WISD 114</t>
  </si>
  <si>
    <t>WISD 115</t>
  </si>
  <si>
    <t>AC 27</t>
  </si>
  <si>
    <t>Flat Phillips (#6) M3.5-20*20 Self-Tapping Screw (AB) SS</t>
  </si>
  <si>
    <t>Flat Phillips (#6) M3.5-20*30 SS Self-Tapping Screw (AB) SS</t>
  </si>
  <si>
    <t>Flat Head (#2) M2.2-32x13 Self-Tapping Screw (AB) SS</t>
  </si>
  <si>
    <t>SS Passivation</t>
  </si>
  <si>
    <t>Shank bolts (1 model)</t>
  </si>
  <si>
    <t>Running quantity(kg)</t>
  </si>
  <si>
    <t>Ceiling Fan 19</t>
  </si>
  <si>
    <t>Pan Combination 1/4-20x23 Machine Screw</t>
  </si>
  <si>
    <t>M8-1.25x5.13 Jam Nut</t>
  </si>
  <si>
    <t>Ceiling Fan 20</t>
  </si>
  <si>
    <t>Pan Combination M3.5-0.6x30 Machine Screw (Type CA)</t>
  </si>
  <si>
    <t>Pan Combination 1/4-20x35 Machine Screw</t>
  </si>
  <si>
    <t>Fridge 69</t>
  </si>
  <si>
    <t>Fridge 71</t>
  </si>
  <si>
    <t>Fridge 72</t>
  </si>
  <si>
    <t>Fridge 73</t>
  </si>
  <si>
    <t>Fridge 74</t>
  </si>
  <si>
    <t>Fridge 66</t>
  </si>
  <si>
    <t>Fridge 75</t>
  </si>
  <si>
    <t>SS Wire-1.8mm, SS304Cu/S 30430</t>
  </si>
  <si>
    <t>BRASS wire-2.6mm H62</t>
  </si>
  <si>
    <t>AC 6</t>
  </si>
  <si>
    <t>Hex Nut M10-1.25 (14 Hex)</t>
  </si>
  <si>
    <t>Hex Nut M12-1.25 (17 Hex)</t>
  </si>
  <si>
    <t>WISD 116</t>
  </si>
  <si>
    <t>WISD 117</t>
  </si>
  <si>
    <t xml:space="preserve">Truss Phillips (#8)M4.17-18x13 SS Self-Tapping Screw SS </t>
  </si>
  <si>
    <t>Pan Washer M5-0.8*20 Machine Screw SS</t>
  </si>
  <si>
    <t>Home Appliance 13</t>
  </si>
  <si>
    <t xml:space="preserve">Truss Phillips (#8)M4.17-18x10 SS Self-Tapping Screw SS </t>
  </si>
  <si>
    <t>Ceiling Fan 21</t>
  </si>
  <si>
    <t>Pan Phillips M2-32x6 Self-Cutting Screw (Type 25)</t>
  </si>
  <si>
    <t>L Hex Nut M10-1.25 (14 Hex)</t>
  </si>
  <si>
    <t>L Hex Nut M12-1.25 (17 Hex)</t>
  </si>
  <si>
    <t>L Hex Nut M12-1.75(17 Hex)</t>
  </si>
  <si>
    <t>LN Hex Nut M10-1.25 (14 Hex)</t>
  </si>
  <si>
    <t>LN Hex Nut M12-1.25 (17 Hex)</t>
  </si>
  <si>
    <t>TV 54 (B)</t>
  </si>
  <si>
    <t>RDH-M10</t>
  </si>
  <si>
    <t xml:space="preserve">Coil Wire of SAE 10B21-6.5mm </t>
  </si>
  <si>
    <t xml:space="preserve">Coil Wire of SAE 10B21-12mm </t>
  </si>
  <si>
    <t xml:space="preserve">Coil Wire of SAE 10B21-8mm </t>
  </si>
  <si>
    <t xml:space="preserve">Brass Wire-3.45mm, H62 </t>
  </si>
  <si>
    <t xml:space="preserve">SS Wire-2.8mm, SS304Cu/S 30430 </t>
  </si>
  <si>
    <t xml:space="preserve">SS Wire-3.35mm, SS304Cu/S 30430 </t>
  </si>
  <si>
    <t xml:space="preserve">SS Wire-4.43mm, SS304Cu/S 30430 </t>
  </si>
  <si>
    <t xml:space="preserve">Coil Wire of SAE 10B21-16mm </t>
  </si>
  <si>
    <t xml:space="preserve">Coil Wire of SAE 10B21-10mm </t>
  </si>
  <si>
    <t xml:space="preserve">Coil Wire of SAE 10B21-14mm </t>
  </si>
  <si>
    <t>M8 nut+ M8 flange nut+M10 bolt</t>
  </si>
  <si>
    <t>M8 bolt+M4 &amp; M5 nut</t>
  </si>
  <si>
    <t>SS304Cu</t>
  </si>
  <si>
    <t>SS made M3.5 self tapping screw</t>
  </si>
  <si>
    <t>SS made M4.17 self tapping SS screw</t>
  </si>
  <si>
    <t>SS made M5 machine SS screw</t>
  </si>
  <si>
    <t>SS made M2.2 self tapping screw</t>
  </si>
  <si>
    <t>Brass made M4 machine screw</t>
  </si>
  <si>
    <t>Brass made M3 machine screw</t>
  </si>
  <si>
    <t>Aluminum Rivet</t>
  </si>
  <si>
    <t>Pedestal Fan 17</t>
  </si>
  <si>
    <t>Ceiling Fan 22</t>
  </si>
  <si>
    <t>Pan Phillips M3-24x7.8 Self-Tapping Screw (AB)</t>
  </si>
  <si>
    <t>Hex Nut M12-1.75 (17 Hex)</t>
  </si>
  <si>
    <t>300 ton 2.5mm</t>
  </si>
  <si>
    <t>220 ton 5mm</t>
  </si>
  <si>
    <t>Traxit</t>
  </si>
  <si>
    <t>Condat</t>
  </si>
  <si>
    <t>Sumac</t>
  </si>
  <si>
    <t>Sumac/Traxit</t>
  </si>
  <si>
    <t>Total</t>
  </si>
  <si>
    <t>550 ton wire</t>
  </si>
  <si>
    <t>LED Light 21</t>
  </si>
  <si>
    <t>Pan Phillips M6-1.0x42 Machine Screw</t>
  </si>
  <si>
    <t>1/4-20x4.87 Nut</t>
  </si>
  <si>
    <t>Surfolin SK 40 (Kg/Pcs)</t>
  </si>
  <si>
    <t>Hydrogen Peroxide-(RM) (L/Pcs)</t>
  </si>
  <si>
    <t xml:space="preserve"> Drawing Powder G40 (Kg/Pcs)</t>
  </si>
  <si>
    <t xml:space="preserve"> Drawing Powder Vicafil TN 4392 (Kg/Pcs)</t>
  </si>
  <si>
    <t xml:space="preserve"> Drawing Powder Vicafil Sumac 5 (Kg/Pcs)</t>
  </si>
  <si>
    <t>Phoschem 237 (Kg/Pcs)</t>
  </si>
  <si>
    <t>Condat Soap (Collube 551) (Kg/Pcs)</t>
  </si>
  <si>
    <t>Diesel (L/Pcs)</t>
  </si>
  <si>
    <t>Soluble Cutting Oil (L/Pcs)</t>
  </si>
  <si>
    <t>Quenching oil (L/Pcs)</t>
  </si>
  <si>
    <t>Methanol (L/Pcs)</t>
  </si>
  <si>
    <t>Bonderite C AK 5176 (Kg/Pcs)</t>
  </si>
  <si>
    <t>MEA-Huntsman (Kg/Pcs)</t>
  </si>
  <si>
    <t>LUBRO RUST OFF 100 (Kg/Pcs)</t>
  </si>
  <si>
    <t>Ginthox ZB 992 A (L/Pcs)</t>
  </si>
  <si>
    <t>Ginthox ZB 992 B (L/Pcs)</t>
  </si>
  <si>
    <t>Surcon 351 (L/Pcs)</t>
  </si>
  <si>
    <t>Instablack 33 (L/Pcs)</t>
  </si>
  <si>
    <t>Gear oil (L/Pcs)</t>
  </si>
  <si>
    <t>Total Surfolin SK 40 (Kg/Pcs)</t>
  </si>
  <si>
    <t>Total LUBRO RUST OFF 100 (Kg/Pcs)</t>
  </si>
  <si>
    <t xml:space="preserve"> Drawing Powder G40 (Kg/Kg)</t>
  </si>
  <si>
    <t xml:space="preserve"> Drawing Powder Vicafil TN 4392 (Kg/Kg)</t>
  </si>
  <si>
    <t xml:space="preserve"> Drawing Powder Vicafil Sumac 5 (Kg/Kg)</t>
  </si>
  <si>
    <t>Phoschem 237 (Kg/Kg)</t>
  </si>
  <si>
    <t>Condat Soap (Collube 551) (Kg/Kg)</t>
  </si>
  <si>
    <t xml:space="preserve"> Hydrocloric Acid (Kg/Kg)</t>
  </si>
  <si>
    <t>Boric acid (Kg/Kg)</t>
  </si>
  <si>
    <t>Zn Anode consumption (Kg/Kg)</t>
  </si>
  <si>
    <t>Surfolin SK 40 (Kg/Kg)</t>
  </si>
  <si>
    <t>Total Hydrocloric Acid (Kg/Kg)</t>
  </si>
  <si>
    <t>Diesel (L/Kg)</t>
  </si>
  <si>
    <t>Gear oil (L/Kg)</t>
  </si>
  <si>
    <t>Soluble Cutting Oil (L/Kg)</t>
  </si>
  <si>
    <t>Quenching oil (L/Kg)</t>
  </si>
  <si>
    <t>Methanol (L/Kg)</t>
  </si>
  <si>
    <t>Kempas BL-3000 (L/Kg) White</t>
  </si>
  <si>
    <t>Kempas IR-852/TECNOBRITE 612 (L/Kg) 7 Color</t>
  </si>
  <si>
    <t>Hydrogen Peroxide-(RM) (L/Kg)</t>
  </si>
  <si>
    <t>Nitric Acid (L/Kg)</t>
  </si>
  <si>
    <t>Ginthox ZB 992 A (L/Kg)</t>
  </si>
  <si>
    <t>Ginthox ZB 992 B (L/Kg)</t>
  </si>
  <si>
    <t xml:space="preserve"> Flange Nut Bag (Pcs/ 25 Kg)</t>
  </si>
  <si>
    <t>Flange Bolt Bag (Pcs/ 25 Kg)</t>
  </si>
  <si>
    <t xml:space="preserve"> Hex Nut Bag (Pcs/ 25 Kg)</t>
  </si>
  <si>
    <t>Fridge 76</t>
  </si>
  <si>
    <t>Fridge 77</t>
  </si>
  <si>
    <t>Fridge 78</t>
  </si>
  <si>
    <t>Flat Socket M6-1.0x22 Machine Screw</t>
  </si>
  <si>
    <t>Fridge 79</t>
  </si>
  <si>
    <t>Ero Clean-280/Teknobrite 2800  (Kg/Kg)</t>
  </si>
  <si>
    <t>LUBRO RUST OFF 100 (Kg/Kg)</t>
  </si>
  <si>
    <t>Surcon 351 (L/Kg)</t>
  </si>
  <si>
    <t>Instablack 33 (L/Kg)</t>
  </si>
  <si>
    <t>Hydrocloric Acid (Kg/Kg)</t>
  </si>
  <si>
    <t>Total Surfolin SK 40 (Kg/Kg)</t>
  </si>
  <si>
    <t>R&amp;D QTY</t>
  </si>
  <si>
    <t>RM Required (Consumptions) (kg)</t>
  </si>
  <si>
    <t>Compressor 12</t>
  </si>
  <si>
    <t>Allen Bolt M5-0.8x45</t>
  </si>
  <si>
    <t>LED Light 22</t>
  </si>
  <si>
    <t>Pan Phillips M3-0.5x14 Machine Screw</t>
  </si>
  <si>
    <t>Bond Washer (Per Kg)</t>
  </si>
  <si>
    <t>Wastage Percentage</t>
  </si>
  <si>
    <t>Wastage Amount (Kg)</t>
  </si>
  <si>
    <t>TV 85</t>
  </si>
  <si>
    <t>Blender 5</t>
  </si>
  <si>
    <t>Blender 6</t>
  </si>
  <si>
    <t>7 Color</t>
  </si>
  <si>
    <t xml:space="preserve"> Hydrochloric Acid (Kg/Pcs)</t>
  </si>
  <si>
    <t>Total Hydrochloric Acid (Kg/Pcs)</t>
  </si>
  <si>
    <t>Flat (No Countersunk) Phillips M2.5-0.45x4 Machine Screw</t>
  </si>
  <si>
    <t>TV 85B</t>
  </si>
  <si>
    <t>TV 86</t>
  </si>
  <si>
    <t xml:space="preserve">Pan Washer M5-0.8x14 Machine Screw </t>
  </si>
  <si>
    <t>Wastage %</t>
  </si>
  <si>
    <t>L Aluminum Rivet M4.8*10</t>
  </si>
  <si>
    <t>Pan Combination M3.5-0.6x34 Machine Screw</t>
  </si>
  <si>
    <t>WISD 118</t>
  </si>
  <si>
    <t>Ceiling Fan 23</t>
  </si>
  <si>
    <t>Pan Combination (6.35mm) 1/4-20x18.5 Machine Screw</t>
  </si>
  <si>
    <t>Fridge 84</t>
  </si>
  <si>
    <t>L Pan Washer Phillips (#8) M4.17-18x20 Self-Drilling Screw</t>
  </si>
  <si>
    <t>Fridge 85</t>
  </si>
  <si>
    <t>Switch Socket 45</t>
  </si>
  <si>
    <t>Fridge 83</t>
  </si>
  <si>
    <t>Column27</t>
  </si>
  <si>
    <t>Column29</t>
  </si>
  <si>
    <t>Column30</t>
  </si>
  <si>
    <t>Column31</t>
  </si>
  <si>
    <t>Column32</t>
  </si>
  <si>
    <t>Column53</t>
  </si>
  <si>
    <t>Flat (No Countersunk) Phillips M2.5-0.45x8 Machine Screw</t>
  </si>
  <si>
    <t>Flat (No Countersunk) Phillips M2.5-0.45x8 Machine Screw (Black)</t>
  </si>
  <si>
    <t>Column33</t>
  </si>
  <si>
    <t>R&amp;D QTY_1</t>
  </si>
  <si>
    <t>R&amp;D QTY_2</t>
  </si>
  <si>
    <t>R&amp;D QTY_3</t>
  </si>
  <si>
    <t>R&amp;D QTY_4</t>
  </si>
  <si>
    <t>R&amp;D QTY_5</t>
  </si>
  <si>
    <t>R&amp;D QTY_6</t>
  </si>
  <si>
    <t>R&amp;D QTY_7</t>
  </si>
  <si>
    <t>R&amp;D QTY_8</t>
  </si>
  <si>
    <t>R&amp;D QTY_9</t>
  </si>
  <si>
    <t>R&amp;D QTY_10</t>
  </si>
  <si>
    <t xml:space="preserve"> Hydrochloric Acid (Kg/Pcs)_11</t>
  </si>
  <si>
    <t xml:space="preserve"> Hydrochloric Acid (Kg/Pcs)_12</t>
  </si>
  <si>
    <t>Surfolin SK 40 (Kg/Pcs)_13</t>
  </si>
  <si>
    <t xml:space="preserve"> Hydrochloric Acid (Kg/Pcs)_14</t>
  </si>
  <si>
    <t>LUBRO RUST OFF 100 (Kg/Pcs)_15</t>
  </si>
  <si>
    <t>Hydrocloric Acid (Kg/Kg)_1</t>
  </si>
  <si>
    <t>Surfolin SK 40 (Kg/Kg)_2</t>
  </si>
  <si>
    <t>Hydrocloric Acid (Kg/Kg)_3</t>
  </si>
  <si>
    <t>Finished good Item code_4</t>
  </si>
  <si>
    <t>1</t>
  </si>
  <si>
    <t>1_5</t>
  </si>
  <si>
    <t>Unit(kg)</t>
  </si>
  <si>
    <t>Per Piece Net Weight (g)</t>
  </si>
  <si>
    <t>Per Piece Net Weight (Kg)</t>
  </si>
  <si>
    <t>Per Piece Gross Weight (g)</t>
  </si>
  <si>
    <t>Gross Pieces Per Kg</t>
  </si>
  <si>
    <t>Net Pieces Per Kg</t>
  </si>
  <si>
    <t>Rechargeable Fan 5/Fridge 45</t>
  </si>
  <si>
    <t>Fridge 86</t>
  </si>
  <si>
    <t>Hex Flange Bolt M6-1x14</t>
  </si>
  <si>
    <t>Rechargeable Fan 15</t>
  </si>
  <si>
    <t>WISD 120</t>
  </si>
  <si>
    <t>Switch Socket 40</t>
  </si>
  <si>
    <t>Drawing Machine</t>
  </si>
  <si>
    <t>Heading Machine</t>
  </si>
  <si>
    <t>Rolling Machine/Tapping Machine</t>
  </si>
  <si>
    <t>Drilling/cutting Machine</t>
  </si>
  <si>
    <t>Pan Phillips M2.6-28*8.8 Self-Tapping Screw (A)</t>
  </si>
  <si>
    <t>Rivet 2.975*6.05</t>
  </si>
  <si>
    <t>Pan Phillips (#4) M3-24x16 Self-Tapping Screw (B)</t>
  </si>
  <si>
    <t>Pan Phillips (#4) M3-24x5 Self-Tapping Screw (B)</t>
  </si>
  <si>
    <t>Pan Phillips (#4) M3-24x7 Self-Tapping Screw (AB)</t>
  </si>
  <si>
    <t>Pan Phillips (#4) M3-24x16 Self-Tapping Screw (A)</t>
  </si>
  <si>
    <t>Flat Phillips M3-1.35X18 Chipboard Screw</t>
  </si>
  <si>
    <t>Pan Phillips M3-24x10 Self-Tapping Screw (AB)</t>
  </si>
  <si>
    <t>Flat Phillips M3-1.35X12.5 Chipboard Screw</t>
  </si>
  <si>
    <t xml:space="preserve">Flat (Countersunk) Phillips M3-0.5x6 Machine Screw </t>
  </si>
  <si>
    <t>Flat (Countersunk) Phillips M3-0.5x6 Machine Screw (Black)</t>
  </si>
  <si>
    <t xml:space="preserve">Flat (Countersunk) Phillips M3-0.5x8 Machine Screw </t>
  </si>
  <si>
    <t>TV 36B</t>
  </si>
  <si>
    <t>Switch Socket 19</t>
  </si>
  <si>
    <t>Cheeze Head combo M3-0.5*6 Machine Screw (Brass)</t>
  </si>
  <si>
    <t xml:space="preserve">Flat (Countersunk) Phillips M3-0.5x5 Machine Screw </t>
  </si>
  <si>
    <t>Switch Socket 20</t>
  </si>
  <si>
    <t>Pan Washer combo M3-0.5*5.9 Machine Screw (Brass)</t>
  </si>
  <si>
    <t>Switch Socket 21</t>
  </si>
  <si>
    <t>Cheeze Head combo M3-0.5*4.8 Machine Screw (Brass)</t>
  </si>
  <si>
    <t>Switch Socket 25</t>
  </si>
  <si>
    <t>Pan Head combo M3-0.5*3.3 Machine Screw</t>
  </si>
  <si>
    <t>Switch Socket 27</t>
  </si>
  <si>
    <t>Switch Socket 28</t>
  </si>
  <si>
    <t>Switch Socket 30</t>
  </si>
  <si>
    <t>Switch Socket 31</t>
  </si>
  <si>
    <t>Switch Socket 37</t>
  </si>
  <si>
    <t>Pan Phillips (#4) M3-24x4 Self-Tapping Screw (B)</t>
  </si>
  <si>
    <t>Pedestal Fan 16</t>
  </si>
  <si>
    <t>High Speed Fan 2</t>
  </si>
  <si>
    <t>Pan Phillips (#4) M3-24x25.5 Self-Tapping Screw (A)</t>
  </si>
  <si>
    <t>Switch Socket 39</t>
  </si>
  <si>
    <t>Flat Phillips M3.5-1.6X12 Chipboard Screw</t>
  </si>
  <si>
    <t xml:space="preserve">Pan Washer Phillips (#6) M3.5-20x13 Self-Tapping(AB) </t>
  </si>
  <si>
    <t xml:space="preserve">Pan Phillips (#6) M3.5-20x13 Self-Tapping(AB) </t>
  </si>
  <si>
    <t>Pedestal Fan 11</t>
  </si>
  <si>
    <t>Flat Phillips M3.5-1.6*25 Chipboard Screw</t>
  </si>
  <si>
    <t>Flat Phillips M3.5-1.6*32 Chipboard Screw</t>
  </si>
  <si>
    <t>Flat Phillips M3.5-1.6*38 Chipboard Screw</t>
  </si>
  <si>
    <t>Flat Phillips M3.5-1.6*50 Chipboard Screw</t>
  </si>
  <si>
    <t>Switch Socket 22</t>
  </si>
  <si>
    <t>Flat Phillips M3.5-1.6X15 Chipboard Screw</t>
  </si>
  <si>
    <t>Switch Socket 38</t>
  </si>
  <si>
    <t>Flat Phillips M3.5-1.6X19 Chipboard Screw</t>
  </si>
  <si>
    <t>Pan Phillips M4-14x9.5 Self-Tapping Screw</t>
  </si>
  <si>
    <t>Pan Phillips M4-14x19 Self-Tapping Screw</t>
  </si>
  <si>
    <t>Pan Phillips M4-14x15 Self-Tapping Screw</t>
  </si>
  <si>
    <t>Flat Phillips M4-1.8x30 Chipboard Screw</t>
  </si>
  <si>
    <t>Flat Phillips M4-1.8x38 Chipboard Screw</t>
  </si>
  <si>
    <t>Flat Phillips M4-1.8x50 Chipboard Screw</t>
  </si>
  <si>
    <t>Home Appliance 8</t>
  </si>
  <si>
    <t>Flat Phillips M4-18X39 Self-Tapping (AB)</t>
  </si>
  <si>
    <t>Flat Phillips M4-1.8x25 Chipboard Screw</t>
  </si>
  <si>
    <t>Ceiling Fan 6/Rechargeable Fan 13 B</t>
  </si>
  <si>
    <t>Pedestal Fan 14</t>
  </si>
  <si>
    <t>Truss Phillips M4-0.7x10 Machine Screw</t>
  </si>
  <si>
    <t>Hex Bolt M4-0.7*12</t>
  </si>
  <si>
    <t xml:space="preserve">Truss Phillips (#8) M4.17-18x20 Self-Tapping (AB) </t>
  </si>
  <si>
    <t>Fridge 13/AC 4</t>
  </si>
  <si>
    <t xml:space="preserve">Truss Phillips (#8) M4.17-18x10 Self-Tapping (AB) </t>
  </si>
  <si>
    <t>Home Appliance 9</t>
  </si>
  <si>
    <t xml:space="preserve">Truss Phillips (#8) M4.17-18x13 Self-Tapping (AB) </t>
  </si>
  <si>
    <t xml:space="preserve">Truss Phillips (#8) M4.17-18x16 Self-Tapping (AB) </t>
  </si>
  <si>
    <t xml:space="preserve">Truss Phillips (#8) M4.17-18x10 Self-Tapping (B) </t>
  </si>
  <si>
    <t xml:space="preserve">Truss Phillips (#8) M4.17-18x16 Self-Tapping (B) </t>
  </si>
  <si>
    <t>Pedestal Fan 10</t>
  </si>
  <si>
    <t xml:space="preserve">Truss Phillips (#8) M4.17-18x20 Self-Tapping (B) </t>
  </si>
  <si>
    <t xml:space="preserve">Truss Phillips (#8) M4.17-18x25 Self-Tapping (AB) </t>
  </si>
  <si>
    <t>Truss Phillips (#8) M4.17-18x10 Self-Cutting Screw (Type 25)</t>
  </si>
  <si>
    <t>Truss Phillips (#8) M4.17-18x9.5 Self-Cutting Screw (Type 25)</t>
  </si>
  <si>
    <t>Truss Phillips (#8) M4.17-18x8 Self-Cutting Screw with taper point</t>
  </si>
  <si>
    <t>Truss Phillips (#8)M4.17-18*20 Self-Tapping Screw (AB) SS</t>
  </si>
  <si>
    <t>Truss Phillips (#8) M4.17-18x21.5 Self-Tapping Screw (B)</t>
  </si>
  <si>
    <t>Ceiling Fan 15</t>
  </si>
  <si>
    <t>Ceiling Fan 17</t>
  </si>
  <si>
    <t>Ceiling Fan 18</t>
  </si>
  <si>
    <t xml:space="preserve">Truss Phillips (#10) M5-16x25 Self-Tapping Screw (AB) </t>
  </si>
  <si>
    <t>Pan Washer Phillips (#10) M5-16x25 Self-Tapping Screw (AB)</t>
  </si>
  <si>
    <t>WISD 21 (JCBC Screw)</t>
  </si>
  <si>
    <t>Truss combination M6-1.0*35 Machine Screw</t>
  </si>
  <si>
    <t>Fan injection part Screw M6-1.0X21</t>
  </si>
  <si>
    <t>Fan injection part Screw M6-1.0X16</t>
  </si>
  <si>
    <t>Pan combination (6.35mm) 1/4-20*12 Machine Screw</t>
  </si>
  <si>
    <t>High Speed Fan 1</t>
  </si>
  <si>
    <t>AC Compressor Bolt 1</t>
  </si>
  <si>
    <t>AC Compressor Bolt 2</t>
  </si>
  <si>
    <t>AC Compressor Bolt 3</t>
  </si>
  <si>
    <t>AC Compressor Bolt 4</t>
  </si>
  <si>
    <t>AC Compressor Bolt 5</t>
  </si>
  <si>
    <t>AC Compressor Bolt 6</t>
  </si>
  <si>
    <t>Pedestal Fan 13</t>
  </si>
  <si>
    <t>AC Compressor Bolt 7</t>
  </si>
  <si>
    <t>Home Appliance 14</t>
  </si>
  <si>
    <t>Hex Washer Phillips 1/4-14x22 Self-Tapping Screw (B)</t>
  </si>
  <si>
    <t xml:space="preserve">Truss Phillips (#10) M5-16x19 Self-Tapping Screw (AB) </t>
  </si>
  <si>
    <t>Truss Phillips (#8) M4.17-18x8 Self-Tapping (B) SS</t>
  </si>
  <si>
    <t>Truss Phillips (#8) M4.17-18x16 Self-Tapping (AB) Special</t>
  </si>
  <si>
    <t>AC Compressor Bolt 8</t>
  </si>
  <si>
    <t>Switch Socket 50</t>
  </si>
  <si>
    <t>Pan Combination M3.5-0.6x35 Machine Screw (CA)</t>
  </si>
  <si>
    <t>Pan Phillips M2.3-32*6 Self-Tapping Screw (AB)</t>
  </si>
  <si>
    <t>Pan Phillips M2.3-32*8 Self-Tapping Screw (AB)</t>
  </si>
  <si>
    <t>Pan Washer Phillips (#3)M2.5-28*4 Self-Tapping Screw (B)</t>
  </si>
  <si>
    <t>Pan Washer Phillips M3-24*10 Self-Tapping Screw (A)</t>
  </si>
  <si>
    <t>Flat (No Countersunk) Phillips M3-0.5x4.5 Machine Screw</t>
  </si>
  <si>
    <t>Flat (No Countersunk) Phillips M3-0.5x4 Machine Screw</t>
  </si>
  <si>
    <t>Flat (No Countersunk) Phillips M3-0.5x4 Machine Screw (Black)</t>
  </si>
  <si>
    <t xml:space="preserve">Flat (No Countersunk) Phillips M3-0.5x6 Machine Screw </t>
  </si>
  <si>
    <t>Pan Washer Phillips M3-0.5x5 Machine Screw</t>
  </si>
  <si>
    <t>Pan Washer Phillips M3-0.5x6 Machine Screw</t>
  </si>
  <si>
    <t>Pan Washer Phillips M3-0.5x6 Machine Screw (Black)</t>
  </si>
  <si>
    <t>Pan Washer Phillips M3-0.5x4 Machine Screw</t>
  </si>
  <si>
    <t>Pan Phillips M3-0.5x4 Machine Screw</t>
  </si>
  <si>
    <t>Pan Phillips M3-0.5x3.5 Machine Screw</t>
  </si>
  <si>
    <t>Pan Phillips M3-24x6 Self-Tapping Screw(B) (Black)</t>
  </si>
  <si>
    <t>Pan Phillips M3-24x8 Self-Tapping Screw(B) (Silver)</t>
  </si>
  <si>
    <t>Pan Phillips M3-24x10 Self-Tapping Screw(B) (Black)</t>
  </si>
  <si>
    <t>Pan Phillips M3-24x12 Self-Tapping Screw(B) (Black)</t>
  </si>
  <si>
    <t>Pan Phillips M3-24x6 Self-Tapping Screw(B) (Silver)</t>
  </si>
  <si>
    <t>Pan Phillips M3-24x7 Self-Tapping Screw(B) (Black)</t>
  </si>
  <si>
    <t>Pan Phillips M3-24x5 Self-Tapping Screw(B) (Silver)</t>
  </si>
  <si>
    <t>Pan Phillips M3-24x10 Self-Tapping Screw (A) (Black)</t>
  </si>
  <si>
    <t>Pan_Phillips_M3-24x6_Self-Tapping Screw (A) (Silver)</t>
  </si>
  <si>
    <t>Pan_Phillips_M3-24x8_Self-Tapping Screw (A) (Silver)</t>
  </si>
  <si>
    <t>Pan_Phillips_M3-24x8_Self-Tapping Screw (A) (Black)</t>
  </si>
  <si>
    <t>Truss_Phillips_M3-24x8_Self-Tapping Screw (B) (Black)</t>
  </si>
  <si>
    <t>Brass Passivation</t>
  </si>
  <si>
    <t>Pan Washer Phillips M3-0.5x14 Machine Screw</t>
  </si>
  <si>
    <t>Flat Phillips (#6) M3.5-1.69x16 Drywall Screw</t>
  </si>
  <si>
    <t>Flat Phillips (#6) M3.5-1.69x19 Drywall Screw</t>
  </si>
  <si>
    <t>Flat Phillips (#6) M3.5-1.69x25 Drywall Screw</t>
  </si>
  <si>
    <t>Flat Phillips (#6) M3.5-1.49x31 Drywall Screw</t>
  </si>
  <si>
    <t>Flat Phillips (#6) M3.5-1.49x38 Drywall Screw</t>
  </si>
  <si>
    <t>Pan Phillips M3.5-20*16 Self-Cutting Screw (type 25)</t>
  </si>
  <si>
    <t>Pan Phillips M3.5-20X11 Self-Tapping Screw (B)</t>
  </si>
  <si>
    <t>Flat Phillips (#6) M3.5-1.49x50 Drywall Screw</t>
  </si>
  <si>
    <t>Pan Phillips M4-0.7x5 Machine Screw (Silver)</t>
  </si>
  <si>
    <t>Pan Phillips M4-18x10 Self-Tapping Screw (B) (Black)</t>
  </si>
  <si>
    <t>Pan Phillips M4-18x10_Self-Tapping Screw</t>
  </si>
  <si>
    <t>Pan Phillips M4-18x12 Self-Tapping Screw (B) (Silver)</t>
  </si>
  <si>
    <t>Pan Phillips M4-18x12 Self-Tapping Screw (B) (Black)</t>
  </si>
  <si>
    <t>Truss Phillips M4-16x16 Self-Tapping Screw(A) (Silver)</t>
  </si>
  <si>
    <t>Pan Phillips M4-18x8 Self-Tapping Screw (B) (Black)</t>
  </si>
  <si>
    <t>Truss Phillips M4-18x12 Self-Tapping Screw (A) (Black)</t>
  </si>
  <si>
    <t>Pan Washer Phillips M4-0.7*37 Machine Screw</t>
  </si>
  <si>
    <t>Pan Washer Phillips M4-0.7*26 Machine Screw</t>
  </si>
  <si>
    <t>Pan Washer Phillips M4-0.7*34 Machine Screw</t>
  </si>
  <si>
    <t>Truss Phillips (#8)M4.17-18*8 Self-Tapping Screw (AB)</t>
  </si>
  <si>
    <t>Pan Washer Phillips (#8) M4.17-18x11.6 Self-Tapping Screw (AB)</t>
  </si>
  <si>
    <t>Pan Phillips (#8)M4.17-18*23 Self-Cutting Screw (Type 25)</t>
  </si>
  <si>
    <t>Pan Phillips (#8)M4.17-18*30 Self-Cutting Screw (Type 25)</t>
  </si>
  <si>
    <t>Hex Flange (#12)M5.5-14X50 Roofing Screw</t>
  </si>
  <si>
    <t>Hex Flange (#12)M5.5-14X50 Roofing Screw with Washer</t>
  </si>
  <si>
    <t>Hex Flange (#12)M5.5-14X25 Roofing Screw with Big Washer</t>
  </si>
  <si>
    <t>Hex Phillips M6-10*40 Self-Tapping Screw</t>
  </si>
  <si>
    <t>M6-1.0 (10 Hex) Flange Nut</t>
  </si>
  <si>
    <t>Hex Flange Bolt M6-1x40 (10 Hex)</t>
  </si>
  <si>
    <t>Hex Flange Bolt M6-1x30 (10 Hex)</t>
  </si>
  <si>
    <t>Hex Flange Bolt M6-1.0*50</t>
  </si>
  <si>
    <t>Hex Flange Bolt M6-1.0*60 (10 Hex)</t>
  </si>
  <si>
    <t>Flat Allen M6-1.0*12 Machine Screw</t>
  </si>
  <si>
    <t>Flat Allen M6-1.0*15 Machine Screw</t>
  </si>
  <si>
    <t>Flat Allen M6-1.0*20 Machine Screw</t>
  </si>
  <si>
    <t>Flat Allen M6-1.0*25 Machine Screw</t>
  </si>
  <si>
    <t>Flat Allen M6-1.0*32 Machine Screw</t>
  </si>
  <si>
    <t>Flat Allen M6-1.0*40 Machine Screw</t>
  </si>
  <si>
    <t>Flat Allen M6-1.0*60 Machine Screw</t>
  </si>
  <si>
    <t>Flat Phillips M6-1.0*20 Machine Screw</t>
  </si>
  <si>
    <t>Flat Allen M6-10*50 Self-Tapping Screw</t>
  </si>
  <si>
    <t>Flat Allen M6-10*25 Self-Tapping Screw</t>
  </si>
  <si>
    <t>Flat Allen M6-10*40 Self-Tapping Screw</t>
  </si>
  <si>
    <t>Flat Phillips (6.35mm) 1/4-20*22 Machine Screw</t>
  </si>
  <si>
    <t>Flat Allen M7-3.0*50 confirmat Screw</t>
  </si>
  <si>
    <t>M8-1.25 (12 Hex) Flange Nut</t>
  </si>
  <si>
    <t>Hex Flange Bolt M8-1.25x20 (12 Hex)</t>
  </si>
  <si>
    <t>Hex Flange Bolt M8-1.25x25 (12 Hex)</t>
  </si>
  <si>
    <t>Hex Flange Bolt M8-1.25x30 (12 Hex)</t>
  </si>
  <si>
    <t>Hex Flange Bolt M8-1.25x40 (12 Hex)</t>
  </si>
  <si>
    <t>Hex Flange Bolt M8-1.25x16 (12 Hex)</t>
  </si>
  <si>
    <t>Hex Flange Bolt M8-1.25x50 (12 Hex)</t>
  </si>
  <si>
    <t>Hex Flange Bolt M8-1.25x60 (12 Hex)</t>
  </si>
  <si>
    <t>Hex Flange Bolt M8-1.25x65 (12 Hex)</t>
  </si>
  <si>
    <t>Hex Flange Bolt M8-1.25x42 (12 Hex)</t>
  </si>
  <si>
    <t>Hex Flange Bolt M8-1.25x60 (30) (12 Hex)</t>
  </si>
  <si>
    <t>Hex Flange Bolt M8-1.25x75 (12 Hex)</t>
  </si>
  <si>
    <t>Hex Flange Bolt M8-1.25x50 (25) (12 Hex)</t>
  </si>
  <si>
    <t xml:space="preserve"> Hex Flange Bolt M8-1.25x75 (25) (12 Hex) </t>
  </si>
  <si>
    <t xml:space="preserve"> Hex Flange Bolt M8-1.25x70 (25) (12 Hex) </t>
  </si>
  <si>
    <t>Hex Flange Shank Bolt M8-1.25x75 (38) (12 Hex)</t>
  </si>
  <si>
    <t>Round Head Bolt with Shank M8-1.25x57 (15)</t>
  </si>
  <si>
    <t>Round Head Bolt with Shank M8-1.25x53 (15)</t>
  </si>
  <si>
    <t>Round Head Bolt with Shank M8-1.25x49.5 (15)</t>
  </si>
  <si>
    <t>Round Head Bolt with Shank M8-1.25x42.6 (15)</t>
  </si>
  <si>
    <t>Round Head Bolt with Shank M8-1.25x54 (15)</t>
  </si>
  <si>
    <t>Hex Flange Bolt M8-1.25x12 (12 Hex)</t>
  </si>
  <si>
    <t>M8-1.25x14 (13 Hex) Coupling Nut</t>
  </si>
  <si>
    <t>Hex Flange Shank Bolt M8-1.25x60 (30) (12 Hex)</t>
  </si>
  <si>
    <t>Hex Flange Shank Bolt M8-1.25x50 (25) (12 Hex)</t>
  </si>
  <si>
    <t>Round Head Bolt with Shank M8-1.25x66.5 (15)</t>
  </si>
  <si>
    <t>M8-1.25 (13 Hex) Flange Nut</t>
  </si>
  <si>
    <t xml:space="preserve">3/8-16x8.3 Hex nut </t>
  </si>
  <si>
    <t>M10-1.5*8.2 (16 Hex) Nut</t>
  </si>
  <si>
    <t>M10-1.5 (14 Hex) Flange Nut</t>
  </si>
  <si>
    <t>Hex Flange Bolt M10-1.5*40 (14 Hex)</t>
  </si>
  <si>
    <t>Hex Flange Bolt M10-1.5*50 (14 Hex)</t>
  </si>
  <si>
    <t>Hex Flange Bolt M10-1.25*25 (14 Hex)</t>
  </si>
  <si>
    <t>Hex Flange Bolt M10-1.25*30 (14 Hex)</t>
  </si>
  <si>
    <t>Hex Flange Bolt M10-1.25*35 (14 Hex)</t>
  </si>
  <si>
    <t>Hex Flange Bolt M10-1.25*37 (14 Hex)</t>
  </si>
  <si>
    <t>Hex Flange Bolt M10-1.25*40 (14 Hex)</t>
  </si>
  <si>
    <t>Hex Flange Bolt M10-1.25*50 (14 Hex)</t>
  </si>
  <si>
    <t>Hex Flange Bolt M10-1.25*65 (14 Hex)</t>
  </si>
  <si>
    <t>Hex Flange Bolt M10-1.5*37 (14 Hex)</t>
  </si>
  <si>
    <t>Hex Flange Bolt M10-1.5*35 (14 Hex)</t>
  </si>
  <si>
    <t>Hex Flange Bolt M10-1.5*75 (14 Hex)</t>
  </si>
  <si>
    <t>Hex Flange Bolt M10-1.25*75 (14 Hex)</t>
  </si>
  <si>
    <t>M10-1.25 (14 Hex) Flange Nut</t>
  </si>
  <si>
    <t>Hex Flange Bolt M10-1.5*20 (14 Hex)</t>
  </si>
  <si>
    <t>Hex Flange Bolt M10-1.5*25 (14 Hex)</t>
  </si>
  <si>
    <t>Hex Flange Bolt M10-1.5*30 (14 Hex)</t>
  </si>
  <si>
    <t>Hex Flange Bolt M10-1.5*65 (14 Hex)</t>
  </si>
  <si>
    <t>Hex Flange Bolt M10-1.5*75 (25) (14 Hex)</t>
  </si>
  <si>
    <t>SBS Door Hinge Shaft (Lower) M10.35*10.0*2.0*38</t>
  </si>
  <si>
    <t>SBS Adjustable Lower Hinge Shaft M10x62</t>
  </si>
  <si>
    <t>SBS Lower Hinge Leveling Shaft M10x29</t>
  </si>
  <si>
    <t>600 Series Lower Hinge Shaft M6x34</t>
  </si>
  <si>
    <t>Pan Washer Phillips M3.5-20x13 Self-Tapping Screw (AB)</t>
  </si>
  <si>
    <t>Pan Phillips M4.17-18x12 Self-Tapping Screw</t>
  </si>
  <si>
    <t>Round Head Bolt with Shank M8-1.25x70 (15)</t>
  </si>
  <si>
    <t>Flat Phillips M4.17-18x16 Self-Tapping Screw (AB)</t>
  </si>
  <si>
    <t>Round Head Bolt with Shank M8-1.25x47 (15)</t>
  </si>
  <si>
    <t>Hex Flange (#12)M5.5-14x25 Roofing Screw with Small Washer</t>
  </si>
  <si>
    <t>Switch Socket 41</t>
  </si>
  <si>
    <t>Switch Socket 42</t>
  </si>
  <si>
    <t>Cheese Head Combo M3.5-0.6x7 Machine Screw (Brass)</t>
  </si>
  <si>
    <t xml:space="preserve">Brass Wire-3.05mm, H62 </t>
  </si>
  <si>
    <t>Switch Socket 43</t>
  </si>
  <si>
    <t>Switch Socket 44</t>
  </si>
  <si>
    <t>Pan Head Pozi-Combo M5-0.8x12 Machine Screw</t>
  </si>
  <si>
    <t>Switch Socket 46</t>
  </si>
  <si>
    <t>Switch Socket 47</t>
  </si>
  <si>
    <t>Switch Socket 48</t>
  </si>
  <si>
    <t>Switch Socket 49</t>
  </si>
  <si>
    <t xml:space="preserve">L Pan Phillips M4-14x15 Self-Tapping Screw </t>
  </si>
  <si>
    <t>L Truss Phillips (#8)M4.17-18*8 Self-Tapping Screw (AB)</t>
  </si>
  <si>
    <t xml:space="preserve">L Pan Washer Phillips (#6) M3.5-20x13 Self-Tapping Screw (AB) </t>
  </si>
  <si>
    <t>L Pan Phillips M4-14x9.5 Self-Tapping Screw</t>
  </si>
  <si>
    <t xml:space="preserve">L Truss Phillips (#8) M4.17-18x20 Self-Tapping Screw(AB) </t>
  </si>
  <si>
    <t xml:space="preserve">L Truss Phillips (#8) M4.17-18x10 Self-Tapping Screw (AB) </t>
  </si>
  <si>
    <t xml:space="preserve">L Flat Phillips M3.5-16X12 Self-Tapping Screw </t>
  </si>
  <si>
    <t xml:space="preserve">L Flat Phillips M3-18X12.5 Self-Tapping Screw </t>
  </si>
  <si>
    <t xml:space="preserve">L Flat Phillips M3-18X18 Self-Tapping Screw </t>
  </si>
  <si>
    <t>L Flat Phillips (#6) M3.5-15x16 Self-Tapping Screw</t>
  </si>
  <si>
    <t>L Flat Phillips (#6) M3.5-15x19 Self-Tapping Screw</t>
  </si>
  <si>
    <t>L Flat Phillips (#6) M3.5-15x25 Self-Tapping Screw</t>
  </si>
  <si>
    <t>L Flat Phillips (#6) M3.5-15x31 Self-Tapping Screw</t>
  </si>
  <si>
    <t>L Flat Phillips (#6) M3.5-15x38 Self-Tapping Screw</t>
  </si>
  <si>
    <t>L Flat Phillips (#6) M3.5-15x50 Self-Tapping Screw</t>
  </si>
  <si>
    <t>L Hex Flange (#12)M5.5-14*50 Roofing Screw</t>
  </si>
  <si>
    <t>L Flat Allen (#12)M5.5-10*50 Self-Tapping Screw</t>
  </si>
  <si>
    <t>L Flat Allen M6-1.0*50 Machine Screw</t>
  </si>
  <si>
    <t>L Pan combination 1/4-20*12 Machine Screw</t>
  </si>
  <si>
    <t>L Flat Phillips 1/4-20*22 Machine Screw</t>
  </si>
  <si>
    <t>L M6-1.0 (10 Hex) Flange Nut</t>
  </si>
  <si>
    <t>L M8-1.25 (12 Hex) Flange Nut</t>
  </si>
  <si>
    <t>L M10-1.5 (14 Hex) Flange Nut</t>
  </si>
  <si>
    <t>L Hex Flange Bolt M10-1.5*40 (14 Hex)</t>
  </si>
  <si>
    <t>L Hex Flange Bolt M10-1.5*50 (14 Hex)</t>
  </si>
  <si>
    <t>L Hex Flange Bolt M10-1.25*25 (14 Hex)</t>
  </si>
  <si>
    <t>L Hex Flange Bolt M10-1.25*30 (14 Hex)</t>
  </si>
  <si>
    <t xml:space="preserve"> L Hex Flange Bolt M10-1.25*35 (14 Hex)</t>
  </si>
  <si>
    <t>L Hex Flange Bolt M10-1.25*37 (14 Hex)</t>
  </si>
  <si>
    <t>L Hex Flange Bolt M10-1.25*40 (14 Hex)</t>
  </si>
  <si>
    <t>L Hex Flange Bolt M10-1.25*50 (14 Hex)</t>
  </si>
  <si>
    <t>L Hex Flange Bolt M10-1.25*65 (14 Hex)</t>
  </si>
  <si>
    <t>L Hex Flange Bolt M10-1.5*37 (14 Hex)</t>
  </si>
  <si>
    <t>L Hex Flange Bolt M6-1x40 (10 Hex)</t>
  </si>
  <si>
    <t>L Hex Flange Bolt M10-1.5*35 (14 Hex)</t>
  </si>
  <si>
    <t>L Hex Flange Bolt M10-1.5*75 (14 Hex)</t>
  </si>
  <si>
    <t>L Hex Flange Bolt M10-1.25*75 (14 Hex)</t>
  </si>
  <si>
    <t>L Hex Flange Bolt M6-1.0*50</t>
  </si>
  <si>
    <t>L M10-1.25 (14 Hex) Flange Nut</t>
  </si>
  <si>
    <t>L Hex Flange Bolt M10-1.5*20 (14 Hex)</t>
  </si>
  <si>
    <t>L Hex Flange Bolt M10-1.5*25 (14 Hex)</t>
  </si>
  <si>
    <t>L Hex Flange Bolt M10-1.5*30 (14 Hex)</t>
  </si>
  <si>
    <t>L Hex Flange Bolt M10-1.5*65 (14 Hex)</t>
  </si>
  <si>
    <t>L Hex Flange Bolt M6-1.0*60 (10 Hex)</t>
  </si>
  <si>
    <t>L Hex Flange Bolt M8-1.25*75 (30) (12 Hex)</t>
  </si>
  <si>
    <t>L Hex Flange Bolt M8-1.25*50 (25) (12 Hex)</t>
  </si>
  <si>
    <t>L Hex Flange Bolt M10-1.5*75 (25) (14 Hex)</t>
  </si>
  <si>
    <t>L M10-1.5*8.2 (16 Hex) Nut</t>
  </si>
  <si>
    <t xml:space="preserve">L Truss Phillips (#8) M4.17-18x13 Self-Tapping (AB) </t>
  </si>
  <si>
    <t xml:space="preserve">L Truss Phillips (#8) M4.17-18x16 Self-Tapping (AB) </t>
  </si>
  <si>
    <t>L Flat Phillips M3.5-16*25 Chipboard Screw</t>
  </si>
  <si>
    <t>L Flat Phillips M3.5-16*32 Chipboard Screw</t>
  </si>
  <si>
    <t>L Flat Phillips M3.5-16*38 Chipboard Screw</t>
  </si>
  <si>
    <t>L Flat Phillips M3.5-16*50 Chipboard Screw</t>
  </si>
  <si>
    <t>L Flat Allen M6-1.0*12 Machine Screw</t>
  </si>
  <si>
    <t>L Flat Allen M6-1.0*15 Machine Screw</t>
  </si>
  <si>
    <t>L Flat Allen M6-1.0*20 Machine Screw</t>
  </si>
  <si>
    <t>L Flat Allen M6-1.0*25 Machine Screw</t>
  </si>
  <si>
    <t>L Flat Allen M6-1.0*32 Machine Screw</t>
  </si>
  <si>
    <t>L Flat Allen M6-1.0*40 Machine Screw</t>
  </si>
  <si>
    <t>L Flat Allen M6-1.0*60 Machine Screw</t>
  </si>
  <si>
    <t>L Pan Washer Phillips M4-0.7*37 Machine Screw</t>
  </si>
  <si>
    <t>L Flat Phillips M3-1.35X18 Chipboard Screw</t>
  </si>
  <si>
    <t>L Flat Phillips (#6) M3.5-1.69x16 Drywall Screw</t>
  </si>
  <si>
    <t>L Flat Phillips (#6) M3.5-1.69x19 Drywall Screw</t>
  </si>
  <si>
    <t>L Flat Phillips (#6) M3.5-1.69x25 Drywall Screw</t>
  </si>
  <si>
    <t>L Flat Phillips (#6) M3.5-1.69x31 Drywall Screw</t>
  </si>
  <si>
    <t>L Flat Phillips (#6) M3.5-1.69x38 Drywall Screw</t>
  </si>
  <si>
    <t>L Flat Phillips (#6) M3.5-1.69x50 Drywall Screw</t>
  </si>
  <si>
    <t>L Flat Phillips M4-1.8x30 Chipboard Screw</t>
  </si>
  <si>
    <t>L Flat Phillips M4-1.8x38 Chipboard Screw</t>
  </si>
  <si>
    <t>L Flat Phillips M4-1.8x50 Chipboard Screw</t>
  </si>
  <si>
    <t>L Flat Phillips M3-1.35X12.5 Chipboard Screw</t>
  </si>
  <si>
    <t>L Flat Phillips M4-1.8x25 Chipboard Screw</t>
  </si>
  <si>
    <t>L Flat Phillips M3.5-1.6X15 Chipboard Screw</t>
  </si>
  <si>
    <t>L Hex Flange Shank Bolt M8-1.25*75 (38) (12 Hex)</t>
  </si>
  <si>
    <t>L Hex Flange Shank Bolt M8-1.25*50 (25) (12 Hex)</t>
  </si>
  <si>
    <t xml:space="preserve">L Flat (Countersunk) Phillips M3-0.5x6 Machine Screw </t>
  </si>
  <si>
    <t xml:space="preserve">L Flat (Countersunk) Phillips M3-0.5x5 Machine Screw </t>
  </si>
  <si>
    <t>L Truss Phillips (#10) M5-16x25 Self-Tapping Screw (AB)</t>
  </si>
  <si>
    <t>L Hex Flange (#12)M5.5-14X50 Roofing Screw with Washer</t>
  </si>
  <si>
    <t>L Pan Washer Phillips (#8) M4.17-18x11.6 Self-Tapping Screw (AB)</t>
  </si>
  <si>
    <t>L Flat Allen M6-10*25 Self-Tapping Screw</t>
  </si>
  <si>
    <t>L Flat Phillips M3.5-1.6X19 Chipboard Screw</t>
  </si>
  <si>
    <t>L Hex Flange (#12)M5.5-14X25 Roofing Screw with Big Washer</t>
  </si>
  <si>
    <t>L Pan Phillips M3-24x10 Self-Tapping Screw (AB)</t>
  </si>
  <si>
    <t xml:space="preserve">Truss Phillips (#2) M2.2-32*6.5 Self-Tapping Screw (AB) SS </t>
  </si>
  <si>
    <t>Cheese Head Pozi-Combo M5-0.8x12 Machine Screw</t>
  </si>
  <si>
    <t>Fridge 88</t>
  </si>
  <si>
    <t>Pan Washer Phillips (#8) M4.17-18x10 Self-Tapping Screw (AB) Special</t>
  </si>
  <si>
    <t>Pan Phillips M3-24x7.30 Self Tapping Screw (B)</t>
  </si>
  <si>
    <t>Pan Phillips M3-24x15 Self Tapping Screw (B)</t>
  </si>
  <si>
    <t>Pan Phillips M3-24x20 Self Tapping Screw (B)</t>
  </si>
  <si>
    <t>Battery 2</t>
  </si>
  <si>
    <t>Hex Phillips M5-0.8x10 Machine Screw</t>
  </si>
  <si>
    <t>Battery 4</t>
  </si>
  <si>
    <t>Hex Phillips M6-1.0x11 Machine Screw</t>
  </si>
  <si>
    <t>TV 36</t>
  </si>
  <si>
    <t>Pan Phillips M3-0.5x6 Machine Screw (Black)</t>
  </si>
  <si>
    <t>Pan Head Combo M3-0.5*5 Machine Screw</t>
  </si>
  <si>
    <t>Pan Head Combo M3-0.5*5.6 Machine Screw</t>
  </si>
  <si>
    <t>Pan Head Combo M3-24*6 Self-Tapping Screw (AB)</t>
  </si>
  <si>
    <t>Pan Head Combo M3-24x9.5 Self-Tapping Screw (A)</t>
  </si>
  <si>
    <t>Pan Head Combo M3-24x12 Self-Tapping Screw (AB)</t>
  </si>
  <si>
    <t>Pan Head Combo M3-0.5*8 Machine Screw</t>
  </si>
  <si>
    <t>Pan Washer Phillips M4-0.7x8 Machine Screw</t>
  </si>
  <si>
    <t>Flat Allen (#12) M5.5-10*50 Self-Tapping Screw</t>
  </si>
  <si>
    <t>Flat Allen M6-1.0x50 Machine Screw</t>
  </si>
  <si>
    <t>Rice Cooker 19</t>
  </si>
  <si>
    <t>Pan Washer Phillips M4-0.7*31 Machine Screw</t>
  </si>
  <si>
    <t>Rice Cooker Pin 1</t>
  </si>
  <si>
    <t>Pin D2.10xL21</t>
  </si>
  <si>
    <t>Pan Head Combo M3-0.5x7 Machine Screw</t>
  </si>
  <si>
    <t>Ultrabrite-4460 (A)=Teknobrite AZ- 846A (L/Kg)</t>
  </si>
  <si>
    <t>Ultrabrite-4615 (B)=Teknobrite AZ- 846B (Kg/Kg)</t>
  </si>
  <si>
    <t>Ultrabrite-4885 (M)=Teknobrite AZ-1085M (L/Kg)</t>
  </si>
  <si>
    <t>Ultrabrite-4885 (R)=Teknobrite AZ-1085RF (L/Kg)</t>
  </si>
  <si>
    <t>L Pan Combination M3.5-0.6x30 Machine Screw (Type CA)</t>
  </si>
  <si>
    <t>L Pan Phillips M6-1x18.5 Machine Screw</t>
  </si>
  <si>
    <t xml:space="preserve">L Pan Washer M6-1x14 Machine Screw </t>
  </si>
  <si>
    <t>L Hex Phillips M5-0.8x10 Machine Screw</t>
  </si>
  <si>
    <t>L Hex Phillips M6-1.0x11 Machine Screw</t>
  </si>
  <si>
    <t xml:space="preserve">L Pan Phillips M5-0.8x40 Machine Screw </t>
  </si>
  <si>
    <t xml:space="preserve">L Pan Washer M5-0.8x40 Machine Screw </t>
  </si>
  <si>
    <t>Column54</t>
  </si>
  <si>
    <t>Column55</t>
  </si>
  <si>
    <t>Column56</t>
  </si>
  <si>
    <t>Column62</t>
  </si>
  <si>
    <t>Column63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</si>
  <si>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</si>
  <si>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</si>
  <si>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</si>
  <si>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</si>
  <si>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</si>
  <si>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</si>
  <si>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</si>
  <si>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</si>
  <si>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</si>
  <si>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WISD 121</t>
  </si>
  <si>
    <t>Fridge 89</t>
  </si>
  <si>
    <t>Pan Washer Phillips M5-0.8x30 Machine Screw</t>
  </si>
  <si>
    <t>Fridge 90</t>
  </si>
  <si>
    <t>Unit (kg)</t>
  </si>
  <si>
    <t>Zn Coating Color</t>
  </si>
  <si>
    <t>Ultrabrite-4460 (A)=Teknobrite AZ 846 A/896 A (L/Pcs)</t>
  </si>
  <si>
    <t xml:space="preserve">Ultrabrite-4615 (B)=Teknobrite AZ 846 B/896 B/346B /946 B
 (Kg/Pcs) </t>
  </si>
  <si>
    <t>Ultrabrite-4885 (M)=Teknobrite AZ 1085 M (L/Pcs)</t>
  </si>
  <si>
    <t>Ultrabrite-4885 (R)=Teknobrite AZ 1085 RF (L/Pcs)</t>
  </si>
  <si>
    <t>Column52</t>
  </si>
  <si>
    <t>Mixed Item 1</t>
  </si>
  <si>
    <t>L Screw, Nut and Bolt (M2-M10)</t>
  </si>
  <si>
    <t>253758-Coil Wire of SAE 10B21-6.5mm-50%
267722-Coil Wire of SAE 10B21-12mm-20%
307171-Coil Wire of SAE 10B21-14mm-30%</t>
  </si>
  <si>
    <t>0.525
0.210
0.315</t>
  </si>
  <si>
    <t>Hex Flange Bolt M6-1x50 (8 Hex)</t>
  </si>
  <si>
    <t>Hex Flange Bolt M8-1.25*75 (30) (12 Hex)</t>
  </si>
  <si>
    <t>WISD 22 (2 in 1)</t>
  </si>
  <si>
    <t>L Flat Allen M7-3.0*50 confirmat Screw</t>
  </si>
  <si>
    <t>L Flat Allen M6-10*40 Self-Tapping Screw</t>
  </si>
  <si>
    <t>L Flat Allen (#12) M5.5-10x38 Self-Tapping Screw (JCBC)</t>
  </si>
  <si>
    <t>Flat Allen (#12) M5.5-10x38 Self-Tapping Screw (JCBC)</t>
  </si>
  <si>
    <t>FDR Lower Cross Bracket Leveling Shaft M10x24</t>
  </si>
  <si>
    <t>Coil wire of SWRCH8A-8mm</t>
  </si>
  <si>
    <t>Cheese Head Combo M4-0.7x8 Machine Screw (Brass)</t>
  </si>
  <si>
    <t>Switch Socket 33</t>
  </si>
  <si>
    <t>SS Wire-12.00mm, SS304Cu</t>
  </si>
  <si>
    <t>Solar 2</t>
  </si>
  <si>
    <t>M8-1.25x6.54 Nut SS</t>
  </si>
  <si>
    <t>Zn plating material BOM for 1 kg Screw (7 Color)</t>
  </si>
  <si>
    <t>L M8-1.25x6.54 Nut SS</t>
  </si>
  <si>
    <t>Fridge 91</t>
  </si>
  <si>
    <t>Hex Flange Bolt M8-1.25*32 (13) (12 Hex)</t>
  </si>
  <si>
    <t>WISD 128</t>
  </si>
  <si>
    <t>M10-1.5x8.7 Hex Nut (17 Hex) Special</t>
  </si>
  <si>
    <t>WISD 129</t>
  </si>
  <si>
    <t>M10-1.5X14 (14 Hex) Unthreaded Coupling Nut</t>
  </si>
  <si>
    <t>TV 87</t>
  </si>
  <si>
    <t xml:space="preserve">Pan Washer Phillips M6-1x30 Machine Screw </t>
  </si>
  <si>
    <t>Socket Bolt 1</t>
  </si>
  <si>
    <t>SS304Cu, Oxalate (DU KV)</t>
  </si>
  <si>
    <t>SS Wire-7.04mm, SS304Cu, Oxalate (DU KV)</t>
  </si>
  <si>
    <t>YBF-13B4S</t>
  </si>
  <si>
    <t>Socket Bolt 2</t>
  </si>
  <si>
    <t>Socket Bolt 4</t>
  </si>
  <si>
    <t>Socket Bolt 5</t>
  </si>
  <si>
    <t>Hexagon Socket Head Bolt M6-1.0x16 SS</t>
  </si>
  <si>
    <t>SS Wire-5.21mm, SS304Cu, Oxalate (DU KV)</t>
  </si>
  <si>
    <t>Socket Bolt 6</t>
  </si>
  <si>
    <t>Hexagon Socket Head Bolt M6-1.0x34 SS</t>
  </si>
  <si>
    <t>Solar 1</t>
  </si>
  <si>
    <t>M6-1x4.87 Nut SS</t>
  </si>
  <si>
    <t>SS Wire-9.00mm, SS304Cu</t>
  </si>
  <si>
    <t>WSP-14B</t>
  </si>
  <si>
    <t>LN Hex Nut M12-1.75 (17 Hex)</t>
  </si>
  <si>
    <t>LN M10-1.5x8.7 Hex Nut (17 Hex) Special</t>
  </si>
  <si>
    <t>220</t>
  </si>
  <si>
    <t>LN M10-1.5X14 (14 Hex) Unthreaded Coupling Nut</t>
  </si>
  <si>
    <t>280</t>
  </si>
  <si>
    <t>L M10-1.5x8.7 Hex Nut (17 Hex) Special</t>
  </si>
  <si>
    <t>Ongoing</t>
  </si>
  <si>
    <t>L Hex Socket Head Bolt M8-1.25x20 SS</t>
  </si>
  <si>
    <t>850</t>
  </si>
  <si>
    <t>L Hex Socket Head Bolt M8-1.25x25 SS</t>
  </si>
  <si>
    <t>L Hex Socket Head Bolt M8-1.25x43 SS</t>
  </si>
  <si>
    <t>L Hexagon Socket Head Bolt M6-1.0x16 SS</t>
  </si>
  <si>
    <t>L Hexagon Socket Head Bolt M6-1.0x34 SS</t>
  </si>
  <si>
    <t>L M6-1x4.87 Nut SS</t>
  </si>
  <si>
    <t>900</t>
  </si>
  <si>
    <t>Hex Socket Head Bolt M8-1.25x20 SS</t>
  </si>
  <si>
    <t>Hex Socket Head Bolt M8-1.25x25 SS</t>
  </si>
  <si>
    <t>Hex Socket Head Bolt M8-1.25x43 SS</t>
  </si>
  <si>
    <t>Ceiling Fan 24</t>
  </si>
  <si>
    <t>Pan Phillips M5-0.8x8 Machine Screw</t>
  </si>
  <si>
    <t>Fridge 92</t>
  </si>
  <si>
    <t>Hex Flange Bolt M8-1.25x25 (12 Hex) Small Washer</t>
  </si>
  <si>
    <t>SS Wire-4.43mm, SS304Cu/S 30430 (Oxalate Coated)</t>
  </si>
  <si>
    <t>L Flat Phillips M4-14x38 self tapping screw</t>
  </si>
  <si>
    <t>L Flat Phillips M4-1.8x25 self tapping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</si>
</sst>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2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4">
    <xf numFmtId="0" fontId="0" fillId="0" borderId="0"/>
    <xf numFmtId="0" fontId="12" fillId="0" borderId="5"/>
    <xf numFmtId="0" fontId="19" fillId="0" borderId="5">
      <alignment vertical="center"/>
    </xf>
    <xf numFmtId="164" fontId="19" fillId="0" borderId="5" applyFont="0" applyFill="0" applyBorder="0" applyAlignment="0" applyProtection="0">
      <alignment vertical="center"/>
    </xf>
    <xf numFmtId="0" fontId="11" fillId="0" borderId="5"/>
    <xf numFmtId="0" fontId="25" fillId="0" borderId="0" applyNumberFormat="0" applyFill="0" applyBorder="0" applyAlignment="0" applyProtection="0"/>
    <xf numFmtId="0" fontId="5" fillId="0" borderId="5"/>
    <xf numFmtId="43" fontId="5" fillId="0" borderId="5" applyFont="0" applyFill="0" applyBorder="0" applyAlignment="0" applyProtection="0"/>
    <xf numFmtId="0" fontId="31" fillId="0" borderId="5" applyBorder="0"/>
    <xf numFmtId="43" fontId="31" fillId="0" borderId="5" applyFont="0" applyFill="0" applyBorder="0" applyAlignment="0" applyProtection="0"/>
    <xf numFmtId="42" fontId="32" fillId="0" borderId="5"/>
    <xf numFmtId="43" fontId="5" fillId="0" borderId="5" applyFont="0" applyFill="0" applyBorder="0" applyAlignment="0" applyProtection="0"/>
    <xf numFmtId="0" fontId="33" fillId="0" borderId="5" applyNumberFormat="0" applyFill="0" applyBorder="0" applyAlignment="0" applyProtection="0">
      <alignment vertical="top"/>
      <protection locked="0"/>
    </xf>
    <xf numFmtId="0" fontId="5" fillId="0" borderId="5"/>
    <xf numFmtId="0" fontId="31" fillId="0" borderId="5"/>
    <xf numFmtId="0" fontId="32" fillId="0" borderId="5"/>
    <xf numFmtId="0" fontId="31" fillId="0" borderId="5"/>
    <xf numFmtId="0" fontId="5" fillId="0" borderId="5"/>
    <xf numFmtId="0" fontId="31" fillId="0" borderId="5"/>
    <xf numFmtId="0" fontId="31" fillId="0" borderId="5"/>
    <xf numFmtId="0" fontId="31" fillId="0" borderId="5"/>
    <xf numFmtId="9" fontId="34" fillId="0" borderId="0" applyFont="0" applyFill="0" applyBorder="0" applyAlignment="0" applyProtection="0"/>
    <xf numFmtId="0" fontId="34" fillId="0" borderId="5"/>
    <xf numFmtId="0" fontId="11" fillId="0" borderId="5"/>
    <xf numFmtId="0" fontId="25" fillId="0" borderId="5" applyNumberFormat="0" applyFill="0" applyBorder="0" applyAlignment="0" applyProtection="0"/>
    <xf numFmtId="43" fontId="11" fillId="0" borderId="5" applyFont="0" applyFill="0" applyBorder="0" applyAlignment="0" applyProtection="0"/>
    <xf numFmtId="0" fontId="37" fillId="0" borderId="5"/>
    <xf numFmtId="0" fontId="4" fillId="0" borderId="5"/>
    <xf numFmtId="43" fontId="4" fillId="0" borderId="5" applyFont="0" applyFill="0" applyBorder="0" applyAlignment="0" applyProtection="0"/>
    <xf numFmtId="43" fontId="4" fillId="0" borderId="5" applyFont="0" applyFill="0" applyBorder="0" applyAlignment="0" applyProtection="0"/>
    <xf numFmtId="0" fontId="4" fillId="0" borderId="5"/>
    <xf numFmtId="0" fontId="4" fillId="0" borderId="5"/>
    <xf numFmtId="9" fontId="11" fillId="0" borderId="5" applyFont="0" applyFill="0" applyBorder="0" applyAlignment="0" applyProtection="0"/>
    <xf numFmtId="0" fontId="11" fillId="0" borderId="5"/>
    <xf numFmtId="0" fontId="4" fillId="0" borderId="5"/>
    <xf numFmtId="0" fontId="3" fillId="0" borderId="5"/>
    <xf numFmtId="43" fontId="3" fillId="0" borderId="5" applyFont="0" applyFill="0" applyBorder="0" applyAlignment="0" applyProtection="0"/>
    <xf numFmtId="0" fontId="39" fillId="0" borderId="5"/>
    <xf numFmtId="0" fontId="2" fillId="0" borderId="5"/>
    <xf numFmtId="43" fontId="2" fillId="0" borderId="5" applyFont="0" applyFill="0" applyBorder="0" applyAlignment="0" applyProtection="0"/>
    <xf numFmtId="43" fontId="2" fillId="0" borderId="5" applyFont="0" applyFill="0" applyBorder="0" applyAlignment="0" applyProtection="0"/>
    <xf numFmtId="0" fontId="2" fillId="0" borderId="5"/>
    <xf numFmtId="0" fontId="2" fillId="0" borderId="5"/>
    <xf numFmtId="0" fontId="11" fillId="0" borderId="5"/>
    <xf numFmtId="0" fontId="2" fillId="0" borderId="5"/>
    <xf numFmtId="43" fontId="2" fillId="0" borderId="5" applyFont="0" applyFill="0" applyBorder="0" applyAlignment="0" applyProtection="0"/>
    <xf numFmtId="43" fontId="2" fillId="0" borderId="5" applyFont="0" applyFill="0" applyBorder="0" applyAlignment="0" applyProtection="0"/>
    <xf numFmtId="0" fontId="2" fillId="0" borderId="5"/>
    <xf numFmtId="0" fontId="2" fillId="0" borderId="5"/>
    <xf numFmtId="0" fontId="2" fillId="0" borderId="5"/>
    <xf numFmtId="0" fontId="2" fillId="0" borderId="5"/>
    <xf numFmtId="43" fontId="2" fillId="0" borderId="5" applyFont="0" applyFill="0" applyBorder="0" applyAlignment="0" applyProtection="0"/>
    <xf numFmtId="0" fontId="1" fillId="0" borderId="5"/>
    <xf numFmtId="43" fontId="1" fillId="0" borderId="5" applyFont="0" applyFill="0" applyBorder="0" applyAlignment="0" applyProtection="0"/>
    <xf numFmtId="9" fontId="1" fillId="0" borderId="5" applyFont="0" applyFill="0" applyBorder="0" applyAlignment="0" applyProtection="0"/>
    <xf numFmtId="0" fontId="11" fillId="0" borderId="5"/>
    <xf numFmtId="0" fontId="1" fillId="0" borderId="5"/>
    <xf numFmtId="43" fontId="1" fillId="0" borderId="5" applyFont="0" applyFill="0" applyBorder="0" applyAlignment="0" applyProtection="0"/>
    <xf numFmtId="43" fontId="1" fillId="0" borderId="5" applyFont="0" applyFill="0" applyBorder="0" applyAlignment="0" applyProtection="0"/>
    <xf numFmtId="0" fontId="1" fillId="0" borderId="5"/>
    <xf numFmtId="0" fontId="1" fillId="0" borderId="5"/>
    <xf numFmtId="9" fontId="11" fillId="0" borderId="5" applyFont="0" applyFill="0" applyBorder="0" applyAlignment="0" applyProtection="0"/>
    <xf numFmtId="0" fontId="1" fillId="0" borderId="5"/>
    <xf numFmtId="43" fontId="1" fillId="0" borderId="5" applyFont="0" applyFill="0" applyBorder="0" applyAlignment="0" applyProtection="0"/>
    <xf numFmtId="43" fontId="1" fillId="0" borderId="5" applyFon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0" borderId="5"/>
    <xf numFmtId="43" fontId="1" fillId="0" borderId="5" applyFont="0" applyFill="0" applyBorder="0" applyAlignment="0" applyProtection="0"/>
    <xf numFmtId="0" fontId="11" fillId="0" borderId="5"/>
    <xf numFmtId="0" fontId="1" fillId="0" borderId="5"/>
    <xf numFmtId="43" fontId="1" fillId="0" borderId="5" applyFont="0" applyFill="0" applyBorder="0" applyAlignment="0" applyProtection="0"/>
    <xf numFmtId="43" fontId="1" fillId="0" borderId="5" applyFont="0" applyFill="0" applyBorder="0" applyAlignment="0" applyProtection="0"/>
    <xf numFmtId="0" fontId="1" fillId="0" borderId="5"/>
    <xf numFmtId="0" fontId="1" fillId="0" borderId="5"/>
    <xf numFmtId="0" fontId="1" fillId="0" borderId="5"/>
    <xf numFmtId="43" fontId="1" fillId="0" borderId="5" applyFont="0" applyFill="0" applyBorder="0" applyAlignment="0" applyProtection="0"/>
    <xf numFmtId="43" fontId="1" fillId="0" borderId="5" applyFon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0" borderId="5"/>
    <xf numFmtId="43" fontId="1" fillId="0" borderId="5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0" borderId="5" xfId="1" applyFont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/>
    <xf numFmtId="0" fontId="11" fillId="0" borderId="6" xfId="0" applyFont="1" applyBorder="1" applyAlignment="1">
      <alignment horizontal="center"/>
    </xf>
    <xf numFmtId="3" fontId="0" fillId="0" borderId="6" xfId="0" applyNumberFormat="1" applyBorder="1" applyAlignment="1">
      <alignment horizontal="center" vertical="center" wrapText="1"/>
    </xf>
    <xf numFmtId="0" fontId="11" fillId="0" borderId="6" xfId="0" applyFont="1" applyBorder="1"/>
    <xf numFmtId="0" fontId="0" fillId="6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 applyAlignment="1">
      <alignment vertical="center"/>
    </xf>
    <xf numFmtId="0" fontId="11" fillId="0" borderId="6" xfId="1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6" xfId="0" applyFont="1" applyBorder="1"/>
    <xf numFmtId="0" fontId="21" fillId="0" borderId="6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11" xfId="0" applyFont="1" applyBorder="1"/>
    <xf numFmtId="0" fontId="21" fillId="0" borderId="11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14" xfId="0" applyBorder="1"/>
    <xf numFmtId="0" fontId="0" fillId="0" borderId="6" xfId="0" applyBorder="1" applyAlignment="1">
      <alignment horizontal="left" vertical="center"/>
    </xf>
    <xf numFmtId="0" fontId="15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5" xfId="0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7" borderId="13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/>
    <xf numFmtId="0" fontId="0" fillId="4" borderId="6" xfId="0" applyFill="1" applyBorder="1" applyAlignment="1">
      <alignment horizontal="left"/>
    </xf>
    <xf numFmtId="0" fontId="23" fillId="0" borderId="23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 wrapText="1"/>
    </xf>
    <xf numFmtId="0" fontId="28" fillId="6" borderId="6" xfId="5" applyFont="1" applyFill="1" applyBorder="1" applyAlignment="1">
      <alignment horizontal="center" vertical="center" wrapText="1"/>
    </xf>
    <xf numFmtId="0" fontId="28" fillId="6" borderId="6" xfId="5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9" fontId="11" fillId="0" borderId="6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5" xfId="0" applyFont="1" applyBorder="1"/>
    <xf numFmtId="0" fontId="16" fillId="0" borderId="6" xfId="0" applyFont="1" applyBorder="1" applyAlignment="1">
      <alignment horizontal="left"/>
    </xf>
    <xf numFmtId="0" fontId="0" fillId="10" borderId="6" xfId="0" applyFill="1" applyBorder="1"/>
    <xf numFmtId="0" fontId="0" fillId="0" borderId="22" xfId="0" applyBorder="1" applyAlignment="1">
      <alignment horizontal="center" vertical="center" wrapText="1"/>
    </xf>
    <xf numFmtId="9" fontId="0" fillId="0" borderId="0" xfId="21" applyFont="1" applyAlignment="1">
      <alignment horizontal="center"/>
    </xf>
    <xf numFmtId="9" fontId="0" fillId="0" borderId="0" xfId="21" applyFont="1" applyAlignment="1">
      <alignment horizontal="center" vertical="center"/>
    </xf>
    <xf numFmtId="0" fontId="0" fillId="0" borderId="5" xfId="1" applyFont="1" applyAlignment="1">
      <alignment wrapText="1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8" fillId="0" borderId="5" xfId="1" applyFont="1" applyAlignment="1">
      <alignment horizontal="center" vertical="center"/>
    </xf>
    <xf numFmtId="0" fontId="40" fillId="0" borderId="5" xfId="1" applyFont="1" applyAlignment="1">
      <alignment horizontal="center" vertical="center"/>
    </xf>
    <xf numFmtId="0" fontId="42" fillId="11" borderId="25" xfId="0" applyFont="1" applyFill="1" applyBorder="1"/>
    <xf numFmtId="0" fontId="0" fillId="12" borderId="26" xfId="0" applyFill="1" applyBorder="1"/>
    <xf numFmtId="0" fontId="0" fillId="0" borderId="26" xfId="0" applyBorder="1"/>
    <xf numFmtId="2" fontId="0" fillId="0" borderId="0" xfId="0" applyNumberFormat="1" applyAlignment="1">
      <alignment horizontal="center"/>
    </xf>
    <xf numFmtId="0" fontId="12" fillId="0" borderId="5" xfId="1"/>
    <xf numFmtId="0" fontId="11" fillId="0" borderId="5" xfId="1" applyFont="1"/>
    <xf numFmtId="0" fontId="8" fillId="0" borderId="0" xfId="0" applyFont="1" applyAlignment="1">
      <alignment horizontal="center"/>
    </xf>
    <xf numFmtId="0" fontId="0" fillId="0" borderId="0" xfId="0"/>
    <xf numFmtId="0" fontId="13" fillId="0" borderId="9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3" fillId="4" borderId="6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84">
    <cellStyle name="0,0_x000d__x000a_NA_x000d__x000a_" xfId="8" xr:uid="{00000000-0005-0000-0000-000000000000}"/>
    <cellStyle name="Comma 2" xfId="3" xr:uid="{00000000-0005-0000-0000-000002000000}"/>
    <cellStyle name="Comma 2 2" xfId="9" xr:uid="{00000000-0005-0000-0000-000003000000}"/>
    <cellStyle name="Comma 3" xfId="7" xr:uid="{00000000-0005-0000-0000-000004000000}"/>
    <cellStyle name="Comma 3 2" xfId="28" xr:uid="{00000000-0005-0000-0000-000005000000}"/>
    <cellStyle name="Comma 3 2 2" xfId="45" xr:uid="{00000000-0005-0000-0000-000006000000}"/>
    <cellStyle name="Comma 3 2 2 2" xfId="77" xr:uid="{7B598E17-7818-4B7E-B5CA-019B4A3279D0}"/>
    <cellStyle name="Comma 3 2 3" xfId="63" xr:uid="{982AC916-1D93-4862-AE25-63BFA7E7F6B7}"/>
    <cellStyle name="Comma 3 3" xfId="39" xr:uid="{00000000-0005-0000-0000-000007000000}"/>
    <cellStyle name="Comma 3 3 2" xfId="72" xr:uid="{62566F2C-5E4B-42DC-877F-C22E20DBFA02}"/>
    <cellStyle name="Comma 3 4" xfId="57" xr:uid="{8F6BB3B2-4014-4615-8274-C90150914D5E}"/>
    <cellStyle name="Comma 4" xfId="10" xr:uid="{00000000-0005-0000-0000-000008000000}"/>
    <cellStyle name="Comma 5" xfId="11" xr:uid="{00000000-0005-0000-0000-000009000000}"/>
    <cellStyle name="Comma 5 2" xfId="29" xr:uid="{00000000-0005-0000-0000-00000A000000}"/>
    <cellStyle name="Comma 5 2 2" xfId="46" xr:uid="{00000000-0005-0000-0000-00000B000000}"/>
    <cellStyle name="Comma 5 2 2 2" xfId="78" xr:uid="{D7EF5CBC-150F-4D1B-A0F7-9B2CFDAF1E7C}"/>
    <cellStyle name="Comma 5 2 3" xfId="64" xr:uid="{45FA76B9-8350-4209-BA4A-78041D1F82B2}"/>
    <cellStyle name="Comma 5 3" xfId="40" xr:uid="{00000000-0005-0000-0000-00000C000000}"/>
    <cellStyle name="Comma 5 3 2" xfId="73" xr:uid="{ACFACAC5-7CB0-4729-8A98-DE1DA7F50B3E}"/>
    <cellStyle name="Comma 5 4" xfId="58" xr:uid="{CC11790F-B208-442E-B0A4-BD3F4242CE29}"/>
    <cellStyle name="Comma 6" xfId="25" xr:uid="{00000000-0005-0000-0000-00000D000000}"/>
    <cellStyle name="Comma 7" xfId="36" xr:uid="{00000000-0005-0000-0000-00000E000000}"/>
    <cellStyle name="Comma 7 2" xfId="51" xr:uid="{00000000-0005-0000-0000-00000F000000}"/>
    <cellStyle name="Comma 7 2 2" xfId="83" xr:uid="{32B8BC14-4C4B-48CC-B8CB-94AC4B4B15FC}"/>
    <cellStyle name="Comma 7 3" xfId="69" xr:uid="{601E6E06-E7EE-4506-B23A-731E63C729D9}"/>
    <cellStyle name="Comma 8" xfId="53" xr:uid="{B5FCEF1F-EDB4-4638-A3FD-A116742C8718}"/>
    <cellStyle name="Hyperlink" xfId="5" builtinId="8"/>
    <cellStyle name="Hyperlink 2" xfId="12" xr:uid="{00000000-0005-0000-0000-000011000000}"/>
    <cellStyle name="Hyperlink 3" xfId="24" xr:uid="{00000000-0005-0000-0000-000012000000}"/>
    <cellStyle name="Normal" xfId="0" builtinId="0"/>
    <cellStyle name="Normal 10" xfId="26" xr:uid="{00000000-0005-0000-0000-000014000000}"/>
    <cellStyle name="Normal 10 2" xfId="43" xr:uid="{00000000-0005-0000-0000-000015000000}"/>
    <cellStyle name="Normal 11" xfId="35" xr:uid="{00000000-0005-0000-0000-000016000000}"/>
    <cellStyle name="Normal 11 2" xfId="50" xr:uid="{00000000-0005-0000-0000-000017000000}"/>
    <cellStyle name="Normal 11 2 2" xfId="82" xr:uid="{8C937C85-41A7-41E7-A53B-5768A6E36BCC}"/>
    <cellStyle name="Normal 11 3" xfId="68" xr:uid="{EC680517-7465-40CD-95B0-EB46A69DF2AA}"/>
    <cellStyle name="Normal 12" xfId="37" xr:uid="{00000000-0005-0000-0000-000018000000}"/>
    <cellStyle name="Normal 12 2" xfId="70" xr:uid="{8EF5D754-0C12-4864-9248-4587F8D1253E}"/>
    <cellStyle name="Normal 13" xfId="55" xr:uid="{5B7BFA6E-13E8-41E1-A493-C7BC3722EE12}"/>
    <cellStyle name="Normal 14" xfId="52" xr:uid="{8127EF46-0DF5-489B-B0E1-2B45C940FC15}"/>
    <cellStyle name="Normal 2" xfId="1" xr:uid="{00000000-0005-0000-0000-000019000000}"/>
    <cellStyle name="Normal 2 2" xfId="14" xr:uid="{00000000-0005-0000-0000-00001A000000}"/>
    <cellStyle name="Normal 2 3" xfId="13" xr:uid="{00000000-0005-0000-0000-00001B000000}"/>
    <cellStyle name="Normal 2 3 2" xfId="30" xr:uid="{00000000-0005-0000-0000-00001C000000}"/>
    <cellStyle name="Normal 2 3 2 2" xfId="47" xr:uid="{00000000-0005-0000-0000-00001D000000}"/>
    <cellStyle name="Normal 2 3 2 2 2" xfId="79" xr:uid="{DC1DDEFE-90DA-41B9-A60D-5D6C4E183F89}"/>
    <cellStyle name="Normal 2 3 2 3" xfId="65" xr:uid="{3F29973A-5D6E-44EB-BF98-035E4F72203D}"/>
    <cellStyle name="Normal 2 3 3" xfId="41" xr:uid="{00000000-0005-0000-0000-00001E000000}"/>
    <cellStyle name="Normal 2 3 3 2" xfId="74" xr:uid="{6E3F62D3-D356-4D78-8C5E-F679596C753B}"/>
    <cellStyle name="Normal 2 3 4" xfId="59" xr:uid="{1689AC95-6378-4B96-B15B-293D7BFE9B1D}"/>
    <cellStyle name="Normal 2 4" xfId="23" xr:uid="{00000000-0005-0000-0000-00001F000000}"/>
    <cellStyle name="Normal 3" xfId="4" xr:uid="{00000000-0005-0000-0000-000020000000}"/>
    <cellStyle name="Normal 3 2" xfId="15" xr:uid="{00000000-0005-0000-0000-000021000000}"/>
    <cellStyle name="Normal 3 2 2" xfId="16" xr:uid="{00000000-0005-0000-0000-000022000000}"/>
    <cellStyle name="Normal 4" xfId="2" xr:uid="{00000000-0005-0000-0000-000023000000}"/>
    <cellStyle name="Normal 4 2" xfId="17" xr:uid="{00000000-0005-0000-0000-000024000000}"/>
    <cellStyle name="Normal 4 2 2" xfId="31" xr:uid="{00000000-0005-0000-0000-000025000000}"/>
    <cellStyle name="Normal 4 2 2 2" xfId="48" xr:uid="{00000000-0005-0000-0000-000026000000}"/>
    <cellStyle name="Normal 4 2 2 2 2" xfId="80" xr:uid="{A438A297-1747-49D7-9580-76672CDD35C6}"/>
    <cellStyle name="Normal 4 2 2 3" xfId="66" xr:uid="{F46939F7-1ACD-4808-A06F-402C264943B3}"/>
    <cellStyle name="Normal 4 2 3" xfId="42" xr:uid="{00000000-0005-0000-0000-000027000000}"/>
    <cellStyle name="Normal 4 2 3 2" xfId="75" xr:uid="{99AE7834-E882-4B5B-81B9-27349306BAEE}"/>
    <cellStyle name="Normal 4 2 4" xfId="60" xr:uid="{99997CCE-55E1-4439-9C1D-EE655BDE0FB4}"/>
    <cellStyle name="Normal 5" xfId="18" xr:uid="{00000000-0005-0000-0000-000028000000}"/>
    <cellStyle name="Normal 6" xfId="6" xr:uid="{00000000-0005-0000-0000-000029000000}"/>
    <cellStyle name="Normal 6 2" xfId="27" xr:uid="{00000000-0005-0000-0000-00002A000000}"/>
    <cellStyle name="Normal 6 2 2" xfId="44" xr:uid="{00000000-0005-0000-0000-00002B000000}"/>
    <cellStyle name="Normal 6 2 2 2" xfId="76" xr:uid="{82D7772F-BBAF-4491-8285-E8B3A0CE3FEF}"/>
    <cellStyle name="Normal 6 2 3" xfId="62" xr:uid="{153B727E-0DD0-4970-9E8A-A6B11AD2088D}"/>
    <cellStyle name="Normal 6 3" xfId="38" xr:uid="{00000000-0005-0000-0000-00002C000000}"/>
    <cellStyle name="Normal 6 3 2" xfId="71" xr:uid="{4BFCC1B6-88D5-4EDF-8B7C-10B7133A638B}"/>
    <cellStyle name="Normal 6 4" xfId="56" xr:uid="{3457B52C-F286-4A66-86B1-310152DC3052}"/>
    <cellStyle name="Normal 7" xfId="22" xr:uid="{00000000-0005-0000-0000-00002D000000}"/>
    <cellStyle name="Normal 7 2" xfId="33" xr:uid="{00000000-0005-0000-0000-00002E000000}"/>
    <cellStyle name="Normal 8" xfId="34" xr:uid="{00000000-0005-0000-0000-00002F000000}"/>
    <cellStyle name="Normal 8 2" xfId="49" xr:uid="{00000000-0005-0000-0000-000030000000}"/>
    <cellStyle name="Normal 8 2 2" xfId="81" xr:uid="{F7FA7415-ED94-458D-AC63-920560261034}"/>
    <cellStyle name="Normal 8 3" xfId="67" xr:uid="{F8835CC1-94AD-4D58-9E88-1F4EEFAB5497}"/>
    <cellStyle name="Normal 9" xfId="19" xr:uid="{00000000-0005-0000-0000-000031000000}"/>
    <cellStyle name="Percent" xfId="21" builtinId="5"/>
    <cellStyle name="Percent 2" xfId="32" xr:uid="{00000000-0005-0000-0000-000033000000}"/>
    <cellStyle name="Percent 3" xfId="61" xr:uid="{22AD30A4-9DA3-4D1C-916F-12C99FF294DB}"/>
    <cellStyle name="Percent 4" xfId="54" xr:uid="{3987A5A7-CE32-4FC9-ACC1-9E3522C0626D}"/>
    <cellStyle name="常规_Sheet2" xfId="20" xr:uid="{00000000-0005-0000-0000-000034000000}"/>
  </cellStyles>
  <dxfs count="2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3EF542-40C6-40E1-9F62-871C08E65053}" autoFormatId="16" applyNumberFormats="0" applyBorderFormats="0" applyFontFormats="0" applyPatternFormats="0" applyAlignmentFormats="0" applyWidthHeightFormats="0">
  <queryTableRefresh nextId="160">
    <queryTableFields count="68">
      <queryTableField id="92" name="SL" tableColumnId="1"/>
      <queryTableField id="93" name="Ref No" tableColumnId="2"/>
      <queryTableField id="94" name="Diameter (mm)" tableColumnId="3"/>
      <queryTableField id="95" name="Name of Screw" tableColumnId="4"/>
      <queryTableField id="96" name="Running quantity(kg)" tableColumnId="5"/>
      <queryTableField id="97" name="WM Item Code" tableColumnId="6"/>
      <queryTableField id="98" name="Specification" tableColumnId="7"/>
      <queryTableField id="99" name="Raw Material" tableColumnId="8"/>
      <queryTableField id="100" name="Item Code of Raw Material" tableColumnId="9"/>
      <queryTableField id="101" name="UoM" tableColumnId="10"/>
      <queryTableField id="102" name="unit(kg)" tableColumnId="11"/>
      <queryTableField id="103" name="Gross weight (kg)" tableColumnId="12"/>
      <queryTableField id="104" name="Per piece net Weight (g)" tableColumnId="13"/>
      <queryTableField id="105" name="Per piece net Weight (Kg)" tableColumnId="14"/>
      <queryTableField id="106" name="Per piece Gross Weight (g)" tableColumnId="15"/>
      <queryTableField id="107" name="RM Required (Consumptions) (kg)" tableColumnId="16"/>
      <queryTableField id="108" name="Wastage Percentage" tableColumnId="17"/>
      <queryTableField id="109" name="Wastage Amount (Kg)" tableColumnId="18"/>
      <queryTableField id="110" name="Gross pieces per kg" tableColumnId="19"/>
      <queryTableField id="111" name="Net pieces per kg" tableColumnId="20"/>
      <queryTableField id="112" name="Zn coating Color" tableColumnId="21"/>
      <queryTableField id="113" name=" Drawing Powder G40 (Kg/Pcs)" tableColumnId="22"/>
      <queryTableField id="114" name=" Drawing Powder Vicafil TN 4392 (Kg/Pcs)" tableColumnId="23"/>
      <queryTableField id="115" name=" Drawing Powder Vicafil Sumac 5 (Kg/Pcs)" tableColumnId="24"/>
      <queryTableField id="116" name="Phoschem 237 (Kg/Pcs)" tableColumnId="25"/>
      <queryTableField id="117" name="Condat Soap (Collube 551) (Kg/Pcs)" tableColumnId="26"/>
      <queryTableField id="118" name=" Hydrochloric Acid (Kg/Pcs)" tableColumnId="27"/>
      <queryTableField id="119" name="Diesel (L/Pcs)" tableColumnId="28"/>
      <queryTableField id="120" name="Gear oil (L/Pcs)" tableColumnId="29"/>
      <queryTableField id="121" name="Soluble Cutting Oil (L/Pcs)" tableColumnId="30"/>
      <queryTableField id="122" name="Quenching oil (L/Pcs)" tableColumnId="31"/>
      <queryTableField id="123" name="Methanol (L/Pcs)" tableColumnId="32"/>
      <queryTableField id="124" name="R&amp;D QTY" tableColumnId="33"/>
      <queryTableField id="125" name="R&amp;D QTY_1" tableColumnId="34"/>
      <queryTableField id="126" name="R&amp;D QTY_2" tableColumnId="35"/>
      <queryTableField id="127" name="R&amp;D QTY_3" tableColumnId="36"/>
      <queryTableField id="128" name="R&amp;D QTY_4" tableColumnId="37"/>
      <queryTableField id="129" name="R&amp;D QTY_5" tableColumnId="38"/>
      <queryTableField id="130" name="R&amp;D QTY_6" tableColumnId="39"/>
      <queryTableField id="131" name="R&amp;D QTY_7" tableColumnId="40"/>
      <queryTableField id="132" name="R&amp;D QTY_8" tableColumnId="41"/>
      <queryTableField id="133" name="Hydrogen Peroxide-(RM) (L/Pcs)" tableColumnId="42"/>
      <queryTableField id="134" name="R&amp;D QTY_9" tableColumnId="43"/>
      <queryTableField id="135" name="R&amp;D QTY_10" tableColumnId="44"/>
      <queryTableField id="136" name=" Hydrochloric Acid (Kg/Pcs)_11" tableColumnId="45"/>
      <queryTableField id="137" name="Bonderite C AK 5176 (Kg/Pcs)" tableColumnId="46"/>
      <queryTableField id="138" name="MEA-Huntsman (Kg/Pcs)" tableColumnId="47"/>
      <queryTableField id="139" name="LUBRO RUST OFF 100 (Kg/Pcs)" tableColumnId="48"/>
      <queryTableField id="140" name="Surfolin SK 40 (Kg/Pcs)" tableColumnId="49"/>
      <queryTableField id="141" name=" Hydrochloric Acid (Kg/Pcs)_12" tableColumnId="50"/>
      <queryTableField id="142" name="Ginthox ZB 992 A (L/Pcs)" tableColumnId="51"/>
      <queryTableField id="143" name="Ginthox ZB 992 B (L/Pcs)" tableColumnId="52"/>
      <queryTableField id="144" name="Surcon 351 (L/Pcs)" tableColumnId="53"/>
      <queryTableField id="145" name="Instablack 33 (L/Pcs)" tableColumnId="54"/>
      <queryTableField id="146" name="Surfolin SK 40 (Kg/Pcs)_13" tableColumnId="55"/>
      <queryTableField id="147" name=" Hydrochloric Acid (Kg/Pcs)_14" tableColumnId="56"/>
      <queryTableField id="148" name="LUBRO RUST OFF 100 (Kg/Pcs)_15" tableColumnId="57"/>
      <queryTableField id="149" name="Total Hydrochloric Acid (Kg/Pcs)" tableColumnId="58"/>
      <queryTableField id="150" name="Total Surfolin SK 40 (Kg/Pcs)" tableColumnId="59"/>
      <queryTableField id="151" name="Total LUBRO RUST OFF 100 (Kg/Pcs)" tableColumnId="60"/>
      <queryTableField id="152" name="Costing" tableColumnId="61"/>
      <queryTableField id="153" name="Drawing machine" tableColumnId="62"/>
      <queryTableField id="154" name="heading machine" tableColumnId="63"/>
      <queryTableField id="155" name="Rolling machine/Tapping Machine" tableColumnId="64"/>
      <queryTableField id="156" name="Drilling/cutting machine" tableColumnId="65"/>
      <queryTableField id="157" name="Annealing" tableColumnId="66"/>
      <queryTableField id="158" name="Heat treatment" tableColumnId="67"/>
      <queryTableField id="159" name="Feed wire" tableColumnId="6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5E90A71-9455-40E2-A30C-AB98B5A172BA}" autoFormatId="16" applyNumberFormats="0" applyBorderFormats="0" applyFontFormats="0" applyPatternFormats="0" applyAlignmentFormats="0" applyWidthHeightFormats="0">
  <queryTableRefresh nextId="193">
    <queryTableFields count="63">
      <queryTableField id="61" name="SL" tableColumnId="1"/>
      <queryTableField id="62" name="Finished good Item code" tableColumnId="2"/>
      <queryTableField id="63" name="Ref no" tableColumnId="3"/>
      <queryTableField id="64" name="Name of Screw:" tableColumnId="4"/>
      <queryTableField id="65" name="Specification" tableColumnId="5"/>
      <queryTableField id="66" name="Raw Material" tableColumnId="6"/>
      <queryTableField id="67" name="Item Code of Raw Material HIL vatable" tableColumnId="7"/>
      <queryTableField id="68" name="UoM" tableColumnId="8"/>
      <queryTableField id="69" name="unit (kg)" tableColumnId="9"/>
      <queryTableField id="70" name="Weight (kg)" tableColumnId="10"/>
      <queryTableField id="71" name="Wastage %" tableColumnId="11"/>
      <queryTableField id="72" name="Zn coating Color" tableColumnId="12"/>
      <queryTableField id="73" name=" Drawing Powder G40 (Kg/Kg)" tableColumnId="13"/>
      <queryTableField id="74" name=" Drawing Powder Vicafil TN 4392 (Kg/Kg)" tableColumnId="14"/>
      <queryTableField id="75" name=" Drawing Powder Vicafil Sumac 5 (Kg/Kg)" tableColumnId="15"/>
      <queryTableField id="76" name="Phoschem 237 (Kg/Kg)" tableColumnId="16"/>
      <queryTableField id="77" name="Condat Soap (Collube 551) (Kg/Kg)" tableColumnId="17"/>
      <queryTableField id="78" name="Hydrocloric Acid (Kg/Kg)" tableColumnId="18"/>
      <queryTableField id="79" name="Diesel (L/Kg)" tableColumnId="19"/>
      <queryTableField id="80" name="Gear oil (L/Kg)" tableColumnId="20"/>
      <queryTableField id="81" name="Soluble Cutting Oil (L/Kg)" tableColumnId="21"/>
      <queryTableField id="82" name="Quenching oil (L/Kg)" tableColumnId="22"/>
      <queryTableField id="83" name="Methanol (L/Kg)" tableColumnId="23"/>
      <queryTableField id="177" name="Ultrabrite-4460 (A)=Teknobrite AZ- 846A (L/Kg)" tableColumnId="24"/>
      <queryTableField id="178" name="Ultrabrite-4615 (B)=Teknobrite AZ- 846B (Kg/Kg)" tableColumnId="25"/>
      <queryTableField id="86" name="Boric acid (Kg/Kg)" tableColumnId="26"/>
      <queryTableField id="179" name="Ultrabrite-4885 (M)=Teknobrite AZ-1085M (L/Kg)" tableColumnId="27"/>
      <queryTableField id="180" name="Ultrabrite-4885 (R)=Teknobrite AZ-1085RF (L/Kg)" tableColumnId="28"/>
      <queryTableField id="89" name="Zn Anode consumption (Kg/Kg)" tableColumnId="29"/>
      <queryTableField id="90" name="Surfolin SK 40 (Kg/Kg)" tableColumnId="30"/>
      <queryTableField id="91" name="Kempas BL-3000 (L/Kg) White" tableColumnId="31"/>
      <queryTableField id="92" name="Kempas IR-852/TECNOBRITE 612 (L/Kg) 7 Color" tableColumnId="32"/>
      <queryTableField id="93" name="Hydrogen Peroxide-(RM) (L/Kg)" tableColumnId="33"/>
      <queryTableField id="94" name="Nitric Acid (L/Kg)" tableColumnId="34"/>
      <queryTableField id="95" name="Ero Clean-280/Teknobrite 2800  (Kg/Kg)" tableColumnId="35"/>
      <queryTableField id="96" name="Hydrocloric Acid (Kg/Kg)_1" tableColumnId="36"/>
      <queryTableField id="97" name="Ginthox ZB 992 A (L/Kg)" tableColumnId="37"/>
      <queryTableField id="98" name="Ginthox ZB 992 B (L/Kg)" tableColumnId="38"/>
      <queryTableField id="99" name="Surcon 351 (L/Kg)" tableColumnId="39"/>
      <queryTableField id="100" name="Instablack 33 (L/Kg)" tableColumnId="40"/>
      <queryTableField id="101" name="Surfolin SK 40 (Kg/Kg)_2" tableColumnId="41"/>
      <queryTableField id="102" name="Hydrocloric Acid (Kg/Kg)_3" tableColumnId="42"/>
      <queryTableField id="103" name="LUBRO RUST OFF 100 (Kg/Kg)" tableColumnId="43"/>
      <queryTableField id="104" name="Total Surfolin SK 40 (Kg/Kg)" tableColumnId="44"/>
      <queryTableField id="105" name="Total Hydrocloric Acid (Kg/Kg)" tableColumnId="45"/>
      <queryTableField id="106" name="Bond Washer (Per Kg)" tableColumnId="46"/>
      <queryTableField id="107" name=" Flange Nut Bag (Pcs/ 25 Kg)" tableColumnId="47"/>
      <queryTableField id="108" name="Flange Bolt Bag (Pcs/ 25 Kg)" tableColumnId="48"/>
      <queryTableField id="109" name=" Hex Nut Bag (Pcs/ 25 Kg)" tableColumnId="49"/>
      <queryTableField id="110" name="Finished good Item code_4" tableColumnId="50"/>
      <queryTableField id="111" name="Vat declare" tableColumnId="51"/>
      <queryTableField id="112" name="MRP (TK) with Vat" tableColumnId="52"/>
      <queryTableField id="53" name="Column53" tableColumnId="53"/>
      <queryTableField id="185" name="Column54" tableColumnId="59"/>
      <queryTableField id="186" name="Column55" tableColumnId="60"/>
      <queryTableField id="187" name="Column56" tableColumnId="61"/>
      <queryTableField id="113" name="1" tableColumnId="54"/>
      <queryTableField id="114" name="Teknobrite AZ- 846A" tableColumnId="55"/>
      <queryTableField id="115" name="PWCT.PTCL.24041" tableColumnId="56"/>
      <queryTableField id="116" name="ML" tableColumnId="57"/>
      <queryTableField id="117" name="1_5" tableColumnId="58"/>
      <queryTableField id="188" name="Column62" tableColumnId="62"/>
      <queryTableField id="189" name="Column63" tableColumnId="6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56D72C-83D1-475C-94AA-2DB8A039BCF3}" autoFormatId="16" applyNumberFormats="0" applyBorderFormats="0" applyFontFormats="0" applyPatternFormats="0" applyAlignmentFormats="0" applyWidthHeightFormats="0">
  <queryTableRefresh nextId="88">
    <queryTableFields count="33">
      <queryTableField id="34" name="SL" tableColumnId="1"/>
      <queryTableField id="35" name="Finished good item code (HIL)" tableColumnId="2"/>
      <queryTableField id="36" name="Ref no" tableColumnId="3"/>
      <queryTableField id="37" name="Name of Screw:" tableColumnId="4"/>
      <queryTableField id="38" name="Specification" tableColumnId="5"/>
      <queryTableField id="39" name="Raw Material" tableColumnId="6"/>
      <queryTableField id="40" name="Item Code of Raw Material HIL vatable" tableColumnId="7"/>
      <queryTableField id="41" name="UoM" tableColumnId="8"/>
      <queryTableField id="42" name="unit (kg)" tableColumnId="9"/>
      <queryTableField id="43" name="Weight (kg)" tableColumnId="10"/>
      <queryTableField id="44" name=" Drawing Powder G40 (Kg/Kg)" tableColumnId="11"/>
      <queryTableField id="45" name=" Drawing Powder Vicafil TN 4392 (Kg/Kg)" tableColumnId="12"/>
      <queryTableField id="46" name=" Drawing Powder Vicafil Sumac 5 (Kg/Kg)" tableColumnId="13"/>
      <queryTableField id="47" name="Phoschem 237 (Kg/Kg)" tableColumnId="14"/>
      <queryTableField id="48" name="Condat Soap (Collube 551) (Kg/Kg)" tableColumnId="15"/>
      <queryTableField id="49" name=" Hydrocloric Acid (Kg/Kg)" tableColumnId="16"/>
      <queryTableField id="50" name="Diesel (L/Kg)" tableColumnId="17"/>
      <queryTableField id="51" name="Gear oil (L/Kg)" tableColumnId="18"/>
      <queryTableField id="52" name="Soluble Cutting Oil (L/Kg)" tableColumnId="19"/>
      <queryTableField id="53" name="Quenching oil (L/Kg)" tableColumnId="20"/>
      <queryTableField id="54" name="Methanol (L/Kg)" tableColumnId="21"/>
      <queryTableField id="55" name=" Flange Nut Bag (Pcs/ 25 Kg)" tableColumnId="22"/>
      <queryTableField id="56" name="Flange Bolt Bag (Pcs/ 25 Kg)" tableColumnId="23"/>
      <queryTableField id="57" name=" Hex Nut Bag (Pcs/ 25 Kg)" tableColumnId="24"/>
      <queryTableField id="58" name="Vat declare" tableColumnId="25"/>
      <queryTableField id="59" name="MRP (TK) with Vat" tableColumnId="26"/>
      <queryTableField id="27" name="Column27" tableColumnId="27"/>
      <queryTableField id="60" name="BOM of 50 kg bag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6337465-1893-48F5-AFC0-3FE76F67448D}" autoFormatId="16" applyNumberFormats="0" applyBorderFormats="0" applyFontFormats="0" applyPatternFormats="0" applyAlignmentFormats="0" applyWidthHeightFormats="0">
  <queryTableRefresh nextId="53">
    <queryTableFields count="52">
      <queryTableField id="1" name="SL" tableColumnId="1"/>
      <queryTableField id="2" name="Finished good Item code" tableColumnId="2"/>
      <queryTableField id="3" name="Ref no" tableColumnId="3"/>
      <queryTableField id="4" name="Name of Screw" tableColumnId="4"/>
      <queryTableField id="5" name="Specification" tableColumnId="5"/>
      <queryTableField id="6" name="Raw Material" tableColumnId="6"/>
      <queryTableField id="7" name="UoM" tableColumnId="7"/>
      <queryTableField id="8" name="Unit (kg)" tableColumnId="8"/>
      <queryTableField id="9" name="Weight (kg)" tableColumnId="9"/>
      <queryTableField id="10" name="Wastage %" tableColumnId="10"/>
      <queryTableField id="11" name="Zn Coating Color" tableColumnId="11"/>
      <queryTableField id="12" name=" Drawing Powder G40 (Kg/Kg)" tableColumnId="12"/>
      <queryTableField id="13" name=" Drawing Powder Vicafil TN 4392 (Kg/Kg)" tableColumnId="13"/>
      <queryTableField id="14" name=" Drawing Powder Vicafil Sumac 5 (Kg/Kg)" tableColumnId="14"/>
      <queryTableField id="15" name="Phoschem 237 (Kg/Kg)" tableColumnId="15"/>
      <queryTableField id="16" name="Condat Soap (Collube 551) (Kg/Kg)" tableColumnId="16"/>
      <queryTableField id="17" name="Hydrocloric Acid (Kg/Kg)" tableColumnId="17"/>
      <queryTableField id="18" name="Diesel (L/Kg)" tableColumnId="18"/>
      <queryTableField id="19" name="Gear oil (L/Kg)" tableColumnId="19"/>
      <queryTableField id="20" name="Soluble Cutting Oil (L/Kg)" tableColumnId="20"/>
      <queryTableField id="21" name="Quenching oil (L/Kg)" tableColumnId="21"/>
      <queryTableField id="22" name="Methanol (L/Kg)" tableColumnId="22"/>
      <queryTableField id="23" name="Ultrabrite-4460 (A)=Teknobrite AZ 846 A/896 A (L/Pcs)" tableColumnId="23"/>
      <queryTableField id="24" name="Ultrabrite-4615 (B)=Teknobrite AZ 846 B/896 B/346B /946 B_x000a_ (Kg/Pcs) " tableColumnId="24"/>
      <queryTableField id="25" name="Boric acid (Kg/Kg)" tableColumnId="25"/>
      <queryTableField id="26" name="Ultrabrite-4885 (M)=Teknobrite AZ 1085 M (L/Pcs)" tableColumnId="26"/>
      <queryTableField id="27" name="Ultrabrite-4885 (R)=Teknobrite AZ 1085 RF (L/Pcs)" tableColumnId="27"/>
      <queryTableField id="28" name="Zn Anode consumption (Kg/Kg)" tableColumnId="28"/>
      <queryTableField id="29" name="Surfolin SK 40 (Kg/Kg)" tableColumnId="29"/>
      <queryTableField id="30" name="Kempas BL-3000 (L/Kg) White" tableColumnId="30"/>
      <queryTableField id="31" name="Kempas IR-852/TECNOBRITE 612 (L/Kg) 7 Color" tableColumnId="31"/>
      <queryTableField id="32" name="Hydrogen Peroxide-(RM) (L/Kg)" tableColumnId="32"/>
      <queryTableField id="33" name="Nitric Acid (L/Kg)" tableColumnId="33"/>
      <queryTableField id="34" name="Ero Clean-280/Teknobrite 2800  (Kg/Kg)" tableColumnId="34"/>
      <queryTableField id="35" name="Hydrocloric Acid (Kg/Kg)_1" tableColumnId="35"/>
      <queryTableField id="36" name="Ginthox ZB 992 A (L/Kg)" tableColumnId="36"/>
      <queryTableField id="37" name="Ginthox ZB 992 B (L/Kg)" tableColumnId="37"/>
      <queryTableField id="38" name="Surcon 351 (L/Kg)" tableColumnId="38"/>
      <queryTableField id="39" name="Instablack 33 (L/Kg)" tableColumnId="39"/>
      <queryTableField id="40" name="Surfolin SK 40 (Kg/Kg)_2" tableColumnId="40"/>
      <queryTableField id="41" name="Hydrocloric Acid (Kg/Kg)_3" tableColumnId="41"/>
      <queryTableField id="42" name="LUBRO RUST OFF 100 (Kg/Kg)" tableColumnId="42"/>
      <queryTableField id="43" name="Total Surfolin SK 40 (Kg/Kg)" tableColumnId="43"/>
      <queryTableField id="44" name="Total Hydrocloric Acid (Kg/Kg)" tableColumnId="44"/>
      <queryTableField id="45" name="Bond Washer (Per Kg)" tableColumnId="45"/>
      <queryTableField id="46" name=" Flange Nut Bag (Pcs/ 25 Kg)" tableColumnId="46"/>
      <queryTableField id="47" name="Flange Bolt Bag (Pcs/ 25 Kg)" tableColumnId="47"/>
      <queryTableField id="48" name=" Hex Nut Bag (Pcs/ 25 Kg)" tableColumnId="48"/>
      <queryTableField id="49" name="Finished good Item code_4" tableColumnId="49"/>
      <queryTableField id="50" name="Vat declare" tableColumnId="50"/>
      <queryTableField id="51" name="MRP (TK) with Vat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DB174A-ACFE-43BE-BDC1-33E2EFD81994}" name="tbl_BOM" displayName="tbl_BOM" ref="A1:BP367" tableType="queryTable" totalsRowShown="0" headerRowDxfId="217" dataDxfId="216">
  <autoFilter ref="A1:BP367" xr:uid="{1EDB174A-ACFE-43BE-BDC1-33E2EFD81994}"/>
  <tableColumns count="68">
    <tableColumn id="1" xr3:uid="{0B156F86-6FEA-4EF6-94AB-5BB56107DAA1}" uniqueName="1" name="SL" queryTableFieldId="92" dataDxfId="215"/>
    <tableColumn id="2" xr3:uid="{C7BB6B69-2395-4824-BE97-5BC2DEDDA5F6}" uniqueName="2" name="Ref No" queryTableFieldId="93" dataDxfId="214"/>
    <tableColumn id="3" xr3:uid="{303D8A49-3C64-4D3A-8D2D-06B4546F2985}" uniqueName="3" name="Diameter (mm)" queryTableFieldId="94" dataDxfId="213"/>
    <tableColumn id="4" xr3:uid="{E17F646A-47CA-4D03-B569-5D000995F685}" uniqueName="4" name="Name of Screw" queryTableFieldId="95" dataDxfId="212"/>
    <tableColumn id="5" xr3:uid="{5CA58228-1BA0-4007-8BCC-881BF578ED79}" uniqueName="5" name="Running quantity(kg)" queryTableFieldId="96" dataDxfId="7"/>
    <tableColumn id="6" xr3:uid="{3FC9767E-C356-4E57-B73B-C39EF2987BC2}" uniqueName="6" name="WM Item Code" queryTableFieldId="97" dataDxfId="211"/>
    <tableColumn id="7" xr3:uid="{18250A62-ADFB-4DE2-AAFD-751154799415}" uniqueName="7" name="Specification" queryTableFieldId="98" dataDxfId="210"/>
    <tableColumn id="8" xr3:uid="{1D878E84-EC76-4034-8980-4D4FD053E4F1}" uniqueName="8" name="Raw Material" queryTableFieldId="99" dataDxfId="209"/>
    <tableColumn id="9" xr3:uid="{C828BDF8-806A-471B-AA0D-AAAFDC759F0F}" uniqueName="9" name="Item Code of Raw Material" queryTableFieldId="100" dataDxfId="208"/>
    <tableColumn id="10" xr3:uid="{685BFCDB-A9F3-4723-9111-BE15AE20DE52}" uniqueName="10" name="UoM" queryTableFieldId="101" dataDxfId="207"/>
    <tableColumn id="11" xr3:uid="{063B605A-8859-4A2C-8AC0-6129239D0263}" uniqueName="11" name="Unit(kg)" queryTableFieldId="102" dataDxfId="206"/>
    <tableColumn id="12" xr3:uid="{D3E675D8-4929-49FD-9566-130723804FEE}" uniqueName="12" name="Gross Weight (kg)" queryTableFieldId="103" dataDxfId="205"/>
    <tableColumn id="13" xr3:uid="{1C8B94C3-C921-4286-9749-91C6CFA2F39D}" uniqueName="13" name="Per Piece Net Weight (g)" queryTableFieldId="104" dataDxfId="204"/>
    <tableColumn id="14" xr3:uid="{93A08C0A-481D-4B15-AF7D-0DA1B6A1DEF0}" uniqueName="14" name="Per Piece Net Weight (Kg)" queryTableFieldId="105" dataDxfId="203"/>
    <tableColumn id="15" xr3:uid="{F80C4B96-F64C-4C9D-AA56-89307C4833E5}" uniqueName="15" name="Per Piece Gross Weight (g)" queryTableFieldId="106" dataDxfId="202"/>
    <tableColumn id="16" xr3:uid="{76EC2788-B822-4E48-A592-22813BEE5A05}" uniqueName="16" name="RM Required (Consumptions) (kg)" queryTableFieldId="107" dataDxfId="201"/>
    <tableColumn id="17" xr3:uid="{34FFF0BD-4E50-4F14-99FF-FD30B1C09845}" uniqueName="17" name="Wastage Percentage" queryTableFieldId="108" dataDxfId="200"/>
    <tableColumn id="18" xr3:uid="{BAA0E48E-8364-453F-B19D-19FD3507CF05}" uniqueName="18" name="Wastage Amount (Kg)" queryTableFieldId="109" dataDxfId="199"/>
    <tableColumn id="19" xr3:uid="{33C7C1F2-3050-4083-8DED-B27487F0C634}" uniqueName="19" name="Gross Pieces Per Kg" queryTableFieldId="110" dataDxfId="198"/>
    <tableColumn id="20" xr3:uid="{446732B9-06B6-4FCC-8580-6BD721D242E0}" uniqueName="20" name="Net Pieces Per Kg" queryTableFieldId="111" dataDxfId="197"/>
    <tableColumn id="21" xr3:uid="{D6645E96-BC09-46F1-BA7C-89987C9DD5AC}" uniqueName="21" name="Zn coating Color" queryTableFieldId="112" dataDxfId="196"/>
    <tableColumn id="22" xr3:uid="{84D504C0-DC5B-4B06-B664-CA99A848FCF3}" uniqueName="22" name=" Drawing Powder G40 (Kg/Pcs)" queryTableFieldId="113" dataDxfId="195"/>
    <tableColumn id="23" xr3:uid="{C3303308-DCEA-4D8C-AAF4-53E863C0BA41}" uniqueName="23" name=" Drawing Powder Vicafil TN 4392 (Kg/Pcs)" queryTableFieldId="114" dataDxfId="194"/>
    <tableColumn id="24" xr3:uid="{AB2F82A7-9640-451E-982A-0E9BDDEC8653}" uniqueName="24" name=" Drawing Powder Vicafil Sumac 5 (Kg/Pcs)" queryTableFieldId="115" dataDxfId="193"/>
    <tableColumn id="25" xr3:uid="{C03E00E9-405C-425C-8482-8C5E3DA629C3}" uniqueName="25" name="Phoschem 237 (Kg/Pcs)" queryTableFieldId="116" dataDxfId="192"/>
    <tableColumn id="26" xr3:uid="{075657D5-3C40-45BA-8BC7-58CCD16347D3}" uniqueName="26" name="Condat Soap (Collube 551) (Kg/Pcs)" queryTableFieldId="117" dataDxfId="191"/>
    <tableColumn id="27" xr3:uid="{301EC662-7C98-45D3-A82F-EE1A919142F5}" uniqueName="27" name=" Hydrochloric Acid (Kg/Pcs)" queryTableFieldId="118" dataDxfId="190"/>
    <tableColumn id="28" xr3:uid="{74E50766-AB38-4DD3-89E4-4817864C6D44}" uniqueName="28" name="Diesel (L/Pcs)" queryTableFieldId="119" dataDxfId="189"/>
    <tableColumn id="29" xr3:uid="{6FC71547-ACF8-4841-998B-A88149549A67}" uniqueName="29" name="Gear oil (L/Pcs)" queryTableFieldId="120" dataDxfId="188"/>
    <tableColumn id="30" xr3:uid="{F334D31F-3429-43B0-878F-C157169030EA}" uniqueName="30" name="Soluble Cutting Oil (L/Pcs)" queryTableFieldId="121" dataDxfId="187"/>
    <tableColumn id="31" xr3:uid="{D605C8BB-D1E1-4F13-8E6D-7F8E66F68D50}" uniqueName="31" name="Quenching oil (L/Pcs)" queryTableFieldId="122" dataDxfId="186"/>
    <tableColumn id="32" xr3:uid="{2976CE18-617C-421D-8813-0CB860F68591}" uniqueName="32" name="Methanol (L/Pcs)" queryTableFieldId="123" dataDxfId="185"/>
    <tableColumn id="33" xr3:uid="{349F021E-38ED-409A-9AA8-8B154803732D}" uniqueName="33" name="R&amp;D QTY" queryTableFieldId="124" dataDxfId="184"/>
    <tableColumn id="34" xr3:uid="{225443C0-AD46-403B-AC49-B960A2F3D40E}" uniqueName="34" name="R&amp;D QTY_1" queryTableFieldId="125" dataDxfId="183"/>
    <tableColumn id="35" xr3:uid="{46CE39EB-FAFD-4B42-A61D-DC11B9F38E7C}" uniqueName="35" name="R&amp;D QTY_2" queryTableFieldId="126" dataDxfId="182"/>
    <tableColumn id="36" xr3:uid="{C4D686DF-3168-4C01-B28C-53148AD88CD7}" uniqueName="36" name="R&amp;D QTY_3" queryTableFieldId="127" dataDxfId="181"/>
    <tableColumn id="37" xr3:uid="{4093313B-6C4B-4791-A81F-C94330EDDC16}" uniqueName="37" name="R&amp;D QTY_4" queryTableFieldId="128" dataDxfId="180"/>
    <tableColumn id="38" xr3:uid="{D1317A95-7F29-43D1-9383-CC09841FFE2B}" uniqueName="38" name="R&amp;D QTY_5" queryTableFieldId="129" dataDxfId="179"/>
    <tableColumn id="39" xr3:uid="{314DA78E-5A82-43A5-9A51-B55709EA8380}" uniqueName="39" name="R&amp;D QTY_6" queryTableFieldId="130" dataDxfId="178"/>
    <tableColumn id="40" xr3:uid="{2C63F2C0-EC37-413D-AE34-B9577C2EF8B3}" uniqueName="40" name="R&amp;D QTY_7" queryTableFieldId="131" dataDxfId="177"/>
    <tableColumn id="41" xr3:uid="{42631660-7C19-4F1E-B43F-500C8C28EFA6}" uniqueName="41" name="R&amp;D QTY_8" queryTableFieldId="132" dataDxfId="176"/>
    <tableColumn id="42" xr3:uid="{0C7D6209-7366-4F78-BBAE-F3C7B18700D9}" uniqueName="42" name="Hydrogen Peroxide-(RM) (L/Pcs)" queryTableFieldId="133" dataDxfId="175"/>
    <tableColumn id="43" xr3:uid="{DDAE3671-DC54-491D-AEC0-2C47D849CCA0}" uniqueName="43" name="R&amp;D QTY_9" queryTableFieldId="134" dataDxfId="174"/>
    <tableColumn id="44" xr3:uid="{B879F98B-BCE4-4442-98BA-8953DA2D6A19}" uniqueName="44" name="R&amp;D QTY_10" queryTableFieldId="135" dataDxfId="173"/>
    <tableColumn id="45" xr3:uid="{C8A39726-C4AA-4D8C-A7A0-1C08744AF19F}" uniqueName="45" name=" Hydrochloric Acid (Kg/Pcs)_11" queryTableFieldId="136" dataDxfId="172"/>
    <tableColumn id="46" xr3:uid="{74F92C45-07D0-4286-93FE-14A66FA9A3CD}" uniqueName="46" name="Bonderite C AK 5176 (Kg/Pcs)" queryTableFieldId="137" dataDxfId="171"/>
    <tableColumn id="47" xr3:uid="{9E3CCD42-3368-443D-A3B7-F469E784895F}" uniqueName="47" name="MEA-Huntsman (Kg/Pcs)" queryTableFieldId="138" dataDxfId="170"/>
    <tableColumn id="48" xr3:uid="{D829CFF2-0B22-441C-8FB6-B278768FA4DD}" uniqueName="48" name="LUBRO RUST OFF 100 (Kg/Pcs)" queryTableFieldId="139" dataDxfId="169"/>
    <tableColumn id="49" xr3:uid="{74CEBE96-E161-4D7A-ADBC-84155165F2E5}" uniqueName="49" name="Surfolin SK 40 (Kg/Pcs)" queryTableFieldId="140" dataDxfId="168"/>
    <tableColumn id="50" xr3:uid="{48359183-D546-49FF-AD69-0853937CDF24}" uniqueName="50" name=" Hydrochloric Acid (Kg/Pcs)_12" queryTableFieldId="141" dataDxfId="167"/>
    <tableColumn id="51" xr3:uid="{1DADF423-E4A0-4B36-945A-9025C5E7D4F8}" uniqueName="51" name="Ginthox ZB 992 A (L/Pcs)" queryTableFieldId="142" dataDxfId="166"/>
    <tableColumn id="52" xr3:uid="{0BDF2735-363C-49AB-8255-74B7BBAC13B8}" uniqueName="52" name="Ginthox ZB 992 B (L/Pcs)" queryTableFieldId="143" dataDxfId="165"/>
    <tableColumn id="53" xr3:uid="{581810F8-35EC-4E96-90C6-A06B27258EE9}" uniqueName="53" name="Surcon 351 (L/Pcs)" queryTableFieldId="144" dataDxfId="164"/>
    <tableColumn id="54" xr3:uid="{255C0A15-3ADA-4E7C-A70C-DABF44D60CD5}" uniqueName="54" name="Instablack 33 (L/Pcs)" queryTableFieldId="145" dataDxfId="163"/>
    <tableColumn id="55" xr3:uid="{D00495A1-5EEC-47EA-A456-846B3DA699FD}" uniqueName="55" name="Surfolin SK 40 (Kg/Pcs)_13" queryTableFieldId="146" dataDxfId="162"/>
    <tableColumn id="56" xr3:uid="{83D3A413-F77D-414E-9376-C4BA6AF39A3A}" uniqueName="56" name=" Hydrochloric Acid (Kg/Pcs)_14" queryTableFieldId="147" dataDxfId="161"/>
    <tableColumn id="57" xr3:uid="{6FB00E8C-90BB-4A4A-BBBA-6FE9759D0C22}" uniqueName="57" name="LUBRO RUST OFF 100 (Kg/Pcs)_15" queryTableFieldId="148" dataDxfId="160"/>
    <tableColumn id="58" xr3:uid="{5FA7FBF9-021B-4C92-8CD4-35F64C3B2019}" uniqueName="58" name="Total Hydrochloric Acid (Kg/Pcs)" queryTableFieldId="149" dataDxfId="159"/>
    <tableColumn id="59" xr3:uid="{7BDC4E3D-15CE-4242-875D-0FFED920498F}" uniqueName="59" name="Total Surfolin SK 40 (Kg/Pcs)" queryTableFieldId="150" dataDxfId="158"/>
    <tableColumn id="60" xr3:uid="{2B69D051-4F83-4EAA-9D17-C77A9585A406}" uniqueName="60" name="Total LUBRO RUST OFF 100 (Kg/Pcs)" queryTableFieldId="151" dataDxfId="157"/>
    <tableColumn id="61" xr3:uid="{5CDD8CFC-F76A-49B7-AC99-A869A4452F8F}" uniqueName="61" name="Costing" queryTableFieldId="152" dataDxfId="156"/>
    <tableColumn id="62" xr3:uid="{E75D2F4B-CF74-46A7-83F0-023A8E002CF2}" uniqueName="62" name="Drawing Machine" queryTableFieldId="153" dataDxfId="155"/>
    <tableColumn id="63" xr3:uid="{753C4A0F-7D95-46AB-B95D-C8C8A7BB671E}" uniqueName="63" name="Heading Machine" queryTableFieldId="154" dataDxfId="154"/>
    <tableColumn id="64" xr3:uid="{27575C1B-2090-4601-A152-AEA988C87642}" uniqueName="64" name="Rolling Machine/Tapping Machine" queryTableFieldId="155" dataDxfId="153"/>
    <tableColumn id="65" xr3:uid="{3286DDA1-D21D-4015-B12F-5B729976B30E}" uniqueName="65" name="Drilling/cutting Machine" queryTableFieldId="156" dataDxfId="152"/>
    <tableColumn id="66" xr3:uid="{C5E82BC3-342C-4386-97FF-A0A1235A1218}" uniqueName="66" name="Annealing" queryTableFieldId="157" dataDxfId="151"/>
    <tableColumn id="67" xr3:uid="{8C3F27F2-5E40-4C19-B9EB-BA02A7E1A854}" uniqueName="67" name="Heat treatment" queryTableFieldId="158" dataDxfId="150"/>
    <tableColumn id="68" xr3:uid="{F5590024-E602-484E-AEEF-D1FF8C07A9A3}" uniqueName="68" name="Feed wire" queryTableFieldId="159" dataDxfId="1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E4FDF1-99C4-4434-ABC6-28EA517B2C2A}" name="HIL_vatable_market_sell_coated" displayName="HIL_vatable_market_sell_coated" ref="A1:BK157" tableType="queryTable" totalsRowShown="0" headerRowDxfId="148" dataDxfId="147" headerRowCellStyle="Normal 2" dataCellStyle="Normal 2">
  <autoFilter ref="A1:BK157" xr:uid="{9DE4FDF1-99C4-4434-ABC6-28EA517B2C2A}"/>
  <tableColumns count="63">
    <tableColumn id="1" xr3:uid="{28086DD7-8238-4C75-87BE-30C87DECD44F}" uniqueName="1" name="SL" queryTableFieldId="61" dataDxfId="146" dataCellStyle="Normal 2"/>
    <tableColumn id="2" xr3:uid="{2BC1A4AE-BE5C-40A5-808A-A2B26667F871}" uniqueName="2" name="Finished good Item code" queryTableFieldId="62" dataDxfId="145" dataCellStyle="Normal 2"/>
    <tableColumn id="3" xr3:uid="{41C2C26F-AA71-41DB-A743-2939FD9FC13F}" uniqueName="3" name="Ref no" queryTableFieldId="63" dataDxfId="144" dataCellStyle="Normal 2"/>
    <tableColumn id="4" xr3:uid="{5C1859D9-009D-410D-B9F4-F7C788B3ACE1}" uniqueName="4" name="Name of Screw:" queryTableFieldId="64" dataDxfId="143" dataCellStyle="Normal 2"/>
    <tableColumn id="5" xr3:uid="{219AAB85-827B-419E-B43A-183E6AF27BB3}" uniqueName="5" name="Specification" queryTableFieldId="65" dataDxfId="142" dataCellStyle="Normal 2"/>
    <tableColumn id="6" xr3:uid="{2FFC6FE5-E5B7-43AA-8F23-CEF3490E4151}" uniqueName="6" name="Raw Material" queryTableFieldId="66" dataDxfId="141" dataCellStyle="Normal 2"/>
    <tableColumn id="7" xr3:uid="{B20D8240-D0D9-4FA2-B103-8A295CADDB0A}" uniqueName="7" name="Item Code of Raw Material HIL vatable" queryTableFieldId="67" dataDxfId="140" dataCellStyle="Normal 2"/>
    <tableColumn id="8" xr3:uid="{29C9D660-C323-4B44-BA71-AB31A1822B07}" uniqueName="8" name="UoM" queryTableFieldId="68" dataDxfId="139" dataCellStyle="Normal 2"/>
    <tableColumn id="9" xr3:uid="{AA20AA9F-9723-4EFD-A363-ECBD824EA48A}" uniqueName="9" name="unit (kg)" queryTableFieldId="69" dataDxfId="138" dataCellStyle="Normal 2"/>
    <tableColumn id="10" xr3:uid="{B50886DB-D0EA-46D9-9D2F-6B7001B8CA0E}" uniqueName="10" name="Weight (kg)" queryTableFieldId="70" dataDxfId="137" dataCellStyle="Normal 2"/>
    <tableColumn id="11" xr3:uid="{664A9E55-F13A-40DD-948C-8BDEE2BBDAED}" uniqueName="11" name="Wastage %" queryTableFieldId="71" dataDxfId="136" dataCellStyle="Normal 2"/>
    <tableColumn id="12" xr3:uid="{45598137-615D-435F-83D3-8EE5CE1C3F54}" uniqueName="12" name="Zn coating Color" queryTableFieldId="72" dataDxfId="135" dataCellStyle="Normal 2"/>
    <tableColumn id="13" xr3:uid="{5BEE8468-3E58-4DAA-B173-8E2EE5AA64BF}" uniqueName="13" name=" Drawing Powder G40 (Kg/Kg)" queryTableFieldId="73" dataDxfId="134" dataCellStyle="Normal 2"/>
    <tableColumn id="14" xr3:uid="{1B85FE4E-3069-42E3-ACAF-B1F3EBDCD6A6}" uniqueName="14" name=" Drawing Powder Vicafil TN 4392 (Kg/Kg)" queryTableFieldId="74" dataDxfId="133" dataCellStyle="Normal 2"/>
    <tableColumn id="15" xr3:uid="{DED6491F-812F-4743-A363-217F6E1EA6E5}" uniqueName="15" name=" Drawing Powder Vicafil Sumac 5 (Kg/Kg)" queryTableFieldId="75" dataDxfId="132" dataCellStyle="Normal 2"/>
    <tableColumn id="16" xr3:uid="{415F9365-B6AD-4FEA-93AF-BDB778EF60BE}" uniqueName="16" name="Phoschem 237 (Kg/Kg)" queryTableFieldId="76" dataDxfId="131" dataCellStyle="Normal 2"/>
    <tableColumn id="17" xr3:uid="{FB12B815-82A7-40F9-87AA-EE3FCF3AF722}" uniqueName="17" name="Condat Soap (Collube 551) (Kg/Kg)" queryTableFieldId="77" dataDxfId="130" dataCellStyle="Normal 2"/>
    <tableColumn id="18" xr3:uid="{16F296D5-A9B0-40BC-9C65-57C139D2FEAF}" uniqueName="18" name="Hydrocloric Acid (Kg/Kg)" queryTableFieldId="78" dataDxfId="129" dataCellStyle="Normal 2"/>
    <tableColumn id="19" xr3:uid="{D99F0519-CF39-426F-A980-AD444124E1FB}" uniqueName="19" name="Diesel (L/Kg)" queryTableFieldId="79" dataDxfId="128" dataCellStyle="Normal 2"/>
    <tableColumn id="20" xr3:uid="{B405860E-0C9E-426C-ABB3-B03C5C2431D8}" uniqueName="20" name="Gear oil (L/Kg)" queryTableFieldId="80" dataDxfId="127" dataCellStyle="Normal 2"/>
    <tableColumn id="21" xr3:uid="{37C53026-A49C-4FF5-8DFB-1D07FC6442A8}" uniqueName="21" name="Soluble Cutting Oil (L/Kg)" queryTableFieldId="81" dataDxfId="126" dataCellStyle="Normal 2"/>
    <tableColumn id="22" xr3:uid="{73DB20EA-C98B-405B-8176-0400274D5877}" uniqueName="22" name="Quenching oil (L/Kg)" queryTableFieldId="82" dataDxfId="125" dataCellStyle="Normal 2"/>
    <tableColumn id="23" xr3:uid="{3134033A-A319-4AC2-A6A2-16279572C3E2}" uniqueName="23" name="Methanol (L/Kg)" queryTableFieldId="83" dataDxfId="124" dataCellStyle="Normal 2"/>
    <tableColumn id="24" xr3:uid="{D8AA4BAC-1E78-49A6-AD5C-681695638784}" uniqueName="24" name="Ultrabrite-4460 (A)=Teknobrite AZ- 846A (L/Kg)" queryTableFieldId="177" dataDxfId="123" dataCellStyle="Normal 2"/>
    <tableColumn id="25" xr3:uid="{6D668D6C-6DFF-4FCE-97B6-9C3E9AC6FB7F}" uniqueName="25" name="Ultrabrite-4615 (B)=Teknobrite AZ- 846B (Kg/Kg)" queryTableFieldId="178" dataDxfId="122" dataCellStyle="Normal 2"/>
    <tableColumn id="26" xr3:uid="{087EB86A-1E8C-4EDE-902E-603502B1B4C9}" uniqueName="26" name="Boric acid (Kg/Kg)" queryTableFieldId="86" dataDxfId="121" dataCellStyle="Normal 2"/>
    <tableColumn id="27" xr3:uid="{EC7E52DF-A518-4C4C-942B-14C4EA452316}" uniqueName="27" name="Ultrabrite-4885 (M)=Teknobrite AZ-1085M (L/Kg)" queryTableFieldId="179" dataDxfId="120" dataCellStyle="Normal 2"/>
    <tableColumn id="28" xr3:uid="{4EBC88BD-D66D-43DC-92FD-CA447F8F39B8}" uniqueName="28" name="Ultrabrite-4885 (R)=Teknobrite AZ-1085RF (L/Kg)" queryTableFieldId="180" dataDxfId="119" dataCellStyle="Normal 2"/>
    <tableColumn id="29" xr3:uid="{3572BDEB-4BA4-4F7B-B66E-3D4D6FA2592E}" uniqueName="29" name="Zn Anode consumption (Kg/Kg)" queryTableFieldId="89" dataDxfId="118" dataCellStyle="Normal 2"/>
    <tableColumn id="30" xr3:uid="{8B0B61EE-A1C9-4CF9-87C3-567DB935C01A}" uniqueName="30" name="Surfolin SK 40 (Kg/Kg)" queryTableFieldId="90" dataDxfId="117" dataCellStyle="Normal 2"/>
    <tableColumn id="31" xr3:uid="{BA56A7B3-E030-4828-A926-8F7609E07D2E}" uniqueName="31" name="Kempas BL-3000 (L/Kg) White" queryTableFieldId="91" dataDxfId="116" dataCellStyle="Normal 2"/>
    <tableColumn id="32" xr3:uid="{84E1A533-D608-4446-A24F-21C0413FEAA1}" uniqueName="32" name="Kempas IR-852/TECNOBRITE 612 (L/Kg) 7 Color" queryTableFieldId="92" dataDxfId="115" dataCellStyle="Normal 2"/>
    <tableColumn id="33" xr3:uid="{B2BDE54B-68ED-4CF9-A90D-38A84E4C776D}" uniqueName="33" name="Hydrogen Peroxide-(RM) (L/Kg)" queryTableFieldId="93" dataDxfId="114" dataCellStyle="Normal 2"/>
    <tableColumn id="34" xr3:uid="{E97DCE78-40F3-4644-B1E5-936E263E888E}" uniqueName="34" name="Nitric Acid (L/Kg)" queryTableFieldId="94" dataDxfId="113" dataCellStyle="Normal 2"/>
    <tableColumn id="35" xr3:uid="{889E3B2D-0D9B-4C22-B3F2-5866CBB3D33C}" uniqueName="35" name="Ero Clean-280/Teknobrite 2800  (Kg/Kg)" queryTableFieldId="95" dataDxfId="112" dataCellStyle="Normal 2"/>
    <tableColumn id="36" xr3:uid="{C05E7D3F-8C9A-45FA-BFFB-45CC2F16EF82}" uniqueName="36" name="Hydrocloric Acid (Kg/Kg)_1" queryTableFieldId="96" dataDxfId="111" dataCellStyle="Normal 2"/>
    <tableColumn id="37" xr3:uid="{D2F33EFC-9B85-41BB-B79C-2C18C8232C54}" uniqueName="37" name="Ginthox ZB 992 A (L/Kg)" queryTableFieldId="97" dataDxfId="110" dataCellStyle="Normal 2"/>
    <tableColumn id="38" xr3:uid="{D7A985B7-DD94-41D0-B6F8-D80E42E49A32}" uniqueName="38" name="Ginthox ZB 992 B (L/Kg)" queryTableFieldId="98" dataDxfId="109" dataCellStyle="Normal 2"/>
    <tableColumn id="39" xr3:uid="{DAEBDA30-0E0D-4A1F-BC3F-1E99C61DCA10}" uniqueName="39" name="Surcon 351 (L/Kg)" queryTableFieldId="99" dataDxfId="108" dataCellStyle="Normal 2"/>
    <tableColumn id="40" xr3:uid="{FAA29687-36DF-4F49-AF27-56A7F63D0F45}" uniqueName="40" name="Instablack 33 (L/Kg)" queryTableFieldId="100" dataDxfId="107" dataCellStyle="Normal 2"/>
    <tableColumn id="41" xr3:uid="{01D7AF88-6B33-4D8E-9ABB-EE9CA0C4C5D6}" uniqueName="41" name="Surfolin SK 40 (Kg/Kg)_2" queryTableFieldId="101" dataDxfId="106" dataCellStyle="Normal 2"/>
    <tableColumn id="42" xr3:uid="{1444C864-004F-443B-9F06-6490D528567C}" uniqueName="42" name="Hydrocloric Acid (Kg/Kg)_3" queryTableFieldId="102" dataDxfId="105" dataCellStyle="Normal 2"/>
    <tableColumn id="43" xr3:uid="{A3DA0D4E-87F9-475C-BDBA-504D7025A6D9}" uniqueName="43" name="LUBRO RUST OFF 100 (Kg/Kg)" queryTableFieldId="103" dataDxfId="104" dataCellStyle="Normal 2"/>
    <tableColumn id="44" xr3:uid="{1ACCBB02-9CD5-4577-B1B5-8E11FE14F184}" uniqueName="44" name="Total Surfolin SK 40 (Kg/Kg)" queryTableFieldId="104" dataDxfId="103" dataCellStyle="Normal 2"/>
    <tableColumn id="45" xr3:uid="{B89F0F01-0D37-4DE3-B896-F5AE6B692454}" uniqueName="45" name="Total Hydrocloric Acid (Kg/Kg)" queryTableFieldId="105" dataDxfId="102" dataCellStyle="Normal 2"/>
    <tableColumn id="46" xr3:uid="{778F98D1-875C-4E73-9FD6-7C032BF1CB4A}" uniqueName="46" name="Bond Washer (Per Kg)" queryTableFieldId="106" dataDxfId="101" dataCellStyle="Normal 2"/>
    <tableColumn id="47" xr3:uid="{CEC8CF4A-62E9-477D-B4B4-8B1FF3C1F1D1}" uniqueName="47" name=" Flange Nut Bag (Pcs/ 25 Kg)" queryTableFieldId="107" dataDxfId="100" dataCellStyle="Normal 2"/>
    <tableColumn id="48" xr3:uid="{83454BCA-72B6-44AE-AD3E-1FB578D33A0E}" uniqueName="48" name="Flange Bolt Bag (Pcs/ 25 Kg)" queryTableFieldId="108" dataDxfId="99" dataCellStyle="Normal 2"/>
    <tableColumn id="49" xr3:uid="{91608486-5078-4B1D-B3FE-2E413A9454EF}" uniqueName="49" name=" Hex Nut Bag (Pcs/ 25 Kg)" queryTableFieldId="109" dataDxfId="98" dataCellStyle="Normal 2"/>
    <tableColumn id="50" xr3:uid="{ACE50BB2-2584-4187-9433-E4296B15D1FB}" uniqueName="50" name="Finished good Item code_4" queryTableFieldId="110" dataDxfId="97" dataCellStyle="Normal 2"/>
    <tableColumn id="51" xr3:uid="{59CB1782-0967-4F31-A0DE-47F8F86FE6E4}" uniqueName="51" name="Vat declare" queryTableFieldId="111" dataDxfId="96" dataCellStyle="Normal 2"/>
    <tableColumn id="52" xr3:uid="{CC427CC2-9DA6-48DA-B8A4-543B6337D270}" uniqueName="52" name="MRP (TK) with Vat" queryTableFieldId="112" dataDxfId="95" dataCellStyle="Normal 2"/>
    <tableColumn id="53" xr3:uid="{7FF18A2A-2413-4655-A1A3-C3E1F4EDB2BC}" uniqueName="53" name="Column53" queryTableFieldId="53" dataDxfId="0" dataCellStyle="Normal 2"/>
    <tableColumn id="59" xr3:uid="{FC8D52F9-665A-4C6C-8A68-991C2625A482}" uniqueName="59" name="Column54" queryTableFieldId="185" dataDxfId="94" dataCellStyle="Normal 2"/>
    <tableColumn id="60" xr3:uid="{CF5A8EB2-4FDB-403F-BFD0-340C48A77BC1}" uniqueName="60" name="Column55" queryTableFieldId="186" dataDxfId="93" dataCellStyle="Normal 2"/>
    <tableColumn id="61" xr3:uid="{A0615353-6BBD-43B4-8139-3D3FE0950C5E}" uniqueName="61" name="Column56" queryTableFieldId="187" dataDxfId="92" dataCellStyle="Normal 2"/>
    <tableColumn id="54" xr3:uid="{D8A2D73D-56C8-465E-8090-BE05C38A60C4}" uniqueName="54" name="1" queryTableFieldId="113" dataDxfId="91" dataCellStyle="Normal 2"/>
    <tableColumn id="55" xr3:uid="{B346A2C9-BF7E-4F01-86F2-5646E9F70F82}" uniqueName="55" name="Teknobrite AZ- 846A" queryTableFieldId="114" dataDxfId="90" dataCellStyle="Normal 2"/>
    <tableColumn id="56" xr3:uid="{9F6A421C-4A9E-4011-808F-FE0CAF489654}" uniqueName="56" name="PWCT.PTCL.24041" queryTableFieldId="115" dataDxfId="89" dataCellStyle="Normal 2"/>
    <tableColumn id="57" xr3:uid="{EB8D86FD-54B6-4334-9A7D-DF865BF9F9A9}" uniqueName="57" name="ML" queryTableFieldId="116" dataDxfId="88" dataCellStyle="Normal 2"/>
    <tableColumn id="58" xr3:uid="{2C6B7942-BEF4-490E-8606-70C36B3C8F10}" uniqueName="58" name="1_5" queryTableFieldId="117" dataDxfId="87" dataCellStyle="Normal 2"/>
    <tableColumn id="62" xr3:uid="{D90AE27B-B9F1-45FE-844B-894A398A8338}" uniqueName="62" name="Column62" queryTableFieldId="188" dataDxfId="86" dataCellStyle="Normal 2"/>
    <tableColumn id="63" xr3:uid="{CC43DAD7-5E22-441B-84A0-A4912888C0FB}" uniqueName="63" name="Column63" queryTableFieldId="189" dataDxfId="85" dataCellStyle="Normal 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B59AB-ECF5-490B-AAA9-44AF8503189E}" name="HIL_vatable_market_sel_uncoated" displayName="HIL_vatable_market_sel_uncoated" ref="A1:AG77" tableType="queryTable" totalsRowShown="0" headerRowDxfId="84" dataDxfId="83" headerRowCellStyle="Normal 2" dataCellStyle="Normal 2">
  <autoFilter ref="A1:AG77" xr:uid="{7F7B59AB-ECF5-490B-AAA9-44AF8503189E}"/>
  <tableColumns count="33">
    <tableColumn id="1" xr3:uid="{9E1069AF-D505-41FC-9AEA-49E836C5F7EE}" uniqueName="1" name="SL" queryTableFieldId="34" dataDxfId="82" dataCellStyle="Normal 2"/>
    <tableColumn id="2" xr3:uid="{F4814662-82B0-4DC6-B8D9-3C304AC5BD61}" uniqueName="2" name="Finished good item code (HIL)" queryTableFieldId="35" dataDxfId="81" dataCellStyle="Normal 2"/>
    <tableColumn id="3" xr3:uid="{7BAC2406-A542-47E3-B7E3-7702522FA2F8}" uniqueName="3" name="Ref no" queryTableFieldId="36" dataDxfId="80" dataCellStyle="Normal 2"/>
    <tableColumn id="4" xr3:uid="{79856E36-7C42-4165-8A23-5EAFFEA41CE5}" uniqueName="4" name="Name of Screw:" queryTableFieldId="37" dataDxfId="79" dataCellStyle="Normal 2"/>
    <tableColumn id="5" xr3:uid="{5156ED54-BC08-4F72-9608-FBCC4AAB8A6C}" uniqueName="5" name="Specification" queryTableFieldId="38" dataDxfId="78" dataCellStyle="Normal 2"/>
    <tableColumn id="6" xr3:uid="{29A37E65-3215-4014-BCE9-DE2DB85B447B}" uniqueName="6" name="Raw Material" queryTableFieldId="39" dataDxfId="77" dataCellStyle="Normal 2"/>
    <tableColumn id="7" xr3:uid="{97A24A9D-1534-4B8F-ADA7-CFA03F731FA3}" uniqueName="7" name="Item Code of Raw Material HIL vatable" queryTableFieldId="40" dataDxfId="76" dataCellStyle="Normal 2"/>
    <tableColumn id="8" xr3:uid="{F10449A9-EA8F-4208-B754-15265D26ACC4}" uniqueName="8" name="UoM" queryTableFieldId="41" dataDxfId="75" dataCellStyle="Normal 2"/>
    <tableColumn id="9" xr3:uid="{0B17BABE-A863-4DA1-B50B-BAA07F5D6140}" uniqueName="9" name="unit (kg)" queryTableFieldId="42" dataDxfId="74" dataCellStyle="Normal 2"/>
    <tableColumn id="10" xr3:uid="{5EAD2F4A-F3BF-4EB0-ACFA-348113666896}" uniqueName="10" name="Weight (kg)" queryTableFieldId="43" dataDxfId="73" dataCellStyle="Normal 2"/>
    <tableColumn id="11" xr3:uid="{0852B6B4-6A6C-4FD1-86FF-B38CF3FFFC2B}" uniqueName="11" name=" Drawing Powder G40 (Kg/Kg)" queryTableFieldId="44" dataDxfId="72" dataCellStyle="Normal 2"/>
    <tableColumn id="12" xr3:uid="{877BD91A-735E-4054-B075-9B741CF5A6BD}" uniqueName="12" name=" Drawing Powder Vicafil TN 4392 (Kg/Kg)" queryTableFieldId="45" dataDxfId="71" dataCellStyle="Normal 2"/>
    <tableColumn id="13" xr3:uid="{7BF8CA80-EC6A-46CE-86BD-4BD9DFA41E49}" uniqueName="13" name=" Drawing Powder Vicafil Sumac 5 (Kg/Kg)" queryTableFieldId="46" dataDxfId="70" dataCellStyle="Normal 2"/>
    <tableColumn id="14" xr3:uid="{C8E09E80-598C-44BC-ADB7-423FEFED7643}" uniqueName="14" name="Phoschem 237 (Kg/Kg)" queryTableFieldId="47" dataDxfId="69" dataCellStyle="Normal 2"/>
    <tableColumn id="15" xr3:uid="{22E18403-28E0-4CDB-B13F-2B457B94B144}" uniqueName="15" name="Condat Soap (Collube 551) (Kg/Kg)" queryTableFieldId="48" dataDxfId="68" dataCellStyle="Normal 2"/>
    <tableColumn id="16" xr3:uid="{65964A82-F3A4-4CB2-96C2-8F7A6781E5A5}" uniqueName="16" name=" Hydrocloric Acid (Kg/Kg)" queryTableFieldId="49" dataDxfId="67" dataCellStyle="Normal 2"/>
    <tableColumn id="17" xr3:uid="{52FCA288-AFA3-430E-959D-5AFE4EED18D7}" uniqueName="17" name="Diesel (L/Kg)" queryTableFieldId="50" dataDxfId="66" dataCellStyle="Normal 2"/>
    <tableColumn id="18" xr3:uid="{4D790CEA-42AF-485C-9D1E-264D8F1B5C71}" uniqueName="18" name="Gear oil (L/Kg)" queryTableFieldId="51" dataDxfId="65" dataCellStyle="Normal 2"/>
    <tableColumn id="19" xr3:uid="{5A03F504-3C1B-4280-9507-B1F1A6F50B7D}" uniqueName="19" name="Soluble Cutting Oil (L/Kg)" queryTableFieldId="52" dataDxfId="64" dataCellStyle="Normal 2"/>
    <tableColumn id="20" xr3:uid="{7C09CC5C-DCD5-407A-8E65-DE514714A024}" uniqueName="20" name="Quenching oil (L/Kg)" queryTableFieldId="53" dataDxfId="63" dataCellStyle="Normal 2"/>
    <tableColumn id="21" xr3:uid="{258299A3-BF5D-49A4-A3A9-8C211E5029E1}" uniqueName="21" name="Methanol (L/Kg)" queryTableFieldId="54" dataDxfId="62" dataCellStyle="Normal 2"/>
    <tableColumn id="22" xr3:uid="{C9470969-F1B9-4FCE-B065-5CD3C1DAB290}" uniqueName="22" name=" Flange Nut Bag (Pcs/ 25 Kg)" queryTableFieldId="55" dataDxfId="61" dataCellStyle="Normal 2"/>
    <tableColumn id="23" xr3:uid="{BB68CD83-46D4-4D8E-B158-07E169482285}" uniqueName="23" name="Flange Bolt Bag (Pcs/ 25 Kg)" queryTableFieldId="56" dataDxfId="60" dataCellStyle="Normal 2"/>
    <tableColumn id="24" xr3:uid="{603170D3-E246-46EE-9DF6-5102B09099E2}" uniqueName="24" name=" Hex Nut Bag (Pcs/ 25 Kg)" queryTableFieldId="57" dataDxfId="59" dataCellStyle="Normal 2"/>
    <tableColumn id="25" xr3:uid="{356E3EE1-E46C-41A9-908D-446A8E661187}" uniqueName="25" name="Vat declare" queryTableFieldId="58" dataDxfId="58" dataCellStyle="Normal 2"/>
    <tableColumn id="26" xr3:uid="{C1C551B9-FEB6-444E-9569-B62E31AA68F0}" uniqueName="26" name="MRP (TK) with Vat" queryTableFieldId="59" dataDxfId="57" dataCellStyle="Normal 2"/>
    <tableColumn id="27" xr3:uid="{79327922-0412-4A8F-A156-BE49EF0BDA36}" uniqueName="27" name="Column27" queryTableFieldId="27" dataDxfId="6" dataCellStyle="Normal 2"/>
    <tableColumn id="28" xr3:uid="{81ACDC9E-67E4-43B7-B55F-BC8534424045}" uniqueName="28" name="BOM of 50 kg bag" queryTableFieldId="60" dataDxfId="56" dataCellStyle="Normal 2"/>
    <tableColumn id="29" xr3:uid="{1A78A50D-6F1B-44BF-92C9-C495D7CCD70E}" uniqueName="29" name="Column29" queryTableFieldId="29" dataDxfId="5" dataCellStyle="Normal 2"/>
    <tableColumn id="30" xr3:uid="{FCFACD31-C8E3-4621-AE6B-F49646B5C95D}" uniqueName="30" name="Column30" queryTableFieldId="30" dataDxfId="4" dataCellStyle="Normal 2"/>
    <tableColumn id="31" xr3:uid="{751B82C1-245B-4938-8EF8-DCB831D5E165}" uniqueName="31" name="Column31" queryTableFieldId="31" dataDxfId="3" dataCellStyle="Normal 2"/>
    <tableColumn id="32" xr3:uid="{FA2F6853-EC7F-4633-BC34-D1B9924BB5BE}" uniqueName="32" name="Column32" queryTableFieldId="32" dataDxfId="2" dataCellStyle="Normal 2"/>
    <tableColumn id="33" xr3:uid="{1C3ACE21-C0D4-412E-9408-9E050CDAB2B5}" uniqueName="33" name="Column33" queryTableFieldId="33" dataDxfId="1" dataCellStyle="Normal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F5141F-0C1D-488C-AB0C-FA67ACB763F0}" name="Mixed_SBN" displayName="Mixed_SBN" ref="A1:AZ2" tableType="queryTable" totalsRowShown="0">
  <autoFilter ref="A1:AZ2" xr:uid="{27F5141F-0C1D-488C-AB0C-FA67ACB763F0}"/>
  <tableColumns count="52">
    <tableColumn id="1" xr3:uid="{6A85FFB7-65B3-4B1F-9220-14E69BC78FCF}" uniqueName="1" name="SL" queryTableFieldId="1"/>
    <tableColumn id="2" xr3:uid="{DED05EA5-14B8-477E-A4EC-6398452726F3}" uniqueName="2" name="Finished good Item code" queryTableFieldId="2"/>
    <tableColumn id="3" xr3:uid="{708D54C6-574B-4973-9F06-BCFB78204158}" uniqueName="3" name="Ref no" queryTableFieldId="3"/>
    <tableColumn id="4" xr3:uid="{A16C5307-E5AF-47CE-AA3F-BA3D4EB52B87}" uniqueName="4" name="Name of Screw" queryTableFieldId="4"/>
    <tableColumn id="5" xr3:uid="{6D75B85A-52F7-49E9-A914-D993E7811208}" uniqueName="5" name="Specification" queryTableFieldId="5"/>
    <tableColumn id="6" xr3:uid="{E691C87E-2215-4E25-92B4-41E275330D41}" uniqueName="6" name="Raw Material" queryTableFieldId="6"/>
    <tableColumn id="7" xr3:uid="{D18BFCC6-CDA8-4EA8-A2A8-F72B1EAE98A2}" uniqueName="7" name="UoM" queryTableFieldId="7"/>
    <tableColumn id="8" xr3:uid="{CF522CE7-3DD5-40AA-8A96-A17E6C3E3F9A}" uniqueName="8" name="Unit (kg)" queryTableFieldId="8"/>
    <tableColumn id="9" xr3:uid="{7FF5B3B3-1E13-4044-883F-3AD7BA0D71E1}" uniqueName="9" name="Weight (kg)" queryTableFieldId="9"/>
    <tableColumn id="10" xr3:uid="{27172025-0D4F-4950-B543-67B316EF3EB2}" uniqueName="10" name="Wastage %" queryTableFieldId="10"/>
    <tableColumn id="11" xr3:uid="{E501E3BB-F1F4-4DC5-AE17-2030B7A07BE9}" uniqueName="11" name="Zn Coating Color" queryTableFieldId="11"/>
    <tableColumn id="12" xr3:uid="{1234F0FD-0A5F-4367-93CE-DD2DE821C70B}" uniqueName="12" name=" Drawing Powder G40 (Kg/Kg)" queryTableFieldId="12"/>
    <tableColumn id="13" xr3:uid="{BB92D078-525F-4267-9114-337FAF0BA77A}" uniqueName="13" name=" Drawing Powder Vicafil TN 4392 (Kg/Kg)" queryTableFieldId="13"/>
    <tableColumn id="14" xr3:uid="{6F369187-167A-4F29-9970-CB9EFB803A6E}" uniqueName="14" name=" Drawing Powder Vicafil Sumac 5 (Kg/Kg)" queryTableFieldId="14"/>
    <tableColumn id="15" xr3:uid="{B1528754-787A-4A1F-8449-83E939C7BD13}" uniqueName="15" name="Phoschem 237 (Kg/Kg)" queryTableFieldId="15"/>
    <tableColumn id="16" xr3:uid="{E7ADAA7E-F0E8-4B4A-9A92-A76EC02EDF40}" uniqueName="16" name="Condat Soap (Collube 551) (Kg/Kg)" queryTableFieldId="16"/>
    <tableColumn id="17" xr3:uid="{5D3FD707-D9DA-41C0-883D-55600AE6899F}" uniqueName="17" name="Hydrocloric Acid (Kg/Kg)" queryTableFieldId="17"/>
    <tableColumn id="18" xr3:uid="{FB5C4145-A2F4-4856-B39D-3949744BA9A5}" uniqueName="18" name="Diesel (L/Kg)" queryTableFieldId="18"/>
    <tableColumn id="19" xr3:uid="{65D307C6-DF48-4769-B379-5D72127B785E}" uniqueName="19" name="Gear oil (L/Kg)" queryTableFieldId="19"/>
    <tableColumn id="20" xr3:uid="{61F215EB-03CD-428D-BB53-F0BF832085CC}" uniqueName="20" name="Soluble Cutting Oil (L/Kg)" queryTableFieldId="20"/>
    <tableColumn id="21" xr3:uid="{2010A7F3-4D1F-497B-B5A6-C1D99BF8B006}" uniqueName="21" name="Quenching oil (L/Kg)" queryTableFieldId="21"/>
    <tableColumn id="22" xr3:uid="{F92247BB-5BA1-4B73-9200-E9BA2484DE0A}" uniqueName="22" name="Methanol (L/Kg)" queryTableFieldId="22"/>
    <tableColumn id="23" xr3:uid="{7BAA8F4C-7690-4B19-A80D-A1BD20874AAE}" uniqueName="23" name="Ultrabrite-4460 (A)=Teknobrite AZ 846 A/896 A (L/Pcs)" queryTableFieldId="23"/>
    <tableColumn id="24" xr3:uid="{33453E1F-A2EC-4A65-AB9A-E73DA8DA243F}" uniqueName="24" name="Ultrabrite-4615 (B)=Teknobrite AZ 846 B/896 B/346B /946 B_x000a_ (Kg/Pcs) " queryTableFieldId="24"/>
    <tableColumn id="25" xr3:uid="{2A877B7D-AED9-49B9-ACC9-0FC960C3D7ED}" uniqueName="25" name="Boric acid (Kg/Kg)" queryTableFieldId="25"/>
    <tableColumn id="26" xr3:uid="{14B1AD94-4EBE-49D8-A319-1D2D94DB1847}" uniqueName="26" name="Ultrabrite-4885 (M)=Teknobrite AZ 1085 M (L/Pcs)" queryTableFieldId="26"/>
    <tableColumn id="27" xr3:uid="{1C01BCA0-FC48-4C85-9335-7422041790DA}" uniqueName="27" name="Ultrabrite-4885 (R)=Teknobrite AZ 1085 RF (L/Pcs)" queryTableFieldId="27"/>
    <tableColumn id="28" xr3:uid="{D93E1D44-3F25-4123-9D51-E56FE7A82646}" uniqueName="28" name="Zn Anode consumption (Kg/Kg)" queryTableFieldId="28"/>
    <tableColumn id="29" xr3:uid="{127442E3-4EB3-471E-A254-7B05C6D0D1F1}" uniqueName="29" name="Surfolin SK 40 (Kg/Kg)" queryTableFieldId="29"/>
    <tableColumn id="30" xr3:uid="{B393EBBF-9F44-42B8-8C7D-EAC7EF1A1ED2}" uniqueName="30" name="Kempas BL-3000 (L/Kg) White" queryTableFieldId="30"/>
    <tableColumn id="31" xr3:uid="{6AD4B7E1-79F3-40DD-AE5F-B9172DF6CA17}" uniqueName="31" name="Kempas IR-852/TECNOBRITE 612 (L/Kg) 7 Color" queryTableFieldId="31"/>
    <tableColumn id="32" xr3:uid="{974E910F-73AA-42DA-A90A-271034498DB0}" uniqueName="32" name="Hydrogen Peroxide-(RM) (L/Kg)" queryTableFieldId="32"/>
    <tableColumn id="33" xr3:uid="{82E16461-0420-49B6-9195-5049A1275AA2}" uniqueName="33" name="Nitric Acid (L/Kg)" queryTableFieldId="33"/>
    <tableColumn id="34" xr3:uid="{06B2FAB3-C8F0-4B30-8F13-D6462FB2379A}" uniqueName="34" name="Ero Clean-280/Teknobrite 2800  (Kg/Kg)" queryTableFieldId="34"/>
    <tableColumn id="35" xr3:uid="{5EC825D8-7C0F-4C15-8945-164B44D21C4A}" uniqueName="35" name="Hydrocloric Acid (Kg/Kg)_1" queryTableFieldId="35"/>
    <tableColumn id="36" xr3:uid="{1953607C-DADF-45BC-AE40-02D584CCFDD2}" uniqueName="36" name="Ginthox ZB 992 A (L/Kg)" queryTableFieldId="36"/>
    <tableColumn id="37" xr3:uid="{D7B2F430-0D25-4B54-B841-6F4053099E64}" uniqueName="37" name="Ginthox ZB 992 B (L/Kg)" queryTableFieldId="37"/>
    <tableColumn id="38" xr3:uid="{3D7C971E-0B09-4199-B1A6-AB9666F3DC83}" uniqueName="38" name="Surcon 351 (L/Kg)" queryTableFieldId="38"/>
    <tableColumn id="39" xr3:uid="{81815B76-3F13-4221-AEB0-CCE948D913CC}" uniqueName="39" name="Instablack 33 (L/Kg)" queryTableFieldId="39"/>
    <tableColumn id="40" xr3:uid="{978AE3E3-F35C-4157-B460-5B24995C5510}" uniqueName="40" name="Surfolin SK 40 (Kg/Kg)_2" queryTableFieldId="40"/>
    <tableColumn id="41" xr3:uid="{F5CF9D6B-8010-46B4-B656-A7395B43C342}" uniqueName="41" name="Hydrocloric Acid (Kg/Kg)_3" queryTableFieldId="41"/>
    <tableColumn id="42" xr3:uid="{728B37B7-3E99-4366-AE63-14BA0915860B}" uniqueName="42" name="LUBRO RUST OFF 100 (Kg/Kg)" queryTableFieldId="42"/>
    <tableColumn id="43" xr3:uid="{28F112E5-F5E9-4805-B872-BDD0FB887F8F}" uniqueName="43" name="Total Surfolin SK 40 (Kg/Kg)" queryTableFieldId="43"/>
    <tableColumn id="44" xr3:uid="{6456C9F8-17AE-40D1-914B-CDE37F86D655}" uniqueName="44" name="Total Hydrocloric Acid (Kg/Kg)" queryTableFieldId="44"/>
    <tableColumn id="45" xr3:uid="{7963CBEB-1D0C-41FB-B94D-4960B6CE5828}" uniqueName="45" name="Bond Washer (Per Kg)" queryTableFieldId="45"/>
    <tableColumn id="46" xr3:uid="{2DD5E3B8-D786-43FA-9211-BC6B633C5A08}" uniqueName="46" name=" Flange Nut Bag (Pcs/ 25 Kg)" queryTableFieldId="46"/>
    <tableColumn id="47" xr3:uid="{C5C3E432-DBB9-4494-969D-4ACD3B6B1309}" uniqueName="47" name="Flange Bolt Bag (Pcs/ 25 Kg)" queryTableFieldId="47"/>
    <tableColumn id="48" xr3:uid="{2D1C1E48-4852-4B82-BC31-3D0A9B099ADD}" uniqueName="48" name=" Hex Nut Bag (Pcs/ 25 Kg)" queryTableFieldId="48"/>
    <tableColumn id="49" xr3:uid="{E75463F9-355D-4F16-866B-FB0CB5B724FD}" uniqueName="49" name="Finished good Item code_4" queryTableFieldId="49"/>
    <tableColumn id="50" xr3:uid="{91D38C9A-3124-48B0-809E-9334C725FDA6}" uniqueName="50" name="Vat declare" queryTableFieldId="50"/>
    <tableColumn id="51" xr3:uid="{BC907B3D-B114-4F88-BE7A-27743E6A9DED}" uniqueName="51" name="MRP (TK) with Vat" queryTableFieldId="51"/>
    <tableColumn id="52" xr3:uid="{75F5485B-E02D-4E2B-AB85-39E653F30666}" uniqueName="52" name="Column52" queryTableFieldId="5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77"/>
  <sheetViews>
    <sheetView topLeftCell="A52" zoomScaleNormal="100" workbookViewId="0">
      <selection sqref="A1:N1"/>
    </sheetView>
  </sheetViews>
  <sheetFormatPr defaultColWidth="9.140625" defaultRowHeight="15" x14ac:dyDescent="0.25"/>
  <cols>
    <col min="1" max="1" width="9.28515625" bestFit="1" customWidth="1"/>
    <col min="2" max="3" width="32.28515625" customWidth="1"/>
    <col min="4" max="4" width="13.28515625" bestFit="1" customWidth="1"/>
    <col min="5" max="5" width="48.7109375" customWidth="1"/>
    <col min="6" max="6" width="17.5703125" bestFit="1" customWidth="1"/>
    <col min="7" max="7" width="17.5703125" customWidth="1"/>
    <col min="9" max="9" width="9.28515625" bestFit="1" customWidth="1"/>
    <col min="10" max="13" width="9.28515625" customWidth="1"/>
    <col min="15" max="15" width="14.42578125" bestFit="1" customWidth="1"/>
    <col min="16" max="16" width="9.140625" customWidth="1"/>
    <col min="17" max="17" width="9.85546875" customWidth="1"/>
    <col min="18" max="18" width="13.28515625" customWidth="1"/>
    <col min="21" max="21" width="20.5703125" bestFit="1" customWidth="1"/>
    <col min="22" max="22" width="17.85546875" bestFit="1" customWidth="1"/>
    <col min="23" max="23" width="5.85546875" bestFit="1" customWidth="1"/>
    <col min="24" max="24" width="12.85546875" bestFit="1" customWidth="1"/>
  </cols>
  <sheetData>
    <row r="1" spans="1:24" ht="26.25" x14ac:dyDescent="0.4">
      <c r="A1" s="137" t="s">
        <v>482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3" spans="1:24" ht="39" customHeight="1" x14ac:dyDescent="0.25">
      <c r="A3" s="40" t="s">
        <v>0</v>
      </c>
      <c r="B3" s="40" t="s">
        <v>1</v>
      </c>
      <c r="C3" s="40" t="s">
        <v>513</v>
      </c>
      <c r="D3" s="40" t="s">
        <v>2</v>
      </c>
      <c r="E3" s="61" t="s">
        <v>475</v>
      </c>
      <c r="F3" s="73" t="s">
        <v>476</v>
      </c>
      <c r="G3" s="84" t="s">
        <v>595</v>
      </c>
      <c r="H3" s="85" t="s">
        <v>7</v>
      </c>
      <c r="I3" s="40" t="s">
        <v>104</v>
      </c>
      <c r="J3" s="40" t="s">
        <v>818</v>
      </c>
      <c r="K3" s="64" t="s">
        <v>480</v>
      </c>
      <c r="L3" s="64" t="s">
        <v>10</v>
      </c>
      <c r="M3" s="64" t="s">
        <v>481</v>
      </c>
      <c r="N3" s="40" t="s">
        <v>13</v>
      </c>
      <c r="O3" s="40" t="s">
        <v>106</v>
      </c>
      <c r="P3" s="41" t="s">
        <v>14</v>
      </c>
      <c r="Q3" s="80" t="s">
        <v>107</v>
      </c>
      <c r="R3" s="64" t="s">
        <v>597</v>
      </c>
    </row>
    <row r="4" spans="1:24" ht="15" customHeight="1" x14ac:dyDescent="0.25">
      <c r="A4" s="42">
        <v>1</v>
      </c>
      <c r="B4" s="42" t="s">
        <v>18</v>
      </c>
      <c r="C4" s="42" t="s">
        <v>514</v>
      </c>
      <c r="D4" s="42">
        <v>2.6</v>
      </c>
      <c r="E4" s="46" t="e">
        <f t="shared" ref="E4:E35" si="0">VLOOKUP(B4,BOM,3,FALSE)</f>
        <v>#REF!</v>
      </c>
      <c r="F4" s="74" t="e">
        <f t="shared" ref="F4:F46" si="1">VLOOKUP(B4,BOM,5,FALSE)</f>
        <v>#REF!</v>
      </c>
      <c r="G4" s="46" t="e">
        <f t="shared" ref="G4:G35" si="2">VLOOKUP(E4,HILBOM,6,FALSE)</f>
        <v>#REF!</v>
      </c>
      <c r="H4" s="46" t="s">
        <v>108</v>
      </c>
      <c r="I4" s="75">
        <v>1</v>
      </c>
      <c r="J4" s="42" t="e">
        <f t="shared" ref="J4:J35" si="3">VLOOKUP(E4,HILBOMP,9,FALSE)</f>
        <v>#REF!</v>
      </c>
      <c r="K4" s="42" t="e">
        <f t="shared" ref="K4:K35" si="4">VLOOKUP(E4,HILBOMP,10,FALSE)</f>
        <v>#REF!</v>
      </c>
      <c r="L4" s="42" t="e">
        <f t="shared" ref="L4:L35" si="5">VLOOKUP(E4,HILBOMP,11,FALSE)</f>
        <v>#REF!</v>
      </c>
      <c r="M4" s="42" t="e">
        <f>1000/K4</f>
        <v>#REF!</v>
      </c>
      <c r="N4" s="43" t="s">
        <v>21</v>
      </c>
      <c r="O4" s="42"/>
      <c r="P4" s="43" t="s">
        <v>26</v>
      </c>
      <c r="Q4" s="81" t="s">
        <v>33</v>
      </c>
      <c r="R4" s="8" t="e">
        <f>L4/1000</f>
        <v>#REF!</v>
      </c>
      <c r="T4" s="139" t="s">
        <v>127</v>
      </c>
      <c r="U4" s="140"/>
      <c r="V4" s="140"/>
      <c r="W4" s="140"/>
      <c r="X4" s="141"/>
    </row>
    <row r="5" spans="1:24" ht="25.5" customHeight="1" x14ac:dyDescent="0.25">
      <c r="A5" s="42">
        <v>2</v>
      </c>
      <c r="B5" s="42" t="s">
        <v>28</v>
      </c>
      <c r="C5" s="42" t="s">
        <v>515</v>
      </c>
      <c r="D5" s="42">
        <v>3</v>
      </c>
      <c r="E5" s="46" t="e">
        <f t="shared" si="0"/>
        <v>#REF!</v>
      </c>
      <c r="F5" s="74" t="e">
        <f t="shared" si="1"/>
        <v>#REF!</v>
      </c>
      <c r="G5" s="46" t="e">
        <f t="shared" si="2"/>
        <v>#REF!</v>
      </c>
      <c r="H5" s="46" t="s">
        <v>108</v>
      </c>
      <c r="I5" s="75">
        <v>1</v>
      </c>
      <c r="J5" s="42" t="e">
        <f t="shared" si="3"/>
        <v>#REF!</v>
      </c>
      <c r="K5" s="42" t="e">
        <f t="shared" si="4"/>
        <v>#REF!</v>
      </c>
      <c r="L5" s="42" t="e">
        <f t="shared" si="5"/>
        <v>#REF!</v>
      </c>
      <c r="M5" s="42" t="e">
        <f t="shared" ref="M5:M66" si="6">1000/K5</f>
        <v>#REF!</v>
      </c>
      <c r="N5" s="43" t="s">
        <v>21</v>
      </c>
      <c r="O5" s="42"/>
      <c r="P5" s="43" t="s">
        <v>26</v>
      </c>
      <c r="Q5" s="81" t="s">
        <v>33</v>
      </c>
      <c r="R5" s="8" t="e">
        <f t="shared" ref="R5:R66" si="7">L5/1000</f>
        <v>#REF!</v>
      </c>
      <c r="T5" s="2" t="s">
        <v>128</v>
      </c>
      <c r="U5" s="2" t="s">
        <v>129</v>
      </c>
      <c r="V5" s="2" t="s">
        <v>130</v>
      </c>
      <c r="W5" s="2" t="s">
        <v>131</v>
      </c>
      <c r="X5" s="3" t="s">
        <v>132</v>
      </c>
    </row>
    <row r="6" spans="1:24" ht="26.25" customHeight="1" x14ac:dyDescent="0.25">
      <c r="A6" s="42">
        <v>3</v>
      </c>
      <c r="B6" s="42" t="s">
        <v>31</v>
      </c>
      <c r="C6" s="42" t="s">
        <v>514</v>
      </c>
      <c r="D6" s="42">
        <v>3</v>
      </c>
      <c r="E6" s="46" t="e">
        <f t="shared" si="0"/>
        <v>#REF!</v>
      </c>
      <c r="F6" s="74" t="e">
        <f t="shared" si="1"/>
        <v>#REF!</v>
      </c>
      <c r="G6" s="46" t="e">
        <f t="shared" si="2"/>
        <v>#REF!</v>
      </c>
      <c r="H6" s="46" t="s">
        <v>108</v>
      </c>
      <c r="I6" s="75">
        <v>1</v>
      </c>
      <c r="J6" s="42" t="e">
        <f t="shared" si="3"/>
        <v>#REF!</v>
      </c>
      <c r="K6" s="42" t="e">
        <f t="shared" si="4"/>
        <v>#REF!</v>
      </c>
      <c r="L6" s="42" t="e">
        <f t="shared" si="5"/>
        <v>#REF!</v>
      </c>
      <c r="M6" s="42" t="e">
        <f t="shared" si="6"/>
        <v>#REF!</v>
      </c>
      <c r="N6" s="43" t="s">
        <v>21</v>
      </c>
      <c r="O6" s="42"/>
      <c r="P6" s="43" t="s">
        <v>26</v>
      </c>
      <c r="Q6" s="81" t="s">
        <v>33</v>
      </c>
      <c r="R6" s="8" t="e">
        <f t="shared" si="7"/>
        <v>#REF!</v>
      </c>
      <c r="T6" s="2">
        <v>1</v>
      </c>
      <c r="U6" s="2" t="s">
        <v>133</v>
      </c>
      <c r="V6" s="2" t="s">
        <v>134</v>
      </c>
      <c r="W6" s="2" t="s">
        <v>135</v>
      </c>
      <c r="X6" s="2">
        <v>1</v>
      </c>
    </row>
    <row r="7" spans="1:24" ht="15" customHeight="1" x14ac:dyDescent="0.25">
      <c r="A7" s="42">
        <v>4</v>
      </c>
      <c r="B7" s="42" t="s">
        <v>34</v>
      </c>
      <c r="C7" s="42" t="s">
        <v>514</v>
      </c>
      <c r="D7" s="42">
        <v>3</v>
      </c>
      <c r="E7" s="46" t="e">
        <f t="shared" si="0"/>
        <v>#REF!</v>
      </c>
      <c r="F7" s="74" t="e">
        <f t="shared" si="1"/>
        <v>#REF!</v>
      </c>
      <c r="G7" s="46" t="e">
        <f t="shared" si="2"/>
        <v>#REF!</v>
      </c>
      <c r="H7" s="46" t="s">
        <v>108</v>
      </c>
      <c r="I7" s="75">
        <v>1</v>
      </c>
      <c r="J7" s="42" t="e">
        <f t="shared" si="3"/>
        <v>#REF!</v>
      </c>
      <c r="K7" s="42" t="e">
        <f t="shared" si="4"/>
        <v>#REF!</v>
      </c>
      <c r="L7" s="42" t="e">
        <f t="shared" si="5"/>
        <v>#REF!</v>
      </c>
      <c r="M7" s="42" t="e">
        <f t="shared" si="6"/>
        <v>#REF!</v>
      </c>
      <c r="N7" s="43" t="s">
        <v>21</v>
      </c>
      <c r="O7" s="42"/>
      <c r="P7" s="43" t="s">
        <v>26</v>
      </c>
      <c r="Q7" s="81" t="s">
        <v>33</v>
      </c>
      <c r="R7" s="8" t="e">
        <f t="shared" si="7"/>
        <v>#REF!</v>
      </c>
      <c r="T7" s="2">
        <v>2</v>
      </c>
      <c r="U7" s="2" t="s">
        <v>136</v>
      </c>
      <c r="V7" s="2" t="s">
        <v>137</v>
      </c>
      <c r="W7" s="2" t="s">
        <v>138</v>
      </c>
      <c r="X7" s="2">
        <v>2</v>
      </c>
    </row>
    <row r="8" spans="1:24" ht="15" customHeight="1" x14ac:dyDescent="0.25">
      <c r="A8" s="42">
        <v>5</v>
      </c>
      <c r="B8" s="42" t="s">
        <v>36</v>
      </c>
      <c r="C8" s="42" t="s">
        <v>514</v>
      </c>
      <c r="D8" s="42">
        <v>3</v>
      </c>
      <c r="E8" s="46" t="e">
        <f t="shared" si="0"/>
        <v>#REF!</v>
      </c>
      <c r="F8" s="74" t="e">
        <f t="shared" si="1"/>
        <v>#REF!</v>
      </c>
      <c r="G8" s="46" t="e">
        <f t="shared" si="2"/>
        <v>#REF!</v>
      </c>
      <c r="H8" s="46" t="s">
        <v>108</v>
      </c>
      <c r="I8" s="75">
        <v>1</v>
      </c>
      <c r="J8" s="42" t="e">
        <f t="shared" si="3"/>
        <v>#REF!</v>
      </c>
      <c r="K8" s="42" t="e">
        <f t="shared" si="4"/>
        <v>#REF!</v>
      </c>
      <c r="L8" s="42" t="e">
        <f t="shared" si="5"/>
        <v>#REF!</v>
      </c>
      <c r="M8" s="42" t="e">
        <f t="shared" si="6"/>
        <v>#REF!</v>
      </c>
      <c r="N8" s="43" t="s">
        <v>21</v>
      </c>
      <c r="O8" s="42"/>
      <c r="P8" s="43" t="s">
        <v>26</v>
      </c>
      <c r="Q8" s="81" t="s">
        <v>33</v>
      </c>
      <c r="R8" s="8" t="e">
        <f t="shared" si="7"/>
        <v>#REF!</v>
      </c>
      <c r="T8" s="2">
        <v>3</v>
      </c>
      <c r="U8" s="2" t="s">
        <v>139</v>
      </c>
      <c r="V8" s="2" t="s">
        <v>140</v>
      </c>
      <c r="W8" s="2" t="s">
        <v>135</v>
      </c>
      <c r="X8" s="2">
        <v>2</v>
      </c>
    </row>
    <row r="9" spans="1:24" ht="15" customHeight="1" x14ac:dyDescent="0.25">
      <c r="A9" s="42">
        <v>6</v>
      </c>
      <c r="B9" s="42" t="s">
        <v>38</v>
      </c>
      <c r="C9" s="42" t="s">
        <v>514</v>
      </c>
      <c r="D9" s="42">
        <v>3</v>
      </c>
      <c r="E9" s="46" t="e">
        <f t="shared" si="0"/>
        <v>#REF!</v>
      </c>
      <c r="F9" s="74" t="e">
        <f t="shared" si="1"/>
        <v>#REF!</v>
      </c>
      <c r="G9" s="46" t="e">
        <f t="shared" si="2"/>
        <v>#REF!</v>
      </c>
      <c r="H9" s="46" t="s">
        <v>108</v>
      </c>
      <c r="I9" s="75">
        <v>1</v>
      </c>
      <c r="J9" s="42" t="e">
        <f t="shared" si="3"/>
        <v>#REF!</v>
      </c>
      <c r="K9" s="42" t="e">
        <f t="shared" si="4"/>
        <v>#REF!</v>
      </c>
      <c r="L9" s="42" t="e">
        <f t="shared" si="5"/>
        <v>#REF!</v>
      </c>
      <c r="M9" s="42" t="e">
        <f t="shared" si="6"/>
        <v>#REF!</v>
      </c>
      <c r="N9" s="43" t="s">
        <v>21</v>
      </c>
      <c r="O9" s="42"/>
      <c r="P9" s="43" t="s">
        <v>26</v>
      </c>
      <c r="Q9" s="81" t="s">
        <v>33</v>
      </c>
      <c r="R9" s="8" t="e">
        <f t="shared" si="7"/>
        <v>#REF!</v>
      </c>
      <c r="T9" s="2">
        <v>4</v>
      </c>
      <c r="U9" s="2" t="s">
        <v>141</v>
      </c>
      <c r="V9" s="2" t="s">
        <v>142</v>
      </c>
      <c r="W9" s="2" t="s">
        <v>135</v>
      </c>
      <c r="X9" s="2">
        <v>2.25</v>
      </c>
    </row>
    <row r="10" spans="1:24" ht="15" customHeight="1" x14ac:dyDescent="0.25">
      <c r="A10" s="42">
        <v>7</v>
      </c>
      <c r="B10" s="42" t="s">
        <v>40</v>
      </c>
      <c r="C10" s="42" t="s">
        <v>516</v>
      </c>
      <c r="D10" s="42">
        <v>3</v>
      </c>
      <c r="E10" s="46" t="e">
        <f t="shared" si="0"/>
        <v>#REF!</v>
      </c>
      <c r="F10" s="74" t="e">
        <f t="shared" si="1"/>
        <v>#REF!</v>
      </c>
      <c r="G10" s="46" t="e">
        <f t="shared" si="2"/>
        <v>#REF!</v>
      </c>
      <c r="H10" s="46" t="s">
        <v>108</v>
      </c>
      <c r="I10" s="75">
        <v>1</v>
      </c>
      <c r="J10" s="42" t="e">
        <f t="shared" si="3"/>
        <v>#REF!</v>
      </c>
      <c r="K10" s="42" t="e">
        <f t="shared" si="4"/>
        <v>#REF!</v>
      </c>
      <c r="L10" s="42" t="e">
        <f t="shared" si="5"/>
        <v>#REF!</v>
      </c>
      <c r="M10" s="42" t="e">
        <f t="shared" si="6"/>
        <v>#REF!</v>
      </c>
      <c r="N10" s="43" t="s">
        <v>21</v>
      </c>
      <c r="O10" s="42"/>
      <c r="P10" s="43" t="s">
        <v>26</v>
      </c>
      <c r="Q10" s="81" t="s">
        <v>33</v>
      </c>
      <c r="R10" s="8" t="e">
        <f t="shared" si="7"/>
        <v>#REF!</v>
      </c>
      <c r="T10" s="2">
        <v>5</v>
      </c>
      <c r="U10" s="2" t="s">
        <v>143</v>
      </c>
      <c r="V10" s="2" t="s">
        <v>144</v>
      </c>
      <c r="W10" s="2" t="s">
        <v>138</v>
      </c>
      <c r="X10" s="2">
        <v>1</v>
      </c>
    </row>
    <row r="11" spans="1:24" ht="15" customHeight="1" x14ac:dyDescent="0.25">
      <c r="A11" s="42">
        <v>8</v>
      </c>
      <c r="B11" s="42" t="s">
        <v>42</v>
      </c>
      <c r="C11" s="42" t="s">
        <v>523</v>
      </c>
      <c r="D11" s="42">
        <v>3</v>
      </c>
      <c r="E11" s="46" t="e">
        <f t="shared" si="0"/>
        <v>#REF!</v>
      </c>
      <c r="F11" s="74" t="e">
        <f t="shared" si="1"/>
        <v>#REF!</v>
      </c>
      <c r="G11" s="46" t="e">
        <f t="shared" si="2"/>
        <v>#REF!</v>
      </c>
      <c r="H11" s="46" t="s">
        <v>108</v>
      </c>
      <c r="I11" s="75">
        <v>1</v>
      </c>
      <c r="J11" s="42" t="e">
        <f t="shared" si="3"/>
        <v>#REF!</v>
      </c>
      <c r="K11" s="42" t="e">
        <f t="shared" si="4"/>
        <v>#REF!</v>
      </c>
      <c r="L11" s="42" t="e">
        <f t="shared" si="5"/>
        <v>#REF!</v>
      </c>
      <c r="M11" s="42" t="e">
        <f t="shared" si="6"/>
        <v>#REF!</v>
      </c>
      <c r="N11" s="43" t="s">
        <v>61</v>
      </c>
      <c r="O11" s="43" t="s">
        <v>109</v>
      </c>
      <c r="P11" s="43" t="s">
        <v>26</v>
      </c>
      <c r="Q11" s="81" t="s">
        <v>33</v>
      </c>
      <c r="R11" s="8" t="e">
        <f t="shared" si="7"/>
        <v>#REF!</v>
      </c>
      <c r="T11" s="2">
        <v>6</v>
      </c>
      <c r="U11" s="2" t="s">
        <v>145</v>
      </c>
      <c r="V11" s="2" t="s">
        <v>146</v>
      </c>
      <c r="W11" s="2" t="s">
        <v>138</v>
      </c>
      <c r="X11" s="2">
        <v>10</v>
      </c>
    </row>
    <row r="12" spans="1:24" ht="15" customHeight="1" x14ac:dyDescent="0.25">
      <c r="A12" s="42">
        <v>9</v>
      </c>
      <c r="B12" s="42" t="s">
        <v>44</v>
      </c>
      <c r="C12" s="42" t="s">
        <v>529</v>
      </c>
      <c r="D12" s="42">
        <v>3.5</v>
      </c>
      <c r="E12" s="46" t="e">
        <f t="shared" si="0"/>
        <v>#REF!</v>
      </c>
      <c r="F12" s="74" t="e">
        <f t="shared" si="1"/>
        <v>#REF!</v>
      </c>
      <c r="G12" s="46" t="e">
        <f t="shared" si="2"/>
        <v>#REF!</v>
      </c>
      <c r="H12" s="46" t="s">
        <v>108</v>
      </c>
      <c r="I12" s="75">
        <v>1</v>
      </c>
      <c r="J12" s="42" t="e">
        <f t="shared" si="3"/>
        <v>#REF!</v>
      </c>
      <c r="K12" s="42" t="e">
        <f t="shared" si="4"/>
        <v>#REF!</v>
      </c>
      <c r="L12" s="42" t="e">
        <f t="shared" si="5"/>
        <v>#REF!</v>
      </c>
      <c r="M12" s="42" t="e">
        <f t="shared" si="6"/>
        <v>#REF!</v>
      </c>
      <c r="N12" s="43" t="s">
        <v>21</v>
      </c>
      <c r="O12" s="42"/>
      <c r="P12" s="43" t="s">
        <v>26</v>
      </c>
      <c r="Q12" s="81" t="s">
        <v>33</v>
      </c>
      <c r="R12" s="8" t="e">
        <f t="shared" si="7"/>
        <v>#REF!</v>
      </c>
      <c r="S12" s="79"/>
      <c r="T12" s="2">
        <v>7</v>
      </c>
      <c r="U12" s="3" t="s">
        <v>147</v>
      </c>
      <c r="V12" s="2" t="s">
        <v>148</v>
      </c>
      <c r="W12" s="2" t="s">
        <v>138</v>
      </c>
      <c r="X12" s="2">
        <v>2</v>
      </c>
    </row>
    <row r="13" spans="1:24" ht="15" customHeight="1" x14ac:dyDescent="0.25">
      <c r="A13" s="42">
        <v>10</v>
      </c>
      <c r="B13" s="42" t="s">
        <v>45</v>
      </c>
      <c r="C13" s="42" t="s">
        <v>528</v>
      </c>
      <c r="D13" s="42">
        <v>4</v>
      </c>
      <c r="E13" s="46" t="e">
        <f t="shared" si="0"/>
        <v>#REF!</v>
      </c>
      <c r="F13" s="74" t="e">
        <f t="shared" si="1"/>
        <v>#REF!</v>
      </c>
      <c r="G13" s="46" t="e">
        <f t="shared" si="2"/>
        <v>#REF!</v>
      </c>
      <c r="H13" s="46" t="s">
        <v>108</v>
      </c>
      <c r="I13" s="75">
        <v>1</v>
      </c>
      <c r="J13" s="42" t="e">
        <f t="shared" si="3"/>
        <v>#REF!</v>
      </c>
      <c r="K13" s="42" t="e">
        <f t="shared" si="4"/>
        <v>#REF!</v>
      </c>
      <c r="L13" s="42" t="e">
        <f t="shared" si="5"/>
        <v>#REF!</v>
      </c>
      <c r="M13" s="42" t="e">
        <f t="shared" si="6"/>
        <v>#REF!</v>
      </c>
      <c r="N13" s="43" t="s">
        <v>21</v>
      </c>
      <c r="O13" s="43" t="s">
        <v>111</v>
      </c>
      <c r="P13" s="43" t="s">
        <v>26</v>
      </c>
      <c r="Q13" s="81" t="s">
        <v>33</v>
      </c>
      <c r="R13" s="8" t="e">
        <f t="shared" si="7"/>
        <v>#REF!</v>
      </c>
      <c r="T13" s="2">
        <v>8</v>
      </c>
      <c r="U13" s="2" t="s">
        <v>149</v>
      </c>
      <c r="V13" s="2" t="s">
        <v>150</v>
      </c>
      <c r="W13" s="2" t="s">
        <v>138</v>
      </c>
      <c r="X13" s="2">
        <v>6</v>
      </c>
    </row>
    <row r="14" spans="1:24" ht="15" customHeight="1" x14ac:dyDescent="0.25">
      <c r="A14" s="51">
        <v>11</v>
      </c>
      <c r="B14" s="51" t="s">
        <v>54</v>
      </c>
      <c r="C14" s="51" t="s">
        <v>525</v>
      </c>
      <c r="D14" s="51">
        <v>4</v>
      </c>
      <c r="E14" s="53" t="e">
        <f t="shared" si="0"/>
        <v>#REF!</v>
      </c>
      <c r="F14" s="88" t="e">
        <f t="shared" si="1"/>
        <v>#REF!</v>
      </c>
      <c r="G14" s="46" t="e">
        <f t="shared" si="2"/>
        <v>#REF!</v>
      </c>
      <c r="H14" s="53" t="s">
        <v>108</v>
      </c>
      <c r="I14" s="89">
        <v>1</v>
      </c>
      <c r="J14" s="42" t="e">
        <f t="shared" si="3"/>
        <v>#REF!</v>
      </c>
      <c r="K14" s="42" t="e">
        <f t="shared" si="4"/>
        <v>#REF!</v>
      </c>
      <c r="L14" s="42" t="e">
        <f t="shared" si="5"/>
        <v>#REF!</v>
      </c>
      <c r="M14" s="51" t="e">
        <f t="shared" si="6"/>
        <v>#REF!</v>
      </c>
      <c r="N14" s="54" t="s">
        <v>21</v>
      </c>
      <c r="O14" s="51" t="s">
        <v>114</v>
      </c>
      <c r="P14" s="54" t="s">
        <v>26</v>
      </c>
      <c r="Q14" s="56" t="s">
        <v>33</v>
      </c>
      <c r="R14" s="28" t="e">
        <f t="shared" si="7"/>
        <v>#REF!</v>
      </c>
      <c r="T14" s="2">
        <v>9</v>
      </c>
      <c r="U14" s="2" t="s">
        <v>151</v>
      </c>
      <c r="V14" s="2" t="s">
        <v>152</v>
      </c>
      <c r="W14" s="2" t="s">
        <v>135</v>
      </c>
      <c r="X14" s="2">
        <v>0.3</v>
      </c>
    </row>
    <row r="15" spans="1:24" ht="15" customHeight="1" x14ac:dyDescent="0.25">
      <c r="A15" s="46">
        <v>12</v>
      </c>
      <c r="B15" s="46" t="s">
        <v>56</v>
      </c>
      <c r="C15" s="46" t="s">
        <v>526</v>
      </c>
      <c r="D15" s="46">
        <v>4</v>
      </c>
      <c r="E15" s="46" t="e">
        <f t="shared" si="0"/>
        <v>#REF!</v>
      </c>
      <c r="F15" s="46" t="e">
        <f t="shared" si="1"/>
        <v>#REF!</v>
      </c>
      <c r="G15" s="46" t="e">
        <f t="shared" si="2"/>
        <v>#REF!</v>
      </c>
      <c r="H15" s="46" t="s">
        <v>108</v>
      </c>
      <c r="I15" s="46">
        <v>1</v>
      </c>
      <c r="J15" s="42" t="e">
        <f t="shared" si="3"/>
        <v>#REF!</v>
      </c>
      <c r="K15" s="42" t="e">
        <f t="shared" si="4"/>
        <v>#REF!</v>
      </c>
      <c r="L15" s="42" t="e">
        <f t="shared" si="5"/>
        <v>#REF!</v>
      </c>
      <c r="M15" s="46" t="e">
        <f t="shared" si="6"/>
        <v>#REF!</v>
      </c>
      <c r="N15" s="48" t="s">
        <v>21</v>
      </c>
      <c r="O15" s="46" t="s">
        <v>113</v>
      </c>
      <c r="P15" s="48" t="s">
        <v>26</v>
      </c>
      <c r="Q15" s="48" t="s">
        <v>33</v>
      </c>
      <c r="R15" s="8" t="e">
        <f t="shared" si="7"/>
        <v>#REF!</v>
      </c>
      <c r="T15" s="4">
        <v>10</v>
      </c>
      <c r="U15" s="4" t="s">
        <v>153</v>
      </c>
      <c r="V15" s="4" t="s">
        <v>154</v>
      </c>
      <c r="W15" s="4" t="s">
        <v>135</v>
      </c>
      <c r="X15" s="4">
        <v>1</v>
      </c>
    </row>
    <row r="16" spans="1:24" ht="15" customHeight="1" x14ac:dyDescent="0.25">
      <c r="A16" s="90">
        <v>13</v>
      </c>
      <c r="B16" s="90" t="s">
        <v>47</v>
      </c>
      <c r="C16" s="90" t="s">
        <v>527</v>
      </c>
      <c r="D16" s="90">
        <v>4</v>
      </c>
      <c r="E16" s="91" t="e">
        <f t="shared" si="0"/>
        <v>#REF!</v>
      </c>
      <c r="F16" s="92" t="e">
        <f t="shared" si="1"/>
        <v>#REF!</v>
      </c>
      <c r="G16" s="46" t="e">
        <f t="shared" si="2"/>
        <v>#REF!</v>
      </c>
      <c r="H16" s="91" t="s">
        <v>108</v>
      </c>
      <c r="I16" s="93">
        <v>1</v>
      </c>
      <c r="J16" s="42" t="e">
        <f t="shared" si="3"/>
        <v>#REF!</v>
      </c>
      <c r="K16" s="42" t="e">
        <f t="shared" si="4"/>
        <v>#REF!</v>
      </c>
      <c r="L16" s="42" t="e">
        <f t="shared" si="5"/>
        <v>#REF!</v>
      </c>
      <c r="M16" s="90" t="e">
        <f t="shared" si="6"/>
        <v>#REF!</v>
      </c>
      <c r="N16" s="94" t="s">
        <v>21</v>
      </c>
      <c r="O16" s="90"/>
      <c r="P16" s="94" t="s">
        <v>26</v>
      </c>
      <c r="Q16" s="95" t="s">
        <v>33</v>
      </c>
      <c r="R16" s="57" t="e">
        <f t="shared" si="7"/>
        <v>#REF!</v>
      </c>
    </row>
    <row r="17" spans="1:24" ht="15" customHeight="1" x14ac:dyDescent="0.25">
      <c r="A17" s="42">
        <v>14</v>
      </c>
      <c r="B17" s="42" t="s">
        <v>55</v>
      </c>
      <c r="C17" s="42"/>
      <c r="D17" s="42">
        <v>4</v>
      </c>
      <c r="E17" s="46" t="e">
        <f t="shared" si="0"/>
        <v>#REF!</v>
      </c>
      <c r="F17" s="74" t="e">
        <f t="shared" si="1"/>
        <v>#REF!</v>
      </c>
      <c r="G17" s="46" t="e">
        <f t="shared" si="2"/>
        <v>#REF!</v>
      </c>
      <c r="H17" s="46" t="s">
        <v>108</v>
      </c>
      <c r="I17" s="75">
        <v>1</v>
      </c>
      <c r="J17" s="42" t="e">
        <f t="shared" si="3"/>
        <v>#REF!</v>
      </c>
      <c r="K17" s="42" t="e">
        <f t="shared" si="4"/>
        <v>#REF!</v>
      </c>
      <c r="L17" s="42" t="e">
        <f t="shared" si="5"/>
        <v>#REF!</v>
      </c>
      <c r="M17" s="42" t="e">
        <f t="shared" si="6"/>
        <v>#REF!</v>
      </c>
      <c r="N17" s="43" t="s">
        <v>21</v>
      </c>
      <c r="O17" s="44"/>
      <c r="P17" s="43" t="s">
        <v>26</v>
      </c>
      <c r="Q17" s="81" t="s">
        <v>33</v>
      </c>
      <c r="R17" s="8" t="e">
        <f t="shared" si="7"/>
        <v>#REF!</v>
      </c>
      <c r="S17" s="62"/>
      <c r="T17" s="139" t="s">
        <v>155</v>
      </c>
      <c r="U17" s="140"/>
      <c r="V17" s="140"/>
      <c r="W17" s="140"/>
      <c r="X17" s="141"/>
    </row>
    <row r="18" spans="1:24" ht="15" customHeight="1" x14ac:dyDescent="0.25">
      <c r="A18" s="42">
        <v>15</v>
      </c>
      <c r="B18" s="42" t="s">
        <v>62</v>
      </c>
      <c r="C18" s="42"/>
      <c r="D18" s="42">
        <v>4.17</v>
      </c>
      <c r="E18" s="46" t="e">
        <f t="shared" si="0"/>
        <v>#REF!</v>
      </c>
      <c r="F18" s="74" t="e">
        <f t="shared" si="1"/>
        <v>#REF!</v>
      </c>
      <c r="G18" s="46" t="e">
        <f t="shared" si="2"/>
        <v>#REF!</v>
      </c>
      <c r="H18" s="46" t="s">
        <v>108</v>
      </c>
      <c r="I18" s="75">
        <v>1</v>
      </c>
      <c r="J18" s="42" t="e">
        <f t="shared" si="3"/>
        <v>#REF!</v>
      </c>
      <c r="K18" s="42" t="e">
        <f t="shared" si="4"/>
        <v>#REF!</v>
      </c>
      <c r="L18" s="42" t="e">
        <f t="shared" si="5"/>
        <v>#REF!</v>
      </c>
      <c r="M18" s="42" t="e">
        <f t="shared" si="6"/>
        <v>#REF!</v>
      </c>
      <c r="N18" s="45" t="s">
        <v>21</v>
      </c>
      <c r="O18" s="42"/>
      <c r="P18" s="43" t="s">
        <v>26</v>
      </c>
      <c r="Q18" s="81" t="s">
        <v>33</v>
      </c>
      <c r="R18" s="8" t="e">
        <f t="shared" si="7"/>
        <v>#REF!</v>
      </c>
      <c r="S18" s="62"/>
      <c r="T18" s="2" t="s">
        <v>128</v>
      </c>
      <c r="U18" s="2" t="s">
        <v>129</v>
      </c>
      <c r="V18" s="2" t="s">
        <v>130</v>
      </c>
      <c r="W18" s="2" t="s">
        <v>156</v>
      </c>
      <c r="X18" s="33" t="s">
        <v>132</v>
      </c>
    </row>
    <row r="19" spans="1:24" ht="15" customHeight="1" x14ac:dyDescent="0.25">
      <c r="A19" s="42">
        <v>16</v>
      </c>
      <c r="B19" s="42" t="s">
        <v>63</v>
      </c>
      <c r="C19" s="42" t="s">
        <v>514</v>
      </c>
      <c r="D19" s="42">
        <v>4.17</v>
      </c>
      <c r="E19" s="46" t="e">
        <f t="shared" si="0"/>
        <v>#REF!</v>
      </c>
      <c r="F19" s="74" t="e">
        <f t="shared" si="1"/>
        <v>#REF!</v>
      </c>
      <c r="G19" s="46" t="e">
        <f t="shared" si="2"/>
        <v>#REF!</v>
      </c>
      <c r="H19" s="46" t="s">
        <v>108</v>
      </c>
      <c r="I19" s="75">
        <v>1</v>
      </c>
      <c r="J19" s="42" t="e">
        <f t="shared" si="3"/>
        <v>#REF!</v>
      </c>
      <c r="K19" s="42" t="e">
        <f t="shared" si="4"/>
        <v>#REF!</v>
      </c>
      <c r="L19" s="42" t="e">
        <f t="shared" si="5"/>
        <v>#REF!</v>
      </c>
      <c r="M19" s="42" t="e">
        <f t="shared" si="6"/>
        <v>#REF!</v>
      </c>
      <c r="N19" s="43" t="s">
        <v>21</v>
      </c>
      <c r="O19" s="42"/>
      <c r="P19" s="43" t="s">
        <v>26</v>
      </c>
      <c r="Q19" s="81" t="s">
        <v>33</v>
      </c>
      <c r="R19" s="8" t="e">
        <f t="shared" si="7"/>
        <v>#REF!</v>
      </c>
      <c r="S19" s="62"/>
      <c r="T19" s="2">
        <v>1</v>
      </c>
      <c r="U19" s="2" t="s">
        <v>133</v>
      </c>
      <c r="V19" s="2" t="s">
        <v>134</v>
      </c>
      <c r="W19" s="2" t="s">
        <v>135</v>
      </c>
      <c r="X19" s="2">
        <v>1</v>
      </c>
    </row>
    <row r="20" spans="1:24" ht="15" customHeight="1" x14ac:dyDescent="0.25">
      <c r="A20" s="42">
        <v>17</v>
      </c>
      <c r="B20" s="42" t="s">
        <v>64</v>
      </c>
      <c r="C20" s="42"/>
      <c r="D20" s="42">
        <v>4.17</v>
      </c>
      <c r="E20" s="46" t="e">
        <f t="shared" si="0"/>
        <v>#REF!</v>
      </c>
      <c r="F20" s="74" t="e">
        <f t="shared" si="1"/>
        <v>#REF!</v>
      </c>
      <c r="G20" s="46" t="e">
        <f t="shared" si="2"/>
        <v>#REF!</v>
      </c>
      <c r="H20" s="46" t="s">
        <v>108</v>
      </c>
      <c r="I20" s="75">
        <v>1</v>
      </c>
      <c r="J20" s="42" t="e">
        <f t="shared" si="3"/>
        <v>#REF!</v>
      </c>
      <c r="K20" s="42" t="e">
        <f t="shared" si="4"/>
        <v>#REF!</v>
      </c>
      <c r="L20" s="42" t="e">
        <f t="shared" si="5"/>
        <v>#REF!</v>
      </c>
      <c r="M20" s="42" t="e">
        <f t="shared" si="6"/>
        <v>#REF!</v>
      </c>
      <c r="N20" s="43" t="s">
        <v>21</v>
      </c>
      <c r="O20" s="42"/>
      <c r="P20" s="43" t="s">
        <v>26</v>
      </c>
      <c r="Q20" s="81" t="s">
        <v>33</v>
      </c>
      <c r="R20" s="8" t="e">
        <f t="shared" si="7"/>
        <v>#REF!</v>
      </c>
      <c r="T20" s="2">
        <v>2</v>
      </c>
      <c r="U20" s="2" t="s">
        <v>136</v>
      </c>
      <c r="V20" s="2" t="s">
        <v>137</v>
      </c>
      <c r="W20" s="2" t="s">
        <v>138</v>
      </c>
      <c r="X20" s="2">
        <v>2</v>
      </c>
    </row>
    <row r="21" spans="1:24" ht="15" customHeight="1" x14ac:dyDescent="0.25">
      <c r="A21" s="42">
        <v>18</v>
      </c>
      <c r="B21" s="43" t="s">
        <v>65</v>
      </c>
      <c r="C21" s="42" t="s">
        <v>516</v>
      </c>
      <c r="D21" s="42">
        <v>4.17</v>
      </c>
      <c r="E21" s="46" t="e">
        <f t="shared" si="0"/>
        <v>#REF!</v>
      </c>
      <c r="F21" s="74" t="e">
        <f t="shared" si="1"/>
        <v>#REF!</v>
      </c>
      <c r="G21" s="46" t="e">
        <f t="shared" si="2"/>
        <v>#REF!</v>
      </c>
      <c r="H21" s="46" t="s">
        <v>108</v>
      </c>
      <c r="I21" s="75">
        <v>1</v>
      </c>
      <c r="J21" s="42" t="e">
        <f t="shared" si="3"/>
        <v>#REF!</v>
      </c>
      <c r="K21" s="42" t="e">
        <f t="shared" si="4"/>
        <v>#REF!</v>
      </c>
      <c r="L21" s="42" t="e">
        <f t="shared" si="5"/>
        <v>#REF!</v>
      </c>
      <c r="M21" s="42" t="e">
        <f t="shared" si="6"/>
        <v>#REF!</v>
      </c>
      <c r="N21" s="43" t="s">
        <v>21</v>
      </c>
      <c r="O21" s="44"/>
      <c r="P21" s="43" t="s">
        <v>26</v>
      </c>
      <c r="Q21" s="81" t="s">
        <v>33</v>
      </c>
      <c r="R21" s="8" t="e">
        <f t="shared" si="7"/>
        <v>#REF!</v>
      </c>
      <c r="S21" s="62"/>
      <c r="T21" s="2">
        <v>3</v>
      </c>
      <c r="U21" s="2" t="s">
        <v>139</v>
      </c>
      <c r="V21" s="2" t="s">
        <v>140</v>
      </c>
      <c r="W21" s="2" t="s">
        <v>135</v>
      </c>
      <c r="X21" s="2">
        <v>2</v>
      </c>
    </row>
    <row r="22" spans="1:24" ht="15" customHeight="1" x14ac:dyDescent="0.25">
      <c r="A22" s="42">
        <v>19</v>
      </c>
      <c r="B22" s="42" t="s">
        <v>66</v>
      </c>
      <c r="C22" s="42" t="s">
        <v>514</v>
      </c>
      <c r="D22" s="42">
        <v>5</v>
      </c>
      <c r="E22" s="46" t="e">
        <f t="shared" si="0"/>
        <v>#REF!</v>
      </c>
      <c r="F22" s="74" t="e">
        <f t="shared" si="1"/>
        <v>#REF!</v>
      </c>
      <c r="G22" s="46" t="e">
        <f t="shared" si="2"/>
        <v>#REF!</v>
      </c>
      <c r="H22" s="46" t="s">
        <v>108</v>
      </c>
      <c r="I22" s="75">
        <v>1</v>
      </c>
      <c r="J22" s="42" t="e">
        <f t="shared" si="3"/>
        <v>#REF!</v>
      </c>
      <c r="K22" s="42" t="e">
        <f t="shared" si="4"/>
        <v>#REF!</v>
      </c>
      <c r="L22" s="42" t="e">
        <f t="shared" si="5"/>
        <v>#REF!</v>
      </c>
      <c r="M22" s="42" t="e">
        <f t="shared" si="6"/>
        <v>#REF!</v>
      </c>
      <c r="N22" s="43" t="s">
        <v>21</v>
      </c>
      <c r="O22" s="43" t="s">
        <v>118</v>
      </c>
      <c r="P22" s="43" t="s">
        <v>26</v>
      </c>
      <c r="Q22" s="81" t="s">
        <v>33</v>
      </c>
      <c r="R22" s="8" t="e">
        <f t="shared" si="7"/>
        <v>#REF!</v>
      </c>
      <c r="T22" s="2">
        <v>4</v>
      </c>
      <c r="U22" s="2" t="s">
        <v>141</v>
      </c>
      <c r="V22" s="2" t="s">
        <v>142</v>
      </c>
      <c r="W22" s="2" t="s">
        <v>135</v>
      </c>
      <c r="X22" s="2">
        <v>2.25</v>
      </c>
    </row>
    <row r="23" spans="1:24" ht="15" customHeight="1" x14ac:dyDescent="0.25">
      <c r="A23" s="42">
        <v>20</v>
      </c>
      <c r="B23" s="42" t="s">
        <v>77</v>
      </c>
      <c r="C23" s="42" t="s">
        <v>518</v>
      </c>
      <c r="D23" s="42">
        <v>5</v>
      </c>
      <c r="E23" s="46" t="e">
        <f t="shared" si="0"/>
        <v>#REF!</v>
      </c>
      <c r="F23" s="74" t="e">
        <f t="shared" si="1"/>
        <v>#REF!</v>
      </c>
      <c r="G23" s="46" t="e">
        <f t="shared" si="2"/>
        <v>#REF!</v>
      </c>
      <c r="H23" s="46" t="s">
        <v>108</v>
      </c>
      <c r="I23" s="75">
        <v>1</v>
      </c>
      <c r="J23" s="42" t="e">
        <f t="shared" si="3"/>
        <v>#REF!</v>
      </c>
      <c r="K23" s="42" t="e">
        <f t="shared" si="4"/>
        <v>#REF!</v>
      </c>
      <c r="L23" s="42" t="e">
        <f t="shared" si="5"/>
        <v>#REF!</v>
      </c>
      <c r="M23" s="42" t="e">
        <f t="shared" si="6"/>
        <v>#REF!</v>
      </c>
      <c r="N23" s="45" t="s">
        <v>21</v>
      </c>
      <c r="O23" s="42"/>
      <c r="P23" s="43" t="s">
        <v>26</v>
      </c>
      <c r="Q23" s="81" t="s">
        <v>33</v>
      </c>
      <c r="R23" s="8" t="e">
        <f t="shared" si="7"/>
        <v>#REF!</v>
      </c>
      <c r="T23" s="2">
        <v>5</v>
      </c>
      <c r="U23" s="2" t="s">
        <v>143</v>
      </c>
      <c r="V23" s="2" t="s">
        <v>144</v>
      </c>
      <c r="W23" s="2" t="s">
        <v>138</v>
      </c>
      <c r="X23" s="2">
        <v>1</v>
      </c>
    </row>
    <row r="24" spans="1:24" ht="15" customHeight="1" x14ac:dyDescent="0.25">
      <c r="A24" s="42">
        <v>21</v>
      </c>
      <c r="B24" s="42" t="s">
        <v>79</v>
      </c>
      <c r="C24" s="42" t="s">
        <v>514</v>
      </c>
      <c r="D24" s="42">
        <v>5</v>
      </c>
      <c r="E24" s="46" t="e">
        <f t="shared" si="0"/>
        <v>#REF!</v>
      </c>
      <c r="F24" s="74" t="e">
        <f t="shared" si="1"/>
        <v>#REF!</v>
      </c>
      <c r="G24" s="46" t="e">
        <f t="shared" si="2"/>
        <v>#REF!</v>
      </c>
      <c r="H24" s="46" t="s">
        <v>108</v>
      </c>
      <c r="I24" s="75">
        <v>1</v>
      </c>
      <c r="J24" s="42" t="e">
        <f t="shared" si="3"/>
        <v>#REF!</v>
      </c>
      <c r="K24" s="42" t="e">
        <f t="shared" si="4"/>
        <v>#REF!</v>
      </c>
      <c r="L24" s="42" t="e">
        <f t="shared" si="5"/>
        <v>#REF!</v>
      </c>
      <c r="M24" s="42" t="e">
        <f t="shared" si="6"/>
        <v>#REF!</v>
      </c>
      <c r="N24" s="45" t="s">
        <v>21</v>
      </c>
      <c r="O24" s="42"/>
      <c r="P24" s="43" t="s">
        <v>26</v>
      </c>
      <c r="Q24" s="81" t="s">
        <v>33</v>
      </c>
      <c r="R24" s="8" t="e">
        <f t="shared" si="7"/>
        <v>#REF!</v>
      </c>
      <c r="T24" s="2">
        <v>6</v>
      </c>
      <c r="U24" s="2" t="s">
        <v>145</v>
      </c>
      <c r="V24" s="2" t="s">
        <v>146</v>
      </c>
      <c r="W24" s="2" t="s">
        <v>138</v>
      </c>
      <c r="X24" s="2">
        <v>10</v>
      </c>
    </row>
    <row r="25" spans="1:24" ht="15" customHeight="1" x14ac:dyDescent="0.25">
      <c r="A25" s="42">
        <v>22</v>
      </c>
      <c r="B25" s="42" t="s">
        <v>75</v>
      </c>
      <c r="C25" s="42"/>
      <c r="D25" s="42">
        <v>5</v>
      </c>
      <c r="E25" s="46" t="e">
        <f t="shared" si="0"/>
        <v>#REF!</v>
      </c>
      <c r="F25" s="74" t="e">
        <f t="shared" si="1"/>
        <v>#REF!</v>
      </c>
      <c r="G25" s="46" t="e">
        <f t="shared" si="2"/>
        <v>#REF!</v>
      </c>
      <c r="H25" s="46" t="s">
        <v>108</v>
      </c>
      <c r="I25" s="75">
        <v>1</v>
      </c>
      <c r="J25" s="42" t="e">
        <f t="shared" si="3"/>
        <v>#REF!</v>
      </c>
      <c r="K25" s="42" t="e">
        <f t="shared" si="4"/>
        <v>#REF!</v>
      </c>
      <c r="L25" s="42" t="e">
        <f t="shared" si="5"/>
        <v>#REF!</v>
      </c>
      <c r="M25" s="42" t="e">
        <f t="shared" si="6"/>
        <v>#REF!</v>
      </c>
      <c r="N25" s="45" t="s">
        <v>21</v>
      </c>
      <c r="O25" s="42"/>
      <c r="P25" s="43" t="s">
        <v>26</v>
      </c>
      <c r="Q25" s="81" t="s">
        <v>33</v>
      </c>
      <c r="R25" s="8" t="e">
        <f t="shared" si="7"/>
        <v>#REF!</v>
      </c>
      <c r="T25" s="2">
        <v>7</v>
      </c>
      <c r="U25" s="3" t="s">
        <v>147</v>
      </c>
      <c r="V25" s="2" t="s">
        <v>148</v>
      </c>
      <c r="W25" s="2" t="s">
        <v>138</v>
      </c>
      <c r="X25" s="2">
        <v>2</v>
      </c>
    </row>
    <row r="26" spans="1:24" ht="15" customHeight="1" x14ac:dyDescent="0.25">
      <c r="A26" s="42">
        <v>23</v>
      </c>
      <c r="B26" s="42" t="s">
        <v>85</v>
      </c>
      <c r="C26" s="42"/>
      <c r="D26" s="42">
        <v>6</v>
      </c>
      <c r="E26" s="46" t="e">
        <f t="shared" si="0"/>
        <v>#REF!</v>
      </c>
      <c r="F26" s="74" t="e">
        <f t="shared" si="1"/>
        <v>#REF!</v>
      </c>
      <c r="G26" s="46" t="e">
        <f t="shared" si="2"/>
        <v>#REF!</v>
      </c>
      <c r="H26" s="46" t="s">
        <v>108</v>
      </c>
      <c r="I26" s="75">
        <v>1</v>
      </c>
      <c r="J26" s="42" t="e">
        <f t="shared" si="3"/>
        <v>#REF!</v>
      </c>
      <c r="K26" s="42" t="e">
        <f t="shared" si="4"/>
        <v>#REF!</v>
      </c>
      <c r="L26" s="42" t="e">
        <f t="shared" si="5"/>
        <v>#REF!</v>
      </c>
      <c r="M26" s="42" t="e">
        <f t="shared" si="6"/>
        <v>#REF!</v>
      </c>
      <c r="N26" s="43" t="s">
        <v>21</v>
      </c>
      <c r="O26" s="42"/>
      <c r="P26" s="43" t="s">
        <v>26</v>
      </c>
      <c r="Q26" s="81" t="s">
        <v>33</v>
      </c>
      <c r="R26" s="8" t="e">
        <f t="shared" si="7"/>
        <v>#REF!</v>
      </c>
      <c r="T26" s="2">
        <v>8</v>
      </c>
      <c r="U26" s="2" t="s">
        <v>149</v>
      </c>
      <c r="V26" s="2" t="s">
        <v>150</v>
      </c>
      <c r="W26" s="2" t="s">
        <v>138</v>
      </c>
      <c r="X26" s="2">
        <v>6</v>
      </c>
    </row>
    <row r="27" spans="1:24" ht="15" customHeight="1" x14ac:dyDescent="0.25">
      <c r="A27" s="42">
        <v>24</v>
      </c>
      <c r="B27" s="42" t="s">
        <v>89</v>
      </c>
      <c r="C27" s="42"/>
      <c r="D27" s="42">
        <v>6</v>
      </c>
      <c r="E27" s="46" t="e">
        <f t="shared" si="0"/>
        <v>#REF!</v>
      </c>
      <c r="F27" s="74" t="e">
        <f t="shared" si="1"/>
        <v>#REF!</v>
      </c>
      <c r="G27" s="46" t="e">
        <f t="shared" si="2"/>
        <v>#REF!</v>
      </c>
      <c r="H27" s="46" t="s">
        <v>108</v>
      </c>
      <c r="I27" s="75">
        <v>1</v>
      </c>
      <c r="J27" s="42" t="e">
        <f t="shared" si="3"/>
        <v>#REF!</v>
      </c>
      <c r="K27" s="42" t="e">
        <f t="shared" si="4"/>
        <v>#REF!</v>
      </c>
      <c r="L27" s="42" t="e">
        <f t="shared" si="5"/>
        <v>#REF!</v>
      </c>
      <c r="M27" s="42" t="e">
        <f t="shared" si="6"/>
        <v>#REF!</v>
      </c>
      <c r="N27" s="43" t="s">
        <v>61</v>
      </c>
      <c r="O27" s="42"/>
      <c r="P27" s="43" t="s">
        <v>26</v>
      </c>
      <c r="Q27" s="81" t="s">
        <v>33</v>
      </c>
      <c r="R27" s="8" t="e">
        <f t="shared" si="7"/>
        <v>#REF!</v>
      </c>
      <c r="T27" s="2">
        <v>9</v>
      </c>
      <c r="U27" s="2" t="s">
        <v>151</v>
      </c>
      <c r="V27" s="2" t="s">
        <v>152</v>
      </c>
      <c r="W27" s="2" t="s">
        <v>135</v>
      </c>
      <c r="X27" s="2">
        <v>0.3</v>
      </c>
    </row>
    <row r="28" spans="1:24" ht="15" customHeight="1" x14ac:dyDescent="0.25">
      <c r="A28" s="42">
        <v>25</v>
      </c>
      <c r="B28" s="42" t="s">
        <v>81</v>
      </c>
      <c r="C28" s="42" t="s">
        <v>514</v>
      </c>
      <c r="D28" s="42">
        <v>6</v>
      </c>
      <c r="E28" s="46" t="e">
        <f t="shared" si="0"/>
        <v>#REF!</v>
      </c>
      <c r="F28" s="74" t="e">
        <f t="shared" si="1"/>
        <v>#REF!</v>
      </c>
      <c r="G28" s="46" t="e">
        <f t="shared" si="2"/>
        <v>#REF!</v>
      </c>
      <c r="H28" s="46" t="s">
        <v>108</v>
      </c>
      <c r="I28" s="75">
        <v>1</v>
      </c>
      <c r="J28" s="42" t="e">
        <f t="shared" si="3"/>
        <v>#REF!</v>
      </c>
      <c r="K28" s="42" t="e">
        <f t="shared" si="4"/>
        <v>#REF!</v>
      </c>
      <c r="L28" s="42" t="e">
        <f t="shared" si="5"/>
        <v>#REF!</v>
      </c>
      <c r="M28" s="42" t="e">
        <f t="shared" si="6"/>
        <v>#REF!</v>
      </c>
      <c r="N28" s="43" t="s">
        <v>21</v>
      </c>
      <c r="O28" s="42"/>
      <c r="P28" s="43" t="s">
        <v>26</v>
      </c>
      <c r="Q28" s="81" t="s">
        <v>33</v>
      </c>
      <c r="R28" s="8" t="e">
        <f t="shared" si="7"/>
        <v>#REF!</v>
      </c>
      <c r="T28" s="4">
        <v>10</v>
      </c>
      <c r="U28" s="4" t="s">
        <v>158</v>
      </c>
      <c r="V28" s="5" t="s">
        <v>255</v>
      </c>
      <c r="W28" s="4" t="s">
        <v>135</v>
      </c>
      <c r="X28" s="4">
        <v>0.5</v>
      </c>
    </row>
    <row r="29" spans="1:24" ht="15" customHeight="1" x14ac:dyDescent="0.25">
      <c r="A29" s="42">
        <v>26</v>
      </c>
      <c r="B29" s="42" t="s">
        <v>86</v>
      </c>
      <c r="C29" s="42" t="s">
        <v>519</v>
      </c>
      <c r="D29" s="42">
        <v>6</v>
      </c>
      <c r="E29" s="46" t="e">
        <f t="shared" si="0"/>
        <v>#REF!</v>
      </c>
      <c r="F29" s="74" t="e">
        <f t="shared" si="1"/>
        <v>#REF!</v>
      </c>
      <c r="G29" s="46" t="e">
        <f t="shared" si="2"/>
        <v>#REF!</v>
      </c>
      <c r="H29" s="46" t="s">
        <v>108</v>
      </c>
      <c r="I29" s="75">
        <v>1</v>
      </c>
      <c r="J29" s="42" t="e">
        <f t="shared" si="3"/>
        <v>#REF!</v>
      </c>
      <c r="K29" s="42" t="e">
        <f t="shared" si="4"/>
        <v>#REF!</v>
      </c>
      <c r="L29" s="42" t="e">
        <f t="shared" si="5"/>
        <v>#REF!</v>
      </c>
      <c r="M29" s="42" t="e">
        <f t="shared" si="6"/>
        <v>#REF!</v>
      </c>
      <c r="N29" s="43" t="s">
        <v>21</v>
      </c>
      <c r="O29" s="42"/>
      <c r="P29" s="43" t="s">
        <v>26</v>
      </c>
      <c r="Q29" s="81" t="s">
        <v>33</v>
      </c>
      <c r="R29" s="8" t="e">
        <f t="shared" si="7"/>
        <v>#REF!</v>
      </c>
    </row>
    <row r="30" spans="1:24" ht="15" customHeight="1" x14ac:dyDescent="0.25">
      <c r="A30" s="42">
        <v>27</v>
      </c>
      <c r="B30" s="42" t="s">
        <v>83</v>
      </c>
      <c r="C30" s="42"/>
      <c r="D30" s="42">
        <v>6</v>
      </c>
      <c r="E30" s="46" t="e">
        <f t="shared" si="0"/>
        <v>#REF!</v>
      </c>
      <c r="F30" s="74" t="e">
        <f t="shared" si="1"/>
        <v>#REF!</v>
      </c>
      <c r="G30" s="46" t="e">
        <f t="shared" si="2"/>
        <v>#REF!</v>
      </c>
      <c r="H30" s="46" t="s">
        <v>108</v>
      </c>
      <c r="I30" s="75">
        <v>1</v>
      </c>
      <c r="J30" s="42" t="e">
        <f t="shared" si="3"/>
        <v>#REF!</v>
      </c>
      <c r="K30" s="42" t="e">
        <f t="shared" si="4"/>
        <v>#REF!</v>
      </c>
      <c r="L30" s="42" t="e">
        <f t="shared" si="5"/>
        <v>#REF!</v>
      </c>
      <c r="M30" s="42" t="e">
        <f t="shared" si="6"/>
        <v>#REF!</v>
      </c>
      <c r="N30" s="43" t="s">
        <v>21</v>
      </c>
      <c r="O30" s="42"/>
      <c r="P30" s="43" t="s">
        <v>26</v>
      </c>
      <c r="Q30" s="81" t="s">
        <v>33</v>
      </c>
      <c r="R30" s="8" t="e">
        <f t="shared" si="7"/>
        <v>#REF!</v>
      </c>
    </row>
    <row r="31" spans="1:24" ht="15" customHeight="1" x14ac:dyDescent="0.25">
      <c r="A31" s="42">
        <v>28</v>
      </c>
      <c r="B31" s="43" t="s">
        <v>90</v>
      </c>
      <c r="C31" s="43" t="s">
        <v>514</v>
      </c>
      <c r="D31" s="43">
        <v>6.25</v>
      </c>
      <c r="E31" s="46" t="e">
        <f t="shared" si="0"/>
        <v>#REF!</v>
      </c>
      <c r="F31" s="74" t="e">
        <f t="shared" si="1"/>
        <v>#REF!</v>
      </c>
      <c r="G31" s="46" t="e">
        <f t="shared" si="2"/>
        <v>#REF!</v>
      </c>
      <c r="H31" s="46" t="s">
        <v>108</v>
      </c>
      <c r="I31" s="75">
        <v>1</v>
      </c>
      <c r="J31" s="42" t="e">
        <f t="shared" si="3"/>
        <v>#REF!</v>
      </c>
      <c r="K31" s="42" t="e">
        <f t="shared" si="4"/>
        <v>#REF!</v>
      </c>
      <c r="L31" s="42" t="e">
        <f t="shared" si="5"/>
        <v>#REF!</v>
      </c>
      <c r="M31" s="42" t="e">
        <f t="shared" si="6"/>
        <v>#REF!</v>
      </c>
      <c r="N31" s="43" t="s">
        <v>110</v>
      </c>
      <c r="O31" s="43"/>
      <c r="P31" s="43" t="s">
        <v>26</v>
      </c>
      <c r="Q31" s="81" t="s">
        <v>33</v>
      </c>
      <c r="R31" s="8" t="e">
        <f t="shared" si="7"/>
        <v>#REF!</v>
      </c>
    </row>
    <row r="32" spans="1:24" ht="15" customHeight="1" x14ac:dyDescent="0.25">
      <c r="A32" s="42">
        <v>29</v>
      </c>
      <c r="B32" s="42" t="s">
        <v>95</v>
      </c>
      <c r="C32" s="42" t="s">
        <v>514</v>
      </c>
      <c r="D32" s="42">
        <v>8</v>
      </c>
      <c r="E32" s="46" t="e">
        <f t="shared" si="0"/>
        <v>#REF!</v>
      </c>
      <c r="F32" s="74" t="e">
        <f t="shared" si="1"/>
        <v>#REF!</v>
      </c>
      <c r="G32" s="46" t="e">
        <f t="shared" si="2"/>
        <v>#REF!</v>
      </c>
      <c r="H32" s="46" t="s">
        <v>108</v>
      </c>
      <c r="I32" s="75">
        <v>1</v>
      </c>
      <c r="J32" s="42" t="e">
        <f t="shared" si="3"/>
        <v>#REF!</v>
      </c>
      <c r="K32" s="42" t="e">
        <f t="shared" si="4"/>
        <v>#REF!</v>
      </c>
      <c r="L32" s="42" t="e">
        <f t="shared" si="5"/>
        <v>#REF!</v>
      </c>
      <c r="M32" s="42" t="e">
        <f t="shared" si="6"/>
        <v>#REF!</v>
      </c>
      <c r="N32" s="43" t="s">
        <v>21</v>
      </c>
      <c r="O32" s="42"/>
      <c r="P32" s="43" t="s">
        <v>26</v>
      </c>
      <c r="Q32" s="81" t="s">
        <v>33</v>
      </c>
      <c r="R32" s="8" t="e">
        <f t="shared" si="7"/>
        <v>#REF!</v>
      </c>
    </row>
    <row r="33" spans="1:25" ht="15" customHeight="1" x14ac:dyDescent="0.25">
      <c r="A33" s="42">
        <v>30</v>
      </c>
      <c r="B33" s="42" t="s">
        <v>96</v>
      </c>
      <c r="C33" s="42" t="s">
        <v>514</v>
      </c>
      <c r="D33" s="42">
        <v>8</v>
      </c>
      <c r="E33" s="46" t="e">
        <f t="shared" si="0"/>
        <v>#REF!</v>
      </c>
      <c r="F33" s="74" t="e">
        <f t="shared" si="1"/>
        <v>#REF!</v>
      </c>
      <c r="G33" s="46" t="e">
        <f t="shared" si="2"/>
        <v>#REF!</v>
      </c>
      <c r="H33" s="46" t="s">
        <v>108</v>
      </c>
      <c r="I33" s="75">
        <v>1</v>
      </c>
      <c r="J33" s="42" t="e">
        <f t="shared" si="3"/>
        <v>#REF!</v>
      </c>
      <c r="K33" s="42" t="e">
        <f t="shared" si="4"/>
        <v>#REF!</v>
      </c>
      <c r="L33" s="42" t="e">
        <f t="shared" si="5"/>
        <v>#REF!</v>
      </c>
      <c r="M33" s="42" t="e">
        <f t="shared" si="6"/>
        <v>#REF!</v>
      </c>
      <c r="N33" s="43" t="s">
        <v>21</v>
      </c>
      <c r="O33" s="42"/>
      <c r="P33" s="43" t="s">
        <v>26</v>
      </c>
      <c r="Q33" s="81" t="s">
        <v>33</v>
      </c>
      <c r="R33" s="8" t="e">
        <f t="shared" si="7"/>
        <v>#REF!</v>
      </c>
    </row>
    <row r="34" spans="1:25" ht="15" customHeight="1" x14ac:dyDescent="0.25">
      <c r="A34" s="42">
        <v>31</v>
      </c>
      <c r="B34" s="42" t="s">
        <v>97</v>
      </c>
      <c r="C34" s="42" t="s">
        <v>514</v>
      </c>
      <c r="D34" s="42">
        <v>8</v>
      </c>
      <c r="E34" s="46" t="e">
        <f t="shared" si="0"/>
        <v>#REF!</v>
      </c>
      <c r="F34" s="74" t="e">
        <f t="shared" si="1"/>
        <v>#REF!</v>
      </c>
      <c r="G34" s="46" t="e">
        <f t="shared" si="2"/>
        <v>#REF!</v>
      </c>
      <c r="H34" s="46" t="s">
        <v>108</v>
      </c>
      <c r="I34" s="75">
        <v>1</v>
      </c>
      <c r="J34" s="42" t="e">
        <f t="shared" si="3"/>
        <v>#REF!</v>
      </c>
      <c r="K34" s="42" t="e">
        <f t="shared" si="4"/>
        <v>#REF!</v>
      </c>
      <c r="L34" s="42" t="e">
        <f t="shared" si="5"/>
        <v>#REF!</v>
      </c>
      <c r="M34" s="42" t="e">
        <f t="shared" si="6"/>
        <v>#REF!</v>
      </c>
      <c r="N34" s="43" t="s">
        <v>21</v>
      </c>
      <c r="O34" s="42"/>
      <c r="P34" s="43" t="s">
        <v>26</v>
      </c>
      <c r="Q34" s="81" t="s">
        <v>33</v>
      </c>
      <c r="R34" s="8" t="e">
        <f t="shared" si="7"/>
        <v>#REF!</v>
      </c>
    </row>
    <row r="35" spans="1:25" ht="15" customHeight="1" x14ac:dyDescent="0.25">
      <c r="A35" s="42">
        <v>32</v>
      </c>
      <c r="B35" s="42" t="s">
        <v>100</v>
      </c>
      <c r="C35" s="42"/>
      <c r="D35" s="42">
        <v>8</v>
      </c>
      <c r="E35" s="46" t="e">
        <f t="shared" si="0"/>
        <v>#REF!</v>
      </c>
      <c r="F35" s="74" t="e">
        <f t="shared" si="1"/>
        <v>#REF!</v>
      </c>
      <c r="G35" s="46" t="e">
        <f t="shared" si="2"/>
        <v>#REF!</v>
      </c>
      <c r="H35" s="46" t="s">
        <v>108</v>
      </c>
      <c r="I35" s="75">
        <v>1</v>
      </c>
      <c r="J35" s="42" t="e">
        <f t="shared" si="3"/>
        <v>#REF!</v>
      </c>
      <c r="K35" s="42" t="e">
        <f t="shared" si="4"/>
        <v>#REF!</v>
      </c>
      <c r="L35" s="42" t="e">
        <f t="shared" si="5"/>
        <v>#REF!</v>
      </c>
      <c r="M35" s="42" t="e">
        <f t="shared" si="6"/>
        <v>#REF!</v>
      </c>
      <c r="N35" s="43" t="s">
        <v>61</v>
      </c>
      <c r="O35" s="42"/>
      <c r="P35" s="43" t="s">
        <v>26</v>
      </c>
      <c r="Q35" s="81" t="s">
        <v>33</v>
      </c>
      <c r="R35" s="8" t="e">
        <f t="shared" si="7"/>
        <v>#REF!</v>
      </c>
    </row>
    <row r="36" spans="1:25" ht="15" customHeight="1" x14ac:dyDescent="0.25">
      <c r="A36" s="42">
        <v>33</v>
      </c>
      <c r="B36" s="42" t="s">
        <v>101</v>
      </c>
      <c r="C36" s="42"/>
      <c r="D36" s="42">
        <v>8</v>
      </c>
      <c r="E36" s="46" t="e">
        <f t="shared" ref="E36:E66" si="8">VLOOKUP(B36,BOM,3,FALSE)</f>
        <v>#REF!</v>
      </c>
      <c r="F36" s="74" t="e">
        <f t="shared" si="1"/>
        <v>#REF!</v>
      </c>
      <c r="G36" s="46" t="e">
        <f t="shared" ref="G36:G67" si="9">VLOOKUP(E36,HILBOM,6,FALSE)</f>
        <v>#REF!</v>
      </c>
      <c r="H36" s="46" t="s">
        <v>108</v>
      </c>
      <c r="I36" s="75">
        <v>1</v>
      </c>
      <c r="J36" s="42" t="e">
        <f t="shared" ref="J36:J67" si="10">VLOOKUP(E36,HILBOMP,9,FALSE)</f>
        <v>#REF!</v>
      </c>
      <c r="K36" s="42" t="e">
        <f t="shared" ref="K36:K67" si="11">VLOOKUP(E36,HILBOMP,10,FALSE)</f>
        <v>#REF!</v>
      </c>
      <c r="L36" s="42" t="e">
        <f t="shared" ref="L36:L67" si="12">VLOOKUP(E36,HILBOMP,11,FALSE)</f>
        <v>#REF!</v>
      </c>
      <c r="M36" s="42" t="e">
        <f t="shared" si="6"/>
        <v>#REF!</v>
      </c>
      <c r="N36" s="43" t="s">
        <v>61</v>
      </c>
      <c r="O36" s="42"/>
      <c r="P36" s="43" t="s">
        <v>26</v>
      </c>
      <c r="Q36" s="81" t="s">
        <v>33</v>
      </c>
      <c r="R36" s="8" t="e">
        <f t="shared" si="7"/>
        <v>#REF!</v>
      </c>
    </row>
    <row r="37" spans="1:25" ht="15" customHeight="1" x14ac:dyDescent="0.25">
      <c r="A37" s="42">
        <v>34</v>
      </c>
      <c r="B37" s="42" t="s">
        <v>98</v>
      </c>
      <c r="C37" s="42" t="s">
        <v>514</v>
      </c>
      <c r="D37" s="42">
        <v>8</v>
      </c>
      <c r="E37" s="46" t="e">
        <f t="shared" si="8"/>
        <v>#REF!</v>
      </c>
      <c r="F37" s="74" t="e">
        <f t="shared" si="1"/>
        <v>#REF!</v>
      </c>
      <c r="G37" s="46" t="e">
        <f t="shared" si="9"/>
        <v>#REF!</v>
      </c>
      <c r="H37" s="46" t="s">
        <v>108</v>
      </c>
      <c r="I37" s="75">
        <v>1</v>
      </c>
      <c r="J37" s="42" t="e">
        <f t="shared" si="10"/>
        <v>#REF!</v>
      </c>
      <c r="K37" s="42" t="e">
        <f t="shared" si="11"/>
        <v>#REF!</v>
      </c>
      <c r="L37" s="42" t="e">
        <f t="shared" si="12"/>
        <v>#REF!</v>
      </c>
      <c r="M37" s="42" t="e">
        <f t="shared" si="6"/>
        <v>#REF!</v>
      </c>
      <c r="N37" s="43" t="s">
        <v>21</v>
      </c>
      <c r="O37" s="42"/>
      <c r="P37" s="43" t="s">
        <v>26</v>
      </c>
      <c r="Q37" s="81" t="s">
        <v>33</v>
      </c>
      <c r="R37" s="8" t="e">
        <f t="shared" si="7"/>
        <v>#REF!</v>
      </c>
    </row>
    <row r="38" spans="1:25" ht="15" customHeight="1" x14ac:dyDescent="0.25">
      <c r="A38" s="42">
        <v>35</v>
      </c>
      <c r="B38" s="48" t="s">
        <v>169</v>
      </c>
      <c r="C38" s="42" t="s">
        <v>514</v>
      </c>
      <c r="D38" s="48">
        <v>4.17</v>
      </c>
      <c r="E38" s="46" t="e">
        <f t="shared" si="8"/>
        <v>#REF!</v>
      </c>
      <c r="F38" s="74" t="e">
        <f t="shared" si="1"/>
        <v>#REF!</v>
      </c>
      <c r="G38" s="46" t="e">
        <f t="shared" si="9"/>
        <v>#REF!</v>
      </c>
      <c r="H38" s="46" t="s">
        <v>108</v>
      </c>
      <c r="I38" s="76">
        <v>1</v>
      </c>
      <c r="J38" s="42" t="e">
        <f t="shared" si="10"/>
        <v>#REF!</v>
      </c>
      <c r="K38" s="42" t="e">
        <f t="shared" si="11"/>
        <v>#REF!</v>
      </c>
      <c r="L38" s="42" t="e">
        <f t="shared" si="12"/>
        <v>#REF!</v>
      </c>
      <c r="M38" s="42" t="e">
        <f t="shared" si="6"/>
        <v>#REF!</v>
      </c>
      <c r="N38" s="48" t="s">
        <v>21</v>
      </c>
      <c r="O38" s="48"/>
      <c r="P38" s="43" t="s">
        <v>26</v>
      </c>
      <c r="Q38" s="81" t="s">
        <v>33</v>
      </c>
      <c r="R38" s="8" t="e">
        <f t="shared" si="7"/>
        <v>#REF!</v>
      </c>
      <c r="S38" s="1"/>
      <c r="T38" s="1"/>
      <c r="U38" s="1"/>
      <c r="V38" s="1"/>
      <c r="W38" s="1"/>
      <c r="X38" s="1"/>
      <c r="Y38" s="1"/>
    </row>
    <row r="39" spans="1:25" ht="15" customHeight="1" x14ac:dyDescent="0.25">
      <c r="A39" s="42">
        <v>36</v>
      </c>
      <c r="B39" s="48" t="s">
        <v>170</v>
      </c>
      <c r="C39" s="42" t="s">
        <v>514</v>
      </c>
      <c r="D39" s="48">
        <v>4</v>
      </c>
      <c r="E39" s="46" t="e">
        <f t="shared" si="8"/>
        <v>#REF!</v>
      </c>
      <c r="F39" s="74" t="e">
        <f t="shared" si="1"/>
        <v>#REF!</v>
      </c>
      <c r="G39" s="46" t="e">
        <f t="shared" si="9"/>
        <v>#REF!</v>
      </c>
      <c r="H39" s="46" t="s">
        <v>108</v>
      </c>
      <c r="I39" s="76">
        <v>1</v>
      </c>
      <c r="J39" s="42" t="e">
        <f t="shared" si="10"/>
        <v>#REF!</v>
      </c>
      <c r="K39" s="42" t="e">
        <f t="shared" si="11"/>
        <v>#REF!</v>
      </c>
      <c r="L39" s="42" t="e">
        <f t="shared" si="12"/>
        <v>#REF!</v>
      </c>
      <c r="M39" s="42" t="e">
        <f t="shared" si="6"/>
        <v>#REF!</v>
      </c>
      <c r="N39" s="48" t="s">
        <v>21</v>
      </c>
      <c r="O39" s="48"/>
      <c r="P39" s="43" t="s">
        <v>26</v>
      </c>
      <c r="Q39" s="81" t="s">
        <v>33</v>
      </c>
      <c r="R39" s="8" t="e">
        <f t="shared" si="7"/>
        <v>#REF!</v>
      </c>
      <c r="S39" s="1"/>
      <c r="T39" s="1"/>
      <c r="U39" s="1"/>
      <c r="V39" s="1"/>
      <c r="W39" s="1"/>
      <c r="X39" s="1"/>
      <c r="Y39" s="1"/>
    </row>
    <row r="40" spans="1:25" ht="15" customHeight="1" x14ac:dyDescent="0.25">
      <c r="A40" s="42">
        <v>37</v>
      </c>
      <c r="B40" s="48" t="s">
        <v>172</v>
      </c>
      <c r="C40" s="42" t="s">
        <v>514</v>
      </c>
      <c r="D40" s="48">
        <v>4</v>
      </c>
      <c r="E40" s="46" t="e">
        <f t="shared" si="8"/>
        <v>#REF!</v>
      </c>
      <c r="F40" s="74" t="e">
        <f t="shared" si="1"/>
        <v>#REF!</v>
      </c>
      <c r="G40" s="46" t="e">
        <f t="shared" si="9"/>
        <v>#REF!</v>
      </c>
      <c r="H40" s="46" t="s">
        <v>108</v>
      </c>
      <c r="I40" s="76">
        <v>1</v>
      </c>
      <c r="J40" s="42" t="e">
        <f t="shared" si="10"/>
        <v>#REF!</v>
      </c>
      <c r="K40" s="42" t="e">
        <f t="shared" si="11"/>
        <v>#REF!</v>
      </c>
      <c r="L40" s="42" t="e">
        <f t="shared" si="12"/>
        <v>#REF!</v>
      </c>
      <c r="M40" s="42" t="e">
        <f t="shared" si="6"/>
        <v>#REF!</v>
      </c>
      <c r="N40" s="48" t="s">
        <v>21</v>
      </c>
      <c r="O40" s="48"/>
      <c r="P40" s="43" t="s">
        <v>26</v>
      </c>
      <c r="Q40" s="81" t="s">
        <v>33</v>
      </c>
      <c r="R40" s="8" t="e">
        <f t="shared" si="7"/>
        <v>#REF!</v>
      </c>
      <c r="S40" s="1"/>
      <c r="T40" s="1"/>
      <c r="U40" s="1"/>
      <c r="V40" s="1"/>
      <c r="W40" s="1"/>
      <c r="X40" s="1"/>
      <c r="Y40" s="1"/>
    </row>
    <row r="41" spans="1:25" ht="25.5" customHeight="1" x14ac:dyDescent="0.25">
      <c r="A41" s="42">
        <v>38</v>
      </c>
      <c r="B41" s="48" t="s">
        <v>174</v>
      </c>
      <c r="C41" s="42" t="s">
        <v>514</v>
      </c>
      <c r="D41" s="48">
        <v>3.5</v>
      </c>
      <c r="E41" s="46" t="e">
        <f t="shared" si="8"/>
        <v>#REF!</v>
      </c>
      <c r="F41" s="74" t="e">
        <f t="shared" si="1"/>
        <v>#REF!</v>
      </c>
      <c r="G41" s="46" t="e">
        <f t="shared" si="9"/>
        <v>#REF!</v>
      </c>
      <c r="H41" s="46" t="s">
        <v>108</v>
      </c>
      <c r="I41" s="76">
        <v>1</v>
      </c>
      <c r="J41" s="42" t="e">
        <f t="shared" si="10"/>
        <v>#REF!</v>
      </c>
      <c r="K41" s="42" t="e">
        <f t="shared" si="11"/>
        <v>#REF!</v>
      </c>
      <c r="L41" s="42" t="e">
        <f t="shared" si="12"/>
        <v>#REF!</v>
      </c>
      <c r="M41" s="42" t="e">
        <f t="shared" si="6"/>
        <v>#REF!</v>
      </c>
      <c r="N41" s="48" t="s">
        <v>110</v>
      </c>
      <c r="O41" s="48"/>
      <c r="P41" s="43" t="s">
        <v>26</v>
      </c>
      <c r="Q41" s="81" t="s">
        <v>33</v>
      </c>
      <c r="R41" s="8" t="e">
        <f t="shared" si="7"/>
        <v>#REF!</v>
      </c>
      <c r="S41" s="1"/>
      <c r="T41" s="1"/>
      <c r="U41" s="1"/>
      <c r="V41" s="1"/>
      <c r="W41" s="1"/>
      <c r="X41" s="1"/>
      <c r="Y41" s="1"/>
    </row>
    <row r="42" spans="1:25" ht="15" customHeight="1" x14ac:dyDescent="0.25">
      <c r="A42" s="42">
        <v>39</v>
      </c>
      <c r="B42" s="48" t="s">
        <v>175</v>
      </c>
      <c r="C42" s="42" t="s">
        <v>514</v>
      </c>
      <c r="D42" s="48">
        <v>5</v>
      </c>
      <c r="E42" s="46" t="e">
        <f t="shared" si="8"/>
        <v>#REF!</v>
      </c>
      <c r="F42" s="74" t="e">
        <f t="shared" si="1"/>
        <v>#REF!</v>
      </c>
      <c r="G42" s="46" t="e">
        <f t="shared" si="9"/>
        <v>#REF!</v>
      </c>
      <c r="H42" s="46" t="s">
        <v>108</v>
      </c>
      <c r="I42" s="76">
        <v>1</v>
      </c>
      <c r="J42" s="42" t="e">
        <f t="shared" si="10"/>
        <v>#REF!</v>
      </c>
      <c r="K42" s="42" t="e">
        <f t="shared" si="11"/>
        <v>#REF!</v>
      </c>
      <c r="L42" s="42" t="e">
        <f t="shared" si="12"/>
        <v>#REF!</v>
      </c>
      <c r="M42" s="42" t="e">
        <f t="shared" si="6"/>
        <v>#REF!</v>
      </c>
      <c r="N42" s="48" t="s">
        <v>21</v>
      </c>
      <c r="O42" s="48"/>
      <c r="P42" s="43" t="s">
        <v>26</v>
      </c>
      <c r="Q42" s="81" t="s">
        <v>33</v>
      </c>
      <c r="R42" s="8" t="e">
        <f t="shared" si="7"/>
        <v>#REF!</v>
      </c>
      <c r="S42" s="1"/>
      <c r="T42" s="1"/>
      <c r="U42" s="1"/>
      <c r="V42" s="1"/>
      <c r="W42" s="1"/>
      <c r="X42" s="1"/>
      <c r="Y42" s="1"/>
    </row>
    <row r="43" spans="1:25" ht="15" customHeight="1" x14ac:dyDescent="0.25">
      <c r="A43" s="42">
        <v>40</v>
      </c>
      <c r="B43" s="48" t="s">
        <v>177</v>
      </c>
      <c r="C43" s="42" t="s">
        <v>514</v>
      </c>
      <c r="D43" s="48">
        <v>6</v>
      </c>
      <c r="E43" s="46" t="e">
        <f t="shared" si="8"/>
        <v>#REF!</v>
      </c>
      <c r="F43" s="74" t="e">
        <f t="shared" si="1"/>
        <v>#REF!</v>
      </c>
      <c r="G43" s="46" t="e">
        <f t="shared" si="9"/>
        <v>#REF!</v>
      </c>
      <c r="H43" s="46" t="s">
        <v>108</v>
      </c>
      <c r="I43" s="76">
        <v>1</v>
      </c>
      <c r="J43" s="42" t="e">
        <f t="shared" si="10"/>
        <v>#REF!</v>
      </c>
      <c r="K43" s="42" t="e">
        <f t="shared" si="11"/>
        <v>#REF!</v>
      </c>
      <c r="L43" s="42" t="e">
        <f t="shared" si="12"/>
        <v>#REF!</v>
      </c>
      <c r="M43" s="42" t="e">
        <f t="shared" si="6"/>
        <v>#REF!</v>
      </c>
      <c r="N43" s="49" t="s">
        <v>21</v>
      </c>
      <c r="O43" s="49"/>
      <c r="P43" s="43" t="s">
        <v>26</v>
      </c>
      <c r="Q43" s="81" t="s">
        <v>33</v>
      </c>
      <c r="R43" s="8" t="e">
        <f t="shared" si="7"/>
        <v>#REF!</v>
      </c>
      <c r="S43" s="1"/>
      <c r="T43" s="1"/>
      <c r="U43" s="1"/>
      <c r="V43" s="1"/>
      <c r="W43" s="1"/>
      <c r="X43" s="1"/>
      <c r="Y43" s="1"/>
    </row>
    <row r="44" spans="1:25" ht="15" customHeight="1" x14ac:dyDescent="0.25">
      <c r="A44" s="42">
        <v>41</v>
      </c>
      <c r="B44" s="48" t="s">
        <v>185</v>
      </c>
      <c r="C44" s="48" t="s">
        <v>520</v>
      </c>
      <c r="D44" s="48">
        <v>3</v>
      </c>
      <c r="E44" s="46" t="e">
        <f t="shared" si="8"/>
        <v>#REF!</v>
      </c>
      <c r="F44" s="74" t="e">
        <f t="shared" si="1"/>
        <v>#REF!</v>
      </c>
      <c r="G44" s="46" t="e">
        <f t="shared" si="9"/>
        <v>#REF!</v>
      </c>
      <c r="H44" s="46" t="s">
        <v>108</v>
      </c>
      <c r="I44" s="76">
        <v>1</v>
      </c>
      <c r="J44" s="42" t="e">
        <f t="shared" si="10"/>
        <v>#REF!</v>
      </c>
      <c r="K44" s="42" t="e">
        <f t="shared" si="11"/>
        <v>#REF!</v>
      </c>
      <c r="L44" s="42" t="e">
        <f t="shared" si="12"/>
        <v>#REF!</v>
      </c>
      <c r="M44" s="42" t="e">
        <f t="shared" si="6"/>
        <v>#REF!</v>
      </c>
      <c r="N44" s="48" t="s">
        <v>110</v>
      </c>
      <c r="O44" s="48"/>
      <c r="P44" s="43" t="s">
        <v>26</v>
      </c>
      <c r="Q44" s="81" t="s">
        <v>33</v>
      </c>
      <c r="R44" s="8" t="e">
        <f t="shared" si="7"/>
        <v>#REF!</v>
      </c>
      <c r="S44" s="1"/>
      <c r="T44" s="1"/>
      <c r="U44" s="1"/>
      <c r="V44" s="1"/>
      <c r="W44" s="1"/>
      <c r="X44" s="1"/>
      <c r="Y44" s="1"/>
    </row>
    <row r="45" spans="1:25" ht="15" customHeight="1" x14ac:dyDescent="0.25">
      <c r="A45" s="42">
        <v>42</v>
      </c>
      <c r="B45" s="48" t="s">
        <v>187</v>
      </c>
      <c r="C45" s="48" t="s">
        <v>520</v>
      </c>
      <c r="D45" s="48">
        <v>3</v>
      </c>
      <c r="E45" s="46" t="e">
        <f t="shared" si="8"/>
        <v>#REF!</v>
      </c>
      <c r="F45" s="74" t="e">
        <f t="shared" si="1"/>
        <v>#REF!</v>
      </c>
      <c r="G45" s="46" t="e">
        <f t="shared" si="9"/>
        <v>#REF!</v>
      </c>
      <c r="H45" s="46" t="s">
        <v>108</v>
      </c>
      <c r="I45" s="76">
        <v>1</v>
      </c>
      <c r="J45" s="42" t="e">
        <f t="shared" si="10"/>
        <v>#REF!</v>
      </c>
      <c r="K45" s="42" t="e">
        <f t="shared" si="11"/>
        <v>#REF!</v>
      </c>
      <c r="L45" s="42" t="e">
        <f t="shared" si="12"/>
        <v>#REF!</v>
      </c>
      <c r="M45" s="42" t="e">
        <f t="shared" si="6"/>
        <v>#REF!</v>
      </c>
      <c r="N45" s="48" t="s">
        <v>110</v>
      </c>
      <c r="O45" s="50"/>
      <c r="P45" s="41" t="s">
        <v>26</v>
      </c>
      <c r="Q45" s="82" t="s">
        <v>33</v>
      </c>
      <c r="R45" s="8" t="e">
        <f t="shared" si="7"/>
        <v>#REF!</v>
      </c>
      <c r="S45" s="1"/>
      <c r="T45" s="1"/>
      <c r="U45" s="1"/>
      <c r="V45" s="1"/>
      <c r="W45" s="1"/>
      <c r="X45" s="1"/>
      <c r="Y45" s="1"/>
    </row>
    <row r="46" spans="1:25" ht="15" customHeight="1" x14ac:dyDescent="0.25">
      <c r="A46" s="51">
        <v>43</v>
      </c>
      <c r="B46" s="49" t="s">
        <v>188</v>
      </c>
      <c r="C46" s="48" t="s">
        <v>520</v>
      </c>
      <c r="D46" s="49">
        <v>3.5</v>
      </c>
      <c r="E46" s="46" t="e">
        <f t="shared" si="8"/>
        <v>#REF!</v>
      </c>
      <c r="F46" s="74" t="e">
        <f t="shared" si="1"/>
        <v>#REF!</v>
      </c>
      <c r="G46" s="46" t="e">
        <f t="shared" si="9"/>
        <v>#REF!</v>
      </c>
      <c r="H46" s="46" t="s">
        <v>108</v>
      </c>
      <c r="I46" s="77">
        <v>1</v>
      </c>
      <c r="J46" s="42" t="e">
        <f t="shared" si="10"/>
        <v>#REF!</v>
      </c>
      <c r="K46" s="42" t="e">
        <f t="shared" si="11"/>
        <v>#REF!</v>
      </c>
      <c r="L46" s="42" t="e">
        <f t="shared" si="12"/>
        <v>#REF!</v>
      </c>
      <c r="M46" s="42" t="e">
        <f t="shared" si="6"/>
        <v>#REF!</v>
      </c>
      <c r="N46" s="49" t="s">
        <v>110</v>
      </c>
      <c r="O46" s="49"/>
      <c r="P46" s="54" t="s">
        <v>26</v>
      </c>
      <c r="Q46" s="56" t="s">
        <v>33</v>
      </c>
      <c r="R46" s="8" t="e">
        <f t="shared" si="7"/>
        <v>#REF!</v>
      </c>
      <c r="S46" s="1"/>
      <c r="T46" s="1"/>
      <c r="U46" s="1"/>
      <c r="V46" s="1"/>
      <c r="W46" s="1"/>
      <c r="X46" s="1"/>
      <c r="Y46" s="1"/>
    </row>
    <row r="47" spans="1:25" ht="15" customHeight="1" x14ac:dyDescent="0.25">
      <c r="A47" s="46">
        <v>44</v>
      </c>
      <c r="B47" s="48" t="s">
        <v>227</v>
      </c>
      <c r="C47" s="48" t="s">
        <v>521</v>
      </c>
      <c r="D47" s="48">
        <v>6</v>
      </c>
      <c r="E47" s="46" t="e">
        <f t="shared" si="8"/>
        <v>#REF!</v>
      </c>
      <c r="F47" s="74">
        <v>170273</v>
      </c>
      <c r="G47" s="46" t="e">
        <f t="shared" si="9"/>
        <v>#REF!</v>
      </c>
      <c r="H47" s="46" t="s">
        <v>108</v>
      </c>
      <c r="I47" s="76">
        <v>1</v>
      </c>
      <c r="J47" s="42" t="e">
        <f t="shared" si="10"/>
        <v>#REF!</v>
      </c>
      <c r="K47" s="42" t="e">
        <f t="shared" si="11"/>
        <v>#REF!</v>
      </c>
      <c r="L47" s="42" t="e">
        <f t="shared" si="12"/>
        <v>#REF!</v>
      </c>
      <c r="M47" s="42" t="e">
        <f t="shared" si="6"/>
        <v>#REF!</v>
      </c>
      <c r="N47" s="49" t="s">
        <v>110</v>
      </c>
      <c r="O47" s="47"/>
      <c r="P47" s="54" t="s">
        <v>26</v>
      </c>
      <c r="Q47" s="56" t="s">
        <v>33</v>
      </c>
      <c r="R47" s="8" t="e">
        <f t="shared" si="7"/>
        <v>#REF!</v>
      </c>
    </row>
    <row r="48" spans="1:25" ht="15" customHeight="1" x14ac:dyDescent="0.25">
      <c r="A48" s="51">
        <v>45</v>
      </c>
      <c r="B48" s="48" t="s">
        <v>196</v>
      </c>
      <c r="C48" s="48" t="s">
        <v>521</v>
      </c>
      <c r="D48" s="48">
        <v>3.5</v>
      </c>
      <c r="E48" s="46" t="e">
        <f t="shared" si="8"/>
        <v>#REF!</v>
      </c>
      <c r="F48" s="74" t="e">
        <f t="shared" ref="F48:F77" si="13">VLOOKUP(B48,BOM,5,FALSE)</f>
        <v>#REF!</v>
      </c>
      <c r="G48" s="46" t="e">
        <f t="shared" si="9"/>
        <v>#REF!</v>
      </c>
      <c r="H48" s="46" t="s">
        <v>108</v>
      </c>
      <c r="I48" s="76">
        <v>1</v>
      </c>
      <c r="J48" s="42" t="e">
        <f t="shared" si="10"/>
        <v>#REF!</v>
      </c>
      <c r="K48" s="42" t="e">
        <f t="shared" si="11"/>
        <v>#REF!</v>
      </c>
      <c r="L48" s="42" t="e">
        <f t="shared" si="12"/>
        <v>#REF!</v>
      </c>
      <c r="M48" s="42" t="e">
        <f t="shared" si="6"/>
        <v>#REF!</v>
      </c>
      <c r="N48" s="49" t="s">
        <v>110</v>
      </c>
      <c r="O48" s="47"/>
      <c r="P48" s="54" t="s">
        <v>26</v>
      </c>
      <c r="Q48" s="56" t="s">
        <v>33</v>
      </c>
      <c r="R48" s="8" t="e">
        <f t="shared" si="7"/>
        <v>#REF!</v>
      </c>
    </row>
    <row r="49" spans="1:18" ht="15" customHeight="1" x14ac:dyDescent="0.25">
      <c r="A49" s="53">
        <v>46</v>
      </c>
      <c r="B49" s="49" t="s">
        <v>214</v>
      </c>
      <c r="C49" s="49" t="s">
        <v>514</v>
      </c>
      <c r="D49" s="49">
        <v>3.5</v>
      </c>
      <c r="E49" s="46" t="e">
        <f t="shared" si="8"/>
        <v>#REF!</v>
      </c>
      <c r="F49" s="74" t="e">
        <f t="shared" si="13"/>
        <v>#REF!</v>
      </c>
      <c r="G49" s="46" t="e">
        <f t="shared" si="9"/>
        <v>#REF!</v>
      </c>
      <c r="H49" s="46" t="s">
        <v>108</v>
      </c>
      <c r="I49" s="77">
        <v>1</v>
      </c>
      <c r="J49" s="42" t="e">
        <f t="shared" si="10"/>
        <v>#REF!</v>
      </c>
      <c r="K49" s="42" t="e">
        <f t="shared" si="11"/>
        <v>#REF!</v>
      </c>
      <c r="L49" s="42" t="e">
        <f t="shared" si="12"/>
        <v>#REF!</v>
      </c>
      <c r="M49" s="42" t="e">
        <f t="shared" si="6"/>
        <v>#REF!</v>
      </c>
      <c r="N49" s="49" t="s">
        <v>110</v>
      </c>
      <c r="O49" s="52"/>
      <c r="P49" s="54" t="s">
        <v>26</v>
      </c>
      <c r="Q49" s="56" t="s">
        <v>33</v>
      </c>
      <c r="R49" s="8" t="e">
        <f t="shared" si="7"/>
        <v>#REF!</v>
      </c>
    </row>
    <row r="50" spans="1:18" ht="15" customHeight="1" x14ac:dyDescent="0.25">
      <c r="A50" s="48">
        <v>47</v>
      </c>
      <c r="B50" s="48" t="s">
        <v>245</v>
      </c>
      <c r="C50" s="48" t="s">
        <v>518</v>
      </c>
      <c r="D50" s="48">
        <v>6</v>
      </c>
      <c r="E50" s="46" t="e">
        <f t="shared" si="8"/>
        <v>#REF!</v>
      </c>
      <c r="F50" s="74" t="e">
        <f t="shared" si="13"/>
        <v>#REF!</v>
      </c>
      <c r="G50" s="46" t="e">
        <f t="shared" si="9"/>
        <v>#REF!</v>
      </c>
      <c r="H50" s="46" t="s">
        <v>108</v>
      </c>
      <c r="I50" s="76">
        <v>1</v>
      </c>
      <c r="J50" s="42" t="e">
        <f t="shared" si="10"/>
        <v>#REF!</v>
      </c>
      <c r="K50" s="42" t="e">
        <f t="shared" si="11"/>
        <v>#REF!</v>
      </c>
      <c r="L50" s="42" t="e">
        <f t="shared" si="12"/>
        <v>#REF!</v>
      </c>
      <c r="M50" s="42" t="e">
        <f t="shared" si="6"/>
        <v>#REF!</v>
      </c>
      <c r="N50" s="48" t="s">
        <v>21</v>
      </c>
      <c r="O50" s="47"/>
      <c r="P50" s="54" t="s">
        <v>26</v>
      </c>
      <c r="Q50" s="56" t="s">
        <v>33</v>
      </c>
      <c r="R50" s="8" t="e">
        <f t="shared" si="7"/>
        <v>#REF!</v>
      </c>
    </row>
    <row r="51" spans="1:18" ht="15" customHeight="1" x14ac:dyDescent="0.25">
      <c r="A51" s="46">
        <v>48</v>
      </c>
      <c r="B51" s="48" t="s">
        <v>251</v>
      </c>
      <c r="C51" s="48" t="s">
        <v>522</v>
      </c>
      <c r="D51" s="48">
        <v>4</v>
      </c>
      <c r="E51" s="46" t="e">
        <f t="shared" si="8"/>
        <v>#REF!</v>
      </c>
      <c r="F51" s="74" t="e">
        <f t="shared" si="13"/>
        <v>#REF!</v>
      </c>
      <c r="G51" s="46" t="e">
        <f t="shared" si="9"/>
        <v>#REF!</v>
      </c>
      <c r="H51" s="46" t="s">
        <v>20</v>
      </c>
      <c r="I51" s="76">
        <v>1</v>
      </c>
      <c r="J51" s="42" t="e">
        <f t="shared" si="10"/>
        <v>#REF!</v>
      </c>
      <c r="K51" s="42" t="e">
        <f t="shared" si="11"/>
        <v>#REF!</v>
      </c>
      <c r="L51" s="42" t="e">
        <f t="shared" si="12"/>
        <v>#REF!</v>
      </c>
      <c r="M51" s="42" t="e">
        <f t="shared" si="6"/>
        <v>#REF!</v>
      </c>
      <c r="N51" s="46" t="s">
        <v>21</v>
      </c>
      <c r="O51" s="55"/>
      <c r="P51" s="48" t="s">
        <v>26</v>
      </c>
      <c r="Q51" s="83" t="s">
        <v>33</v>
      </c>
      <c r="R51" s="8" t="e">
        <f t="shared" si="7"/>
        <v>#REF!</v>
      </c>
    </row>
    <row r="52" spans="1:18" ht="15" customHeight="1" x14ac:dyDescent="0.25">
      <c r="A52" s="48">
        <v>49</v>
      </c>
      <c r="B52" s="48" t="s">
        <v>262</v>
      </c>
      <c r="C52" s="48" t="s">
        <v>522</v>
      </c>
      <c r="D52" s="48">
        <v>3</v>
      </c>
      <c r="E52" s="46" t="e">
        <f t="shared" si="8"/>
        <v>#REF!</v>
      </c>
      <c r="F52" s="74" t="e">
        <f t="shared" si="13"/>
        <v>#REF!</v>
      </c>
      <c r="G52" s="46" t="e">
        <f t="shared" si="9"/>
        <v>#REF!</v>
      </c>
      <c r="H52" s="46" t="s">
        <v>20</v>
      </c>
      <c r="I52" s="76">
        <v>1</v>
      </c>
      <c r="J52" s="42" t="e">
        <f t="shared" si="10"/>
        <v>#REF!</v>
      </c>
      <c r="K52" s="42" t="e">
        <f t="shared" si="11"/>
        <v>#REF!</v>
      </c>
      <c r="L52" s="42" t="e">
        <f t="shared" si="12"/>
        <v>#REF!</v>
      </c>
      <c r="M52" s="42" t="e">
        <f t="shared" si="6"/>
        <v>#REF!</v>
      </c>
      <c r="N52" s="49" t="s">
        <v>110</v>
      </c>
      <c r="O52" s="47"/>
      <c r="P52" s="48" t="s">
        <v>26</v>
      </c>
      <c r="Q52" s="83" t="s">
        <v>33</v>
      </c>
      <c r="R52" s="8" t="e">
        <f t="shared" si="7"/>
        <v>#REF!</v>
      </c>
    </row>
    <row r="53" spans="1:18" ht="15" customHeight="1" x14ac:dyDescent="0.25">
      <c r="A53" s="46">
        <v>50</v>
      </c>
      <c r="B53" s="48" t="s">
        <v>264</v>
      </c>
      <c r="C53" s="48" t="s">
        <v>522</v>
      </c>
      <c r="D53" s="48">
        <v>2.6</v>
      </c>
      <c r="E53" s="46" t="e">
        <f t="shared" si="8"/>
        <v>#REF!</v>
      </c>
      <c r="F53" s="74" t="e">
        <f t="shared" si="13"/>
        <v>#REF!</v>
      </c>
      <c r="G53" s="46" t="e">
        <f t="shared" si="9"/>
        <v>#REF!</v>
      </c>
      <c r="H53" s="46" t="s">
        <v>20</v>
      </c>
      <c r="I53" s="76">
        <v>1</v>
      </c>
      <c r="J53" s="42" t="e">
        <f t="shared" si="10"/>
        <v>#REF!</v>
      </c>
      <c r="K53" s="42" t="e">
        <f t="shared" si="11"/>
        <v>#REF!</v>
      </c>
      <c r="L53" s="42" t="e">
        <f t="shared" si="12"/>
        <v>#REF!</v>
      </c>
      <c r="M53" s="42" t="e">
        <f t="shared" si="6"/>
        <v>#REF!</v>
      </c>
      <c r="N53" s="49" t="s">
        <v>110</v>
      </c>
      <c r="O53" s="47"/>
      <c r="P53" s="48" t="s">
        <v>26</v>
      </c>
      <c r="Q53" s="83" t="s">
        <v>33</v>
      </c>
      <c r="R53" s="8" t="e">
        <f t="shared" si="7"/>
        <v>#REF!</v>
      </c>
    </row>
    <row r="54" spans="1:18" ht="15" customHeight="1" x14ac:dyDescent="0.25">
      <c r="A54" s="48">
        <v>51</v>
      </c>
      <c r="B54" s="48" t="s">
        <v>265</v>
      </c>
      <c r="C54" s="48" t="s">
        <v>522</v>
      </c>
      <c r="D54" s="48">
        <v>3.5</v>
      </c>
      <c r="E54" s="46" t="e">
        <f t="shared" si="8"/>
        <v>#REF!</v>
      </c>
      <c r="F54" s="74" t="e">
        <f t="shared" si="13"/>
        <v>#REF!</v>
      </c>
      <c r="G54" s="46" t="e">
        <f t="shared" si="9"/>
        <v>#REF!</v>
      </c>
      <c r="H54" s="46" t="s">
        <v>20</v>
      </c>
      <c r="I54" s="76">
        <v>1</v>
      </c>
      <c r="J54" s="42" t="e">
        <f t="shared" si="10"/>
        <v>#REF!</v>
      </c>
      <c r="K54" s="42" t="e">
        <f t="shared" si="11"/>
        <v>#REF!</v>
      </c>
      <c r="L54" s="42" t="e">
        <f t="shared" si="12"/>
        <v>#REF!</v>
      </c>
      <c r="M54" s="42" t="e">
        <f t="shared" si="6"/>
        <v>#REF!</v>
      </c>
      <c r="N54" s="49" t="s">
        <v>110</v>
      </c>
      <c r="O54" s="47"/>
      <c r="P54" s="48" t="s">
        <v>26</v>
      </c>
      <c r="Q54" s="83" t="s">
        <v>33</v>
      </c>
      <c r="R54" s="8" t="e">
        <f t="shared" si="7"/>
        <v>#REF!</v>
      </c>
    </row>
    <row r="55" spans="1:18" ht="24.75" customHeight="1" x14ac:dyDescent="0.25">
      <c r="A55" s="46">
        <v>52</v>
      </c>
      <c r="B55" s="48" t="s">
        <v>266</v>
      </c>
      <c r="C55" s="48" t="s">
        <v>522</v>
      </c>
      <c r="D55" s="48">
        <v>4.17</v>
      </c>
      <c r="E55" s="46" t="e">
        <f t="shared" si="8"/>
        <v>#REF!</v>
      </c>
      <c r="F55" s="74" t="e">
        <f t="shared" si="13"/>
        <v>#REF!</v>
      </c>
      <c r="G55" s="46" t="e">
        <f t="shared" si="9"/>
        <v>#REF!</v>
      </c>
      <c r="H55" s="46" t="s">
        <v>20</v>
      </c>
      <c r="I55" s="76">
        <v>1</v>
      </c>
      <c r="J55" s="42" t="e">
        <f t="shared" si="10"/>
        <v>#REF!</v>
      </c>
      <c r="K55" s="42" t="e">
        <f t="shared" si="11"/>
        <v>#REF!</v>
      </c>
      <c r="L55" s="42" t="e">
        <f t="shared" si="12"/>
        <v>#REF!</v>
      </c>
      <c r="M55" s="42" t="e">
        <f t="shared" si="6"/>
        <v>#REF!</v>
      </c>
      <c r="N55" s="49" t="s">
        <v>110</v>
      </c>
      <c r="O55" s="47"/>
      <c r="P55" s="48" t="s">
        <v>26</v>
      </c>
      <c r="Q55" s="83" t="s">
        <v>33</v>
      </c>
      <c r="R55" s="8" t="e">
        <f t="shared" si="7"/>
        <v>#REF!</v>
      </c>
    </row>
    <row r="56" spans="1:18" ht="15" customHeight="1" x14ac:dyDescent="0.25">
      <c r="A56" s="48">
        <v>53</v>
      </c>
      <c r="B56" s="48" t="s">
        <v>267</v>
      </c>
      <c r="C56" s="42" t="s">
        <v>514</v>
      </c>
      <c r="D56" s="48">
        <v>4.8</v>
      </c>
      <c r="E56" s="46" t="e">
        <f t="shared" si="8"/>
        <v>#REF!</v>
      </c>
      <c r="F56" s="74" t="e">
        <f t="shared" si="13"/>
        <v>#REF!</v>
      </c>
      <c r="G56" s="46" t="e">
        <f t="shared" si="9"/>
        <v>#REF!</v>
      </c>
      <c r="H56" s="46" t="s">
        <v>20</v>
      </c>
      <c r="I56" s="76">
        <v>1</v>
      </c>
      <c r="J56" s="42" t="e">
        <f t="shared" si="10"/>
        <v>#REF!</v>
      </c>
      <c r="K56" s="42" t="e">
        <f t="shared" si="11"/>
        <v>#REF!</v>
      </c>
      <c r="L56" s="42" t="e">
        <f t="shared" si="12"/>
        <v>#REF!</v>
      </c>
      <c r="M56" s="42" t="e">
        <f t="shared" si="6"/>
        <v>#REF!</v>
      </c>
      <c r="N56" s="48" t="s">
        <v>192</v>
      </c>
      <c r="O56" s="47"/>
      <c r="P56" s="48" t="s">
        <v>26</v>
      </c>
      <c r="Q56" s="83" t="s">
        <v>33</v>
      </c>
      <c r="R56" s="8" t="e">
        <f t="shared" si="7"/>
        <v>#REF!</v>
      </c>
    </row>
    <row r="57" spans="1:18" ht="15" customHeight="1" x14ac:dyDescent="0.25">
      <c r="A57" s="46">
        <v>54</v>
      </c>
      <c r="B57" s="48" t="s">
        <v>270</v>
      </c>
      <c r="C57" s="48" t="s">
        <v>518</v>
      </c>
      <c r="D57" s="48">
        <v>5</v>
      </c>
      <c r="E57" s="46" t="e">
        <f t="shared" si="8"/>
        <v>#REF!</v>
      </c>
      <c r="F57" s="74" t="e">
        <f t="shared" si="13"/>
        <v>#REF!</v>
      </c>
      <c r="G57" s="46" t="e">
        <f t="shared" si="9"/>
        <v>#REF!</v>
      </c>
      <c r="H57" s="46" t="s">
        <v>20</v>
      </c>
      <c r="I57" s="76">
        <v>1</v>
      </c>
      <c r="J57" s="42" t="e">
        <f t="shared" si="10"/>
        <v>#REF!</v>
      </c>
      <c r="K57" s="42" t="e">
        <f t="shared" si="11"/>
        <v>#REF!</v>
      </c>
      <c r="L57" s="42" t="e">
        <f t="shared" si="12"/>
        <v>#REF!</v>
      </c>
      <c r="M57" s="42" t="e">
        <f t="shared" si="6"/>
        <v>#REF!</v>
      </c>
      <c r="N57" s="56" t="s">
        <v>61</v>
      </c>
      <c r="O57" s="52"/>
      <c r="P57" s="48" t="s">
        <v>26</v>
      </c>
      <c r="Q57" s="83" t="s">
        <v>33</v>
      </c>
      <c r="R57" s="8" t="e">
        <f t="shared" si="7"/>
        <v>#REF!</v>
      </c>
    </row>
    <row r="58" spans="1:18" ht="15" customHeight="1" x14ac:dyDescent="0.25">
      <c r="A58" s="48">
        <v>55</v>
      </c>
      <c r="B58" s="48" t="s">
        <v>273</v>
      </c>
      <c r="C58" s="48" t="s">
        <v>522</v>
      </c>
      <c r="D58" s="48">
        <v>4</v>
      </c>
      <c r="E58" s="46" t="e">
        <f t="shared" si="8"/>
        <v>#REF!</v>
      </c>
      <c r="F58" s="74" t="e">
        <f t="shared" si="13"/>
        <v>#REF!</v>
      </c>
      <c r="G58" s="46" t="e">
        <f t="shared" si="9"/>
        <v>#REF!</v>
      </c>
      <c r="H58" s="46" t="s">
        <v>20</v>
      </c>
      <c r="I58" s="76">
        <v>1</v>
      </c>
      <c r="J58" s="42" t="e">
        <f t="shared" si="10"/>
        <v>#REF!</v>
      </c>
      <c r="K58" s="42" t="e">
        <f t="shared" si="11"/>
        <v>#REF!</v>
      </c>
      <c r="L58" s="42" t="e">
        <f t="shared" si="12"/>
        <v>#REF!</v>
      </c>
      <c r="M58" s="42" t="e">
        <f t="shared" si="6"/>
        <v>#REF!</v>
      </c>
      <c r="N58" s="48" t="s">
        <v>110</v>
      </c>
      <c r="O58" s="47"/>
      <c r="P58" s="48" t="s">
        <v>26</v>
      </c>
      <c r="Q58" s="83" t="s">
        <v>33</v>
      </c>
      <c r="R58" s="8" t="e">
        <f t="shared" si="7"/>
        <v>#REF!</v>
      </c>
    </row>
    <row r="59" spans="1:18" ht="15" customHeight="1" x14ac:dyDescent="0.25">
      <c r="A59" s="53">
        <v>56</v>
      </c>
      <c r="B59" s="89" t="s">
        <v>48</v>
      </c>
      <c r="C59" s="89" t="s">
        <v>524</v>
      </c>
      <c r="D59" s="51">
        <v>4</v>
      </c>
      <c r="E59" s="46" t="e">
        <f t="shared" si="8"/>
        <v>#REF!</v>
      </c>
      <c r="F59" s="74" t="e">
        <f t="shared" si="13"/>
        <v>#REF!</v>
      </c>
      <c r="G59" s="46" t="e">
        <f t="shared" si="9"/>
        <v>#REF!</v>
      </c>
      <c r="H59" s="46" t="s">
        <v>20</v>
      </c>
      <c r="I59" s="76">
        <v>1</v>
      </c>
      <c r="J59" s="42" t="e">
        <f t="shared" si="10"/>
        <v>#REF!</v>
      </c>
      <c r="K59" s="42" t="e">
        <f t="shared" si="11"/>
        <v>#REF!</v>
      </c>
      <c r="L59" s="42" t="e">
        <f t="shared" si="12"/>
        <v>#REF!</v>
      </c>
      <c r="M59" s="42" t="e">
        <f t="shared" si="6"/>
        <v>#REF!</v>
      </c>
      <c r="N59" s="48" t="s">
        <v>61</v>
      </c>
      <c r="O59" s="47"/>
      <c r="P59" s="48" t="s">
        <v>26</v>
      </c>
      <c r="Q59" s="83" t="s">
        <v>33</v>
      </c>
      <c r="R59" s="8" t="e">
        <f t="shared" si="7"/>
        <v>#REF!</v>
      </c>
    </row>
    <row r="60" spans="1:18" ht="15" customHeight="1" x14ac:dyDescent="0.25">
      <c r="A60" s="49">
        <v>57</v>
      </c>
      <c r="B60" s="49" t="s">
        <v>183</v>
      </c>
      <c r="C60" s="49" t="s">
        <v>517</v>
      </c>
      <c r="D60" s="49">
        <v>5</v>
      </c>
      <c r="E60" s="46" t="e">
        <f t="shared" si="8"/>
        <v>#REF!</v>
      </c>
      <c r="F60" s="74" t="e">
        <f t="shared" si="13"/>
        <v>#REF!</v>
      </c>
      <c r="G60" s="46" t="e">
        <f t="shared" si="9"/>
        <v>#REF!</v>
      </c>
      <c r="H60" s="46" t="s">
        <v>20</v>
      </c>
      <c r="I60" s="77">
        <v>1</v>
      </c>
      <c r="J60" s="42" t="e">
        <f t="shared" si="10"/>
        <v>#REF!</v>
      </c>
      <c r="K60" s="42" t="e">
        <f t="shared" si="11"/>
        <v>#REF!</v>
      </c>
      <c r="L60" s="42" t="e">
        <f t="shared" si="12"/>
        <v>#REF!</v>
      </c>
      <c r="M60" s="42" t="e">
        <f t="shared" si="6"/>
        <v>#REF!</v>
      </c>
      <c r="N60" s="49" t="s">
        <v>61</v>
      </c>
      <c r="O60" s="52"/>
      <c r="P60" s="49" t="s">
        <v>26</v>
      </c>
      <c r="Q60" s="83" t="s">
        <v>33</v>
      </c>
      <c r="R60" s="8" t="e">
        <f t="shared" si="7"/>
        <v>#REF!</v>
      </c>
    </row>
    <row r="61" spans="1:18" ht="15" customHeight="1" x14ac:dyDescent="0.25">
      <c r="A61" s="48">
        <v>58</v>
      </c>
      <c r="B61" s="48" t="s">
        <v>389</v>
      </c>
      <c r="C61" s="42" t="s">
        <v>514</v>
      </c>
      <c r="D61" s="97">
        <v>4.8</v>
      </c>
      <c r="E61" s="46" t="e">
        <f t="shared" si="8"/>
        <v>#REF!</v>
      </c>
      <c r="F61" s="74" t="e">
        <f t="shared" si="13"/>
        <v>#REF!</v>
      </c>
      <c r="G61" s="46" t="e">
        <f t="shared" si="9"/>
        <v>#REF!</v>
      </c>
      <c r="H61" s="46" t="s">
        <v>20</v>
      </c>
      <c r="I61" s="76">
        <v>1</v>
      </c>
      <c r="J61" s="42" t="e">
        <f t="shared" si="10"/>
        <v>#REF!</v>
      </c>
      <c r="K61" s="42" t="e">
        <f t="shared" si="11"/>
        <v>#REF!</v>
      </c>
      <c r="L61" s="42" t="e">
        <f t="shared" si="12"/>
        <v>#REF!</v>
      </c>
      <c r="M61" s="42" t="e">
        <f t="shared" si="6"/>
        <v>#REF!</v>
      </c>
      <c r="N61" s="48" t="s">
        <v>192</v>
      </c>
      <c r="O61" s="47"/>
      <c r="P61" s="48" t="s">
        <v>26</v>
      </c>
      <c r="Q61" s="83" t="s">
        <v>33</v>
      </c>
      <c r="R61" s="8" t="e">
        <f t="shared" si="7"/>
        <v>#REF!</v>
      </c>
    </row>
    <row r="62" spans="1:18" ht="15" customHeight="1" x14ac:dyDescent="0.25">
      <c r="A62" s="11">
        <v>59</v>
      </c>
      <c r="B62" s="11" t="s">
        <v>427</v>
      </c>
      <c r="C62" s="42" t="s">
        <v>514</v>
      </c>
      <c r="D62" s="11">
        <v>8</v>
      </c>
      <c r="E62" s="46" t="e">
        <f t="shared" si="8"/>
        <v>#REF!</v>
      </c>
      <c r="F62" s="74" t="e">
        <f t="shared" si="13"/>
        <v>#REF!</v>
      </c>
      <c r="G62" s="46" t="e">
        <f t="shared" si="9"/>
        <v>#REF!</v>
      </c>
      <c r="H62" s="11" t="s">
        <v>20</v>
      </c>
      <c r="I62" s="17">
        <v>1</v>
      </c>
      <c r="J62" s="42" t="e">
        <f t="shared" si="10"/>
        <v>#REF!</v>
      </c>
      <c r="K62" s="42" t="e">
        <f t="shared" si="11"/>
        <v>#REF!</v>
      </c>
      <c r="L62" s="42" t="e">
        <f t="shared" si="12"/>
        <v>#REF!</v>
      </c>
      <c r="M62" s="42" t="e">
        <f t="shared" si="6"/>
        <v>#REF!</v>
      </c>
      <c r="N62" s="9" t="s">
        <v>21</v>
      </c>
      <c r="O62" s="15"/>
      <c r="P62" s="9" t="s">
        <v>94</v>
      </c>
      <c r="Q62" s="13" t="s">
        <v>323</v>
      </c>
      <c r="R62" s="8" t="e">
        <f t="shared" si="7"/>
        <v>#REF!</v>
      </c>
    </row>
    <row r="63" spans="1:18" x14ac:dyDescent="0.25">
      <c r="A63" s="11">
        <v>60</v>
      </c>
      <c r="B63" s="15" t="s">
        <v>477</v>
      </c>
      <c r="C63" s="42" t="s">
        <v>514</v>
      </c>
      <c r="D63" s="15">
        <v>4.17</v>
      </c>
      <c r="E63" s="46" t="e">
        <f t="shared" si="8"/>
        <v>#REF!</v>
      </c>
      <c r="F63" s="74" t="e">
        <f t="shared" si="13"/>
        <v>#REF!</v>
      </c>
      <c r="G63" s="46" t="e">
        <f t="shared" si="9"/>
        <v>#REF!</v>
      </c>
      <c r="H63" s="11" t="s">
        <v>20</v>
      </c>
      <c r="I63" s="17">
        <v>1</v>
      </c>
      <c r="J63" s="42" t="e">
        <f t="shared" si="10"/>
        <v>#REF!</v>
      </c>
      <c r="K63" s="42" t="e">
        <f t="shared" si="11"/>
        <v>#REF!</v>
      </c>
      <c r="L63" s="42" t="e">
        <f t="shared" si="12"/>
        <v>#REF!</v>
      </c>
      <c r="M63" s="42" t="e">
        <f t="shared" si="6"/>
        <v>#REF!</v>
      </c>
      <c r="N63" s="9" t="s">
        <v>21</v>
      </c>
      <c r="O63" s="8"/>
      <c r="P63" s="8"/>
      <c r="Q63" s="34"/>
      <c r="R63" s="8" t="e">
        <f t="shared" si="7"/>
        <v>#REF!</v>
      </c>
    </row>
    <row r="64" spans="1:18" x14ac:dyDescent="0.25">
      <c r="A64" s="11">
        <v>61</v>
      </c>
      <c r="B64" s="15" t="s">
        <v>456</v>
      </c>
      <c r="C64" s="49" t="s">
        <v>517</v>
      </c>
      <c r="D64" s="15">
        <v>3</v>
      </c>
      <c r="E64" s="46" t="e">
        <f t="shared" si="8"/>
        <v>#REF!</v>
      </c>
      <c r="F64" s="74" t="e">
        <f t="shared" si="13"/>
        <v>#REF!</v>
      </c>
      <c r="G64" s="46" t="e">
        <f t="shared" si="9"/>
        <v>#REF!</v>
      </c>
      <c r="H64" s="11" t="s">
        <v>20</v>
      </c>
      <c r="I64" s="17">
        <v>1</v>
      </c>
      <c r="J64" s="42" t="e">
        <f t="shared" si="10"/>
        <v>#REF!</v>
      </c>
      <c r="K64" s="42" t="e">
        <f t="shared" si="11"/>
        <v>#REF!</v>
      </c>
      <c r="L64" s="42" t="e">
        <f t="shared" si="12"/>
        <v>#REF!</v>
      </c>
      <c r="M64" s="42" t="e">
        <f t="shared" si="6"/>
        <v>#REF!</v>
      </c>
      <c r="N64" s="9" t="s">
        <v>21</v>
      </c>
      <c r="O64" s="8"/>
      <c r="P64" s="8"/>
      <c r="Q64" s="34"/>
      <c r="R64" s="8" t="e">
        <f t="shared" si="7"/>
        <v>#REF!</v>
      </c>
    </row>
    <row r="65" spans="1:19" x14ac:dyDescent="0.25">
      <c r="A65" s="11">
        <v>62</v>
      </c>
      <c r="B65" s="15" t="s">
        <v>458</v>
      </c>
      <c r="C65" s="49" t="s">
        <v>517</v>
      </c>
      <c r="D65" s="15">
        <v>3</v>
      </c>
      <c r="E65" s="46" t="e">
        <f t="shared" si="8"/>
        <v>#REF!</v>
      </c>
      <c r="F65" s="74" t="e">
        <f t="shared" si="13"/>
        <v>#REF!</v>
      </c>
      <c r="G65" s="46" t="e">
        <f t="shared" si="9"/>
        <v>#REF!</v>
      </c>
      <c r="H65" s="11" t="s">
        <v>20</v>
      </c>
      <c r="I65" s="17">
        <v>1</v>
      </c>
      <c r="J65" s="42" t="e">
        <f t="shared" si="10"/>
        <v>#REF!</v>
      </c>
      <c r="K65" s="42" t="e">
        <f t="shared" si="11"/>
        <v>#REF!</v>
      </c>
      <c r="L65" s="42" t="e">
        <f t="shared" si="12"/>
        <v>#REF!</v>
      </c>
      <c r="M65" s="42" t="e">
        <f t="shared" si="6"/>
        <v>#REF!</v>
      </c>
      <c r="N65" s="9" t="s">
        <v>21</v>
      </c>
      <c r="O65" s="8"/>
      <c r="P65" s="8"/>
      <c r="Q65" s="34"/>
      <c r="R65" s="8" t="e">
        <f t="shared" si="7"/>
        <v>#REF!</v>
      </c>
    </row>
    <row r="66" spans="1:19" x14ac:dyDescent="0.25">
      <c r="A66" s="11">
        <v>63</v>
      </c>
      <c r="B66" s="15" t="s">
        <v>512</v>
      </c>
      <c r="C66" s="15" t="s">
        <v>518</v>
      </c>
      <c r="D66" s="15">
        <v>4</v>
      </c>
      <c r="E66" s="46" t="e">
        <f t="shared" si="8"/>
        <v>#REF!</v>
      </c>
      <c r="F66" s="74" t="e">
        <f t="shared" si="13"/>
        <v>#REF!</v>
      </c>
      <c r="G66" s="46" t="e">
        <f t="shared" si="9"/>
        <v>#REF!</v>
      </c>
      <c r="H66" s="11" t="s">
        <v>20</v>
      </c>
      <c r="I66" s="17">
        <v>1</v>
      </c>
      <c r="J66" s="42" t="e">
        <f t="shared" si="10"/>
        <v>#REF!</v>
      </c>
      <c r="K66" s="42" t="e">
        <f t="shared" si="11"/>
        <v>#REF!</v>
      </c>
      <c r="L66" s="42" t="e">
        <f t="shared" si="12"/>
        <v>#REF!</v>
      </c>
      <c r="M66" s="51" t="e">
        <f t="shared" si="6"/>
        <v>#REF!</v>
      </c>
      <c r="N66" s="66" t="s">
        <v>21</v>
      </c>
      <c r="O66" s="28"/>
      <c r="P66" s="8"/>
      <c r="Q66" s="34"/>
      <c r="R66" s="8" t="e">
        <f t="shared" si="7"/>
        <v>#REF!</v>
      </c>
    </row>
    <row r="67" spans="1:19" x14ac:dyDescent="0.25">
      <c r="A67" s="11">
        <v>64</v>
      </c>
      <c r="B67" s="15" t="s">
        <v>504</v>
      </c>
      <c r="C67" s="15" t="s">
        <v>518</v>
      </c>
      <c r="D67" s="15">
        <v>5</v>
      </c>
      <c r="E67" s="15" t="s">
        <v>510</v>
      </c>
      <c r="F67" s="74" t="e">
        <f t="shared" si="13"/>
        <v>#REF!</v>
      </c>
      <c r="G67" s="46" t="e">
        <f t="shared" si="9"/>
        <v>#REF!</v>
      </c>
      <c r="H67" s="11" t="s">
        <v>20</v>
      </c>
      <c r="I67" s="17">
        <v>1</v>
      </c>
      <c r="J67" s="42" t="e">
        <f t="shared" si="10"/>
        <v>#REF!</v>
      </c>
      <c r="K67" s="42" t="e">
        <f t="shared" si="11"/>
        <v>#REF!</v>
      </c>
      <c r="L67" s="42" t="e">
        <f t="shared" si="12"/>
        <v>#REF!</v>
      </c>
      <c r="M67" s="51" t="e">
        <f t="shared" ref="M67:M72" si="14">1000/K67</f>
        <v>#REF!</v>
      </c>
      <c r="N67" s="66" t="s">
        <v>21</v>
      </c>
      <c r="O67" s="28"/>
      <c r="P67" s="28"/>
      <c r="Q67" s="37"/>
      <c r="R67" s="8" t="e">
        <f>L67/1000</f>
        <v>#REF!</v>
      </c>
      <c r="S67" s="20"/>
    </row>
    <row r="68" spans="1:19" x14ac:dyDescent="0.25">
      <c r="A68" s="68">
        <v>65</v>
      </c>
      <c r="B68" s="67" t="s">
        <v>509</v>
      </c>
      <c r="C68" s="15" t="s">
        <v>518</v>
      </c>
      <c r="D68" s="67">
        <v>4</v>
      </c>
      <c r="E68" s="67" t="s">
        <v>511</v>
      </c>
      <c r="F68" s="74" t="e">
        <f t="shared" si="13"/>
        <v>#REF!</v>
      </c>
      <c r="G68" s="46" t="e">
        <f t="shared" ref="G68:G77" si="15">VLOOKUP(E68,HILBOM,6,FALSE)</f>
        <v>#REF!</v>
      </c>
      <c r="H68" s="68" t="s">
        <v>20</v>
      </c>
      <c r="I68" s="78">
        <v>1</v>
      </c>
      <c r="J68" s="42" t="e">
        <f t="shared" ref="J68:J77" si="16">VLOOKUP(E68,HILBOMP,9,FALSE)</f>
        <v>#REF!</v>
      </c>
      <c r="K68" s="42" t="e">
        <f t="shared" ref="K68:K77" si="17">VLOOKUP(E68,HILBOMP,10,FALSE)</f>
        <v>#REF!</v>
      </c>
      <c r="L68" s="42" t="e">
        <f t="shared" ref="L68:L77" si="18">VLOOKUP(E68,HILBOMP,11,FALSE)</f>
        <v>#REF!</v>
      </c>
      <c r="M68" s="46" t="e">
        <f t="shared" si="14"/>
        <v>#REF!</v>
      </c>
      <c r="N68" s="22" t="s">
        <v>21</v>
      </c>
      <c r="O68" s="8"/>
      <c r="P68" s="8"/>
      <c r="Q68" s="34"/>
      <c r="R68" s="8" t="e">
        <f>L68/1000</f>
        <v>#REF!</v>
      </c>
    </row>
    <row r="69" spans="1:19" x14ac:dyDescent="0.25">
      <c r="A69" s="15">
        <v>66</v>
      </c>
      <c r="B69" s="15" t="s">
        <v>603</v>
      </c>
      <c r="C69" s="15" t="s">
        <v>518</v>
      </c>
      <c r="D69" s="15">
        <v>3</v>
      </c>
      <c r="E69" s="15" t="s">
        <v>604</v>
      </c>
      <c r="F69" s="74" t="e">
        <f t="shared" si="13"/>
        <v>#REF!</v>
      </c>
      <c r="G69" s="46" t="e">
        <f t="shared" si="15"/>
        <v>#REF!</v>
      </c>
      <c r="H69" s="68" t="s">
        <v>20</v>
      </c>
      <c r="I69" s="78">
        <v>1</v>
      </c>
      <c r="J69" s="42" t="e">
        <f t="shared" si="16"/>
        <v>#REF!</v>
      </c>
      <c r="K69" s="42" t="e">
        <f t="shared" si="17"/>
        <v>#REF!</v>
      </c>
      <c r="L69" s="42" t="e">
        <f t="shared" si="18"/>
        <v>#REF!</v>
      </c>
      <c r="M69" s="46" t="e">
        <f t="shared" si="14"/>
        <v>#REF!</v>
      </c>
      <c r="N69" s="22" t="s">
        <v>21</v>
      </c>
      <c r="O69" s="8"/>
      <c r="P69" s="8"/>
      <c r="Q69" s="34"/>
      <c r="R69" s="8" t="e">
        <f>L69/1000</f>
        <v>#REF!</v>
      </c>
    </row>
    <row r="70" spans="1:19" x14ac:dyDescent="0.25">
      <c r="A70" s="15">
        <v>67</v>
      </c>
      <c r="B70" s="15" t="s">
        <v>606</v>
      </c>
      <c r="C70" s="15" t="s">
        <v>518</v>
      </c>
      <c r="D70" s="24">
        <v>4</v>
      </c>
      <c r="E70" s="24" t="s">
        <v>605</v>
      </c>
      <c r="F70" s="74" t="e">
        <f t="shared" si="13"/>
        <v>#REF!</v>
      </c>
      <c r="G70" s="46" t="e">
        <f t="shared" si="15"/>
        <v>#REF!</v>
      </c>
      <c r="H70" s="69" t="s">
        <v>20</v>
      </c>
      <c r="I70" s="100">
        <v>1</v>
      </c>
      <c r="J70" s="42" t="e">
        <f t="shared" si="16"/>
        <v>#REF!</v>
      </c>
      <c r="K70" s="42" t="e">
        <f t="shared" si="17"/>
        <v>#REF!</v>
      </c>
      <c r="L70" s="42" t="e">
        <f t="shared" si="18"/>
        <v>#REF!</v>
      </c>
      <c r="M70" s="53" t="e">
        <f t="shared" si="14"/>
        <v>#REF!</v>
      </c>
      <c r="N70" s="25" t="s">
        <v>21</v>
      </c>
      <c r="O70" s="28"/>
      <c r="P70" s="28"/>
      <c r="Q70" s="37"/>
      <c r="R70" s="28" t="e">
        <f>L70/1000</f>
        <v>#REF!</v>
      </c>
    </row>
    <row r="71" spans="1:19" x14ac:dyDescent="0.25">
      <c r="A71" s="15">
        <v>68</v>
      </c>
      <c r="B71" s="15" t="s">
        <v>626</v>
      </c>
      <c r="C71" s="87" t="s">
        <v>514</v>
      </c>
      <c r="D71" s="15">
        <v>3.5</v>
      </c>
      <c r="E71" s="15" t="s">
        <v>627</v>
      </c>
      <c r="F71" s="74" t="e">
        <f t="shared" si="13"/>
        <v>#REF!</v>
      </c>
      <c r="G71" s="46" t="e">
        <f t="shared" si="15"/>
        <v>#REF!</v>
      </c>
      <c r="H71" s="68" t="s">
        <v>20</v>
      </c>
      <c r="I71" s="68">
        <v>1</v>
      </c>
      <c r="J71" s="42" t="e">
        <f t="shared" si="16"/>
        <v>#REF!</v>
      </c>
      <c r="K71" s="42" t="e">
        <f t="shared" si="17"/>
        <v>#REF!</v>
      </c>
      <c r="L71" s="42" t="e">
        <f t="shared" si="18"/>
        <v>#REF!</v>
      </c>
      <c r="M71" s="46" t="e">
        <f t="shared" si="14"/>
        <v>#REF!</v>
      </c>
      <c r="N71" s="22" t="s">
        <v>21</v>
      </c>
      <c r="O71" s="8"/>
      <c r="P71" s="8"/>
      <c r="Q71" s="8"/>
      <c r="R71" s="8"/>
    </row>
    <row r="72" spans="1:19" x14ac:dyDescent="0.25">
      <c r="A72" s="15">
        <v>69</v>
      </c>
      <c r="B72" s="15" t="s">
        <v>645</v>
      </c>
      <c r="C72" s="99" t="s">
        <v>518</v>
      </c>
      <c r="D72" s="15">
        <v>6</v>
      </c>
      <c r="E72" s="15" t="s">
        <v>646</v>
      </c>
      <c r="F72" s="74" t="e">
        <f t="shared" si="13"/>
        <v>#REF!</v>
      </c>
      <c r="G72" s="46" t="e">
        <f t="shared" si="15"/>
        <v>#REF!</v>
      </c>
      <c r="H72" s="68" t="s">
        <v>20</v>
      </c>
      <c r="I72" s="68">
        <v>1</v>
      </c>
      <c r="J72" s="42" t="e">
        <f t="shared" si="16"/>
        <v>#REF!</v>
      </c>
      <c r="K72" s="42" t="e">
        <f t="shared" si="17"/>
        <v>#REF!</v>
      </c>
      <c r="L72" s="42" t="e">
        <f t="shared" si="18"/>
        <v>#REF!</v>
      </c>
      <c r="M72" s="46" t="e">
        <f t="shared" si="14"/>
        <v>#REF!</v>
      </c>
      <c r="N72" s="22" t="s">
        <v>21</v>
      </c>
      <c r="O72" s="8"/>
      <c r="P72" s="8"/>
      <c r="Q72" s="8"/>
      <c r="R72" s="8"/>
    </row>
    <row r="73" spans="1:19" x14ac:dyDescent="0.25">
      <c r="A73" s="15">
        <v>70</v>
      </c>
      <c r="B73" s="15" t="s">
        <v>799</v>
      </c>
      <c r="C73" s="48" t="s">
        <v>520</v>
      </c>
      <c r="D73" s="15">
        <v>3.5</v>
      </c>
      <c r="E73" s="15" t="s">
        <v>802</v>
      </c>
      <c r="F73" s="74" t="e">
        <f t="shared" si="13"/>
        <v>#REF!</v>
      </c>
      <c r="G73" s="46" t="e">
        <f t="shared" si="15"/>
        <v>#REF!</v>
      </c>
      <c r="H73" s="68" t="s">
        <v>20</v>
      </c>
      <c r="I73" s="68">
        <v>1</v>
      </c>
      <c r="J73" s="42" t="e">
        <f t="shared" si="16"/>
        <v>#REF!</v>
      </c>
      <c r="K73" s="42" t="e">
        <f t="shared" si="17"/>
        <v>#REF!</v>
      </c>
      <c r="L73" s="42" t="e">
        <f t="shared" si="18"/>
        <v>#REF!</v>
      </c>
      <c r="M73" s="46" t="e">
        <f>1000/K73</f>
        <v>#REF!</v>
      </c>
      <c r="N73" s="22" t="s">
        <v>21</v>
      </c>
      <c r="O73" s="8"/>
      <c r="P73" s="8"/>
      <c r="Q73" s="8"/>
      <c r="R73" s="8"/>
    </row>
    <row r="74" spans="1:19" x14ac:dyDescent="0.25">
      <c r="A74" s="15">
        <v>71</v>
      </c>
      <c r="B74" s="9" t="s">
        <v>808</v>
      </c>
      <c r="C74" s="15" t="s">
        <v>815</v>
      </c>
      <c r="D74" s="15">
        <v>3.5</v>
      </c>
      <c r="E74" s="15" t="s">
        <v>809</v>
      </c>
      <c r="F74" s="74" t="e">
        <f t="shared" si="13"/>
        <v>#REF!</v>
      </c>
      <c r="G74" s="46" t="e">
        <f t="shared" si="15"/>
        <v>#REF!</v>
      </c>
      <c r="H74" s="68" t="s">
        <v>20</v>
      </c>
      <c r="I74" s="68">
        <v>2</v>
      </c>
      <c r="J74" s="42" t="e">
        <f t="shared" si="16"/>
        <v>#REF!</v>
      </c>
      <c r="K74" s="42" t="e">
        <f t="shared" si="17"/>
        <v>#REF!</v>
      </c>
      <c r="L74" s="42" t="e">
        <f t="shared" si="18"/>
        <v>#REF!</v>
      </c>
      <c r="M74" s="46" t="e">
        <f>1000/K74</f>
        <v>#REF!</v>
      </c>
      <c r="N74" s="8"/>
      <c r="O74" s="8"/>
      <c r="P74" s="8"/>
      <c r="Q74" s="8"/>
      <c r="R74" s="8"/>
    </row>
    <row r="75" spans="1:19" x14ac:dyDescent="0.25">
      <c r="A75" s="15">
        <v>72</v>
      </c>
      <c r="B75" s="9" t="s">
        <v>810</v>
      </c>
      <c r="C75" s="15" t="s">
        <v>815</v>
      </c>
      <c r="D75" s="15">
        <v>4</v>
      </c>
      <c r="E75" s="15" t="s">
        <v>811</v>
      </c>
      <c r="F75" s="74" t="e">
        <f t="shared" si="13"/>
        <v>#REF!</v>
      </c>
      <c r="G75" s="46" t="e">
        <f t="shared" si="15"/>
        <v>#REF!</v>
      </c>
      <c r="H75" s="68" t="s">
        <v>20</v>
      </c>
      <c r="I75" s="68">
        <v>3</v>
      </c>
      <c r="J75" s="42" t="e">
        <f t="shared" si="16"/>
        <v>#REF!</v>
      </c>
      <c r="K75" s="42" t="e">
        <f t="shared" si="17"/>
        <v>#REF!</v>
      </c>
      <c r="L75" s="42" t="e">
        <f t="shared" si="18"/>
        <v>#REF!</v>
      </c>
      <c r="M75" s="46" t="e">
        <f>1000/K75</f>
        <v>#REF!</v>
      </c>
      <c r="N75" s="8"/>
      <c r="O75" s="8"/>
      <c r="P75" s="8"/>
      <c r="Q75" s="8"/>
      <c r="R75" s="8"/>
    </row>
    <row r="76" spans="1:19" x14ac:dyDescent="0.25">
      <c r="A76" s="15">
        <v>73</v>
      </c>
      <c r="B76" s="9" t="s">
        <v>812</v>
      </c>
      <c r="C76" s="15" t="s">
        <v>816</v>
      </c>
      <c r="D76" s="15">
        <v>5</v>
      </c>
      <c r="E76" s="15" t="s">
        <v>814</v>
      </c>
      <c r="F76" s="74" t="e">
        <f t="shared" si="13"/>
        <v>#REF!</v>
      </c>
      <c r="G76" s="46" t="e">
        <f t="shared" si="15"/>
        <v>#REF!</v>
      </c>
      <c r="H76" s="68" t="s">
        <v>20</v>
      </c>
      <c r="I76" s="68">
        <v>4</v>
      </c>
      <c r="J76" s="42" t="e">
        <f t="shared" si="16"/>
        <v>#REF!</v>
      </c>
      <c r="K76" s="42" t="e">
        <f t="shared" si="17"/>
        <v>#REF!</v>
      </c>
      <c r="L76" s="42" t="e">
        <f t="shared" si="18"/>
        <v>#REF!</v>
      </c>
      <c r="M76" s="46" t="e">
        <f>1000/K76</f>
        <v>#REF!</v>
      </c>
      <c r="N76" s="22" t="s">
        <v>21</v>
      </c>
      <c r="O76" s="8"/>
      <c r="P76" s="8"/>
      <c r="Q76" s="8"/>
      <c r="R76" s="8"/>
    </row>
    <row r="77" spans="1:19" x14ac:dyDescent="0.25">
      <c r="A77" s="15">
        <v>74</v>
      </c>
      <c r="B77" s="9" t="s">
        <v>813</v>
      </c>
      <c r="C77" s="15" t="s">
        <v>816</v>
      </c>
      <c r="D77" s="15">
        <v>5</v>
      </c>
      <c r="E77" s="15" t="s">
        <v>817</v>
      </c>
      <c r="F77" s="74" t="e">
        <f t="shared" si="13"/>
        <v>#REF!</v>
      </c>
      <c r="G77" s="46" t="e">
        <f t="shared" si="15"/>
        <v>#REF!</v>
      </c>
      <c r="H77" s="68" t="s">
        <v>20</v>
      </c>
      <c r="I77" s="68">
        <v>5</v>
      </c>
      <c r="J77" s="42" t="e">
        <f t="shared" si="16"/>
        <v>#REF!</v>
      </c>
      <c r="K77" s="42" t="e">
        <f t="shared" si="17"/>
        <v>#REF!</v>
      </c>
      <c r="L77" s="42" t="e">
        <f t="shared" si="18"/>
        <v>#REF!</v>
      </c>
      <c r="M77" s="46" t="e">
        <f>1000/K77</f>
        <v>#REF!</v>
      </c>
      <c r="N77" s="22" t="s">
        <v>21</v>
      </c>
      <c r="O77" s="8"/>
      <c r="P77" s="8"/>
      <c r="Q77" s="8"/>
      <c r="R77" s="8"/>
    </row>
  </sheetData>
  <autoFilter ref="A3:Q72" xr:uid="{00000000-0009-0000-0000-000001000000}"/>
  <mergeCells count="3">
    <mergeCell ref="A1:N1"/>
    <mergeCell ref="T4:X4"/>
    <mergeCell ref="T17:X17"/>
  </mergeCells>
  <conditionalFormatting sqref="O38:O46">
    <cfRule type="containsText" dxfId="55" priority="40" operator="containsText" text="Ongoing">
      <formula>NOT(ISERROR(SEARCH("Ongoing",O38)))</formula>
    </cfRule>
    <cfRule type="containsText" dxfId="54" priority="41" operator="containsText" text="Complete">
      <formula>NOT(ISERROR(SEARCH("Complete",O38)))</formula>
    </cfRule>
    <cfRule type="containsText" dxfId="53" priority="42" operator="containsText" text="Pending">
      <formula>NOT(ISERROR(SEARCH("Pending",O38)))</formula>
    </cfRule>
    <cfRule type="cellIs" dxfId="52" priority="43" operator="equal">
      <formula>"No"</formula>
    </cfRule>
    <cfRule type="cellIs" dxfId="51" priority="44" operator="equal">
      <formula>"Yes"</formula>
    </cfRule>
    <cfRule type="containsText" dxfId="50" priority="45" operator="containsText" text="Yes">
      <formula>NOT(ISERROR(SEARCH("Yes",O38)))</formula>
    </cfRule>
  </conditionalFormatting>
  <conditionalFormatting sqref="P3:P62">
    <cfRule type="containsText" dxfId="49" priority="4" operator="containsText" text="Ongoing">
      <formula>NOT(ISERROR(SEARCH(("Ongoing"),(P3))))</formula>
    </cfRule>
    <cfRule type="cellIs" dxfId="48" priority="5" operator="equal">
      <formula>"No"</formula>
    </cfRule>
    <cfRule type="cellIs" dxfId="47" priority="6" operator="equal">
      <formula>"Yes"</formula>
    </cfRule>
    <cfRule type="containsText" dxfId="46" priority="7" operator="containsText" text="Yes">
      <formula>NOT(ISERROR(SEARCH(("Yes"),(P3))))</formula>
    </cfRule>
  </conditionalFormatting>
  <conditionalFormatting sqref="Q3:Q62">
    <cfRule type="cellIs" dxfId="45" priority="1" operator="equal">
      <formula>"Complete"</formula>
    </cfRule>
    <cfRule type="cellIs" dxfId="44" priority="2" operator="equal">
      <formula>"Ongoing"</formula>
    </cfRule>
    <cfRule type="containsText" dxfId="43" priority="3" operator="containsText" text="Pending">
      <formula>NOT(ISERROR(SEARCH(("Pending"),(Q3))))</formula>
    </cfRule>
  </conditionalFormatting>
  <conditionalFormatting sqref="S12">
    <cfRule type="containsText" dxfId="42" priority="57" operator="containsText" text="No">
      <formula>NOT(ISERROR(SEARCH(("No"),(U12))))</formula>
    </cfRule>
    <cfRule type="containsText" dxfId="41" priority="58" operator="containsText" text="Yes">
      <formula>NOT(ISERROR(SEARCH(("Yes"),(U12))))</formula>
    </cfRule>
    <cfRule type="containsText" dxfId="40" priority="59" operator="containsText" text="No">
      <formula>NOT(ISERROR(SEARCH(("No"),(S12))))</formula>
    </cfRule>
    <cfRule type="containsText" dxfId="39" priority="60" operator="containsText" text="Yes">
      <formula>NOT(ISERROR(SEARCH(("Yes"),(S12))))</formula>
    </cfRule>
  </conditionalFormatting>
  <conditionalFormatting sqref="T4">
    <cfRule type="containsText" dxfId="38" priority="48" operator="containsText" text="No">
      <formula>NOT(ISERROR(SEARCH(("No"),(T4))))</formula>
    </cfRule>
    <cfRule type="containsText" dxfId="37" priority="49" operator="containsText" text="Yes">
      <formula>NOT(ISERROR(SEARCH(("Yes"),(T4))))</formula>
    </cfRule>
  </conditionalFormatting>
  <conditionalFormatting sqref="T17">
    <cfRule type="containsText" dxfId="36" priority="46" operator="containsText" text="No">
      <formula>NOT(ISERROR(SEARCH(("No"),(T17))))</formula>
    </cfRule>
    <cfRule type="containsText" dxfId="35" priority="47" operator="containsText" text="Yes">
      <formula>NOT(ISERROR(SEARCH(("Yes"),(T17))))</formula>
    </cfRule>
  </conditionalFormatting>
  <dataValidations count="3">
    <dataValidation type="list" allowBlank="1" showInputMessage="1" showErrorMessage="1" sqref="O38:O46" xr:uid="{00000000-0002-0000-0100-000000000000}">
      <formula1>"Complete, Ongoing, Pending"</formula1>
    </dataValidation>
    <dataValidation type="list" allowBlank="1" showErrorMessage="1" sqref="Q4:Q62" xr:uid="{00000000-0002-0000-0100-000001000000}">
      <formula1>"Pending,Ongoing,Complete"</formula1>
    </dataValidation>
    <dataValidation type="list" allowBlank="1" showErrorMessage="1" sqref="P4:P62" xr:uid="{00000000-0002-0000-0100-000002000000}">
      <formula1>"Yes,No,Ongoing"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"/>
  <sheetViews>
    <sheetView zoomScale="110" zoomScaleNormal="110" workbookViewId="0">
      <selection activeCell="B31" sqref="B31"/>
    </sheetView>
  </sheetViews>
  <sheetFormatPr defaultRowHeight="15" x14ac:dyDescent="0.25"/>
  <cols>
    <col min="2" max="2" width="12.42578125" customWidth="1"/>
    <col min="3" max="3" width="48.28515625" customWidth="1"/>
    <col min="4" max="4" width="42" customWidth="1"/>
    <col min="5" max="5" width="36.28515625" customWidth="1"/>
    <col min="7" max="7" width="15.7109375" customWidth="1"/>
    <col min="8" max="8" width="29.85546875" customWidth="1"/>
    <col min="11" max="11" width="20.28515625" customWidth="1"/>
    <col min="12" max="12" width="42.7109375" customWidth="1"/>
    <col min="13" max="13" width="20" customWidth="1"/>
  </cols>
  <sheetData>
    <row r="1" spans="1:13" x14ac:dyDescent="0.25">
      <c r="A1" s="161" t="s">
        <v>767</v>
      </c>
      <c r="B1" s="161"/>
      <c r="C1" s="161"/>
      <c r="D1" s="161"/>
      <c r="G1" s="161" t="s">
        <v>768</v>
      </c>
      <c r="H1" s="161"/>
    </row>
    <row r="2" spans="1:13" x14ac:dyDescent="0.25">
      <c r="A2" s="15" t="s">
        <v>751</v>
      </c>
      <c r="B2" s="15" t="s">
        <v>750</v>
      </c>
      <c r="C2" s="15" t="s">
        <v>694</v>
      </c>
      <c r="D2" s="15" t="s">
        <v>747</v>
      </c>
      <c r="G2" s="8" t="s">
        <v>752</v>
      </c>
      <c r="H2" s="8" t="s">
        <v>753</v>
      </c>
      <c r="K2" s="143" t="s">
        <v>761</v>
      </c>
      <c r="L2" s="143"/>
      <c r="M2" s="143"/>
    </row>
    <row r="3" spans="1:13" x14ac:dyDescent="0.25">
      <c r="A3" s="9">
        <v>1</v>
      </c>
      <c r="B3" s="15"/>
      <c r="C3" s="108" t="s">
        <v>937</v>
      </c>
      <c r="D3" s="162" t="s">
        <v>954</v>
      </c>
      <c r="E3" s="23" t="s">
        <v>960</v>
      </c>
      <c r="G3" s="8" t="s">
        <v>754</v>
      </c>
      <c r="H3" s="8" t="s">
        <v>755</v>
      </c>
      <c r="K3" s="16" t="s">
        <v>701</v>
      </c>
      <c r="L3" s="16" t="s">
        <v>702</v>
      </c>
      <c r="M3" s="35" t="s">
        <v>33</v>
      </c>
    </row>
    <row r="4" spans="1:13" x14ac:dyDescent="0.25">
      <c r="A4" s="9">
        <v>2</v>
      </c>
      <c r="B4" s="15"/>
      <c r="C4" s="108" t="s">
        <v>938</v>
      </c>
      <c r="D4" s="163"/>
      <c r="E4" s="23" t="s">
        <v>960</v>
      </c>
      <c r="G4" s="8" t="s">
        <v>756</v>
      </c>
      <c r="H4" s="8" t="s">
        <v>757</v>
      </c>
      <c r="K4" s="9" t="s">
        <v>722</v>
      </c>
      <c r="L4" s="16" t="s">
        <v>732</v>
      </c>
      <c r="M4" s="35" t="s">
        <v>33</v>
      </c>
    </row>
    <row r="5" spans="1:13" x14ac:dyDescent="0.25">
      <c r="A5" s="9">
        <v>3</v>
      </c>
      <c r="B5" s="15"/>
      <c r="C5" s="120" t="s">
        <v>939</v>
      </c>
      <c r="D5" s="163"/>
      <c r="E5" t="s">
        <v>957</v>
      </c>
      <c r="G5" s="8" t="s">
        <v>758</v>
      </c>
      <c r="H5" s="98" t="s">
        <v>759</v>
      </c>
      <c r="K5" s="16" t="s">
        <v>703</v>
      </c>
      <c r="L5" s="16" t="s">
        <v>704</v>
      </c>
      <c r="M5" s="35" t="s">
        <v>33</v>
      </c>
    </row>
    <row r="6" spans="1:13" x14ac:dyDescent="0.25">
      <c r="A6" s="9">
        <v>4</v>
      </c>
      <c r="B6" s="8" t="s">
        <v>944</v>
      </c>
      <c r="C6" s="8" t="s">
        <v>942</v>
      </c>
      <c r="D6" s="163"/>
      <c r="G6" s="58" t="s">
        <v>717</v>
      </c>
      <c r="H6" s="11" t="s">
        <v>760</v>
      </c>
      <c r="K6" s="9" t="s">
        <v>721</v>
      </c>
      <c r="L6" s="16" t="s">
        <v>723</v>
      </c>
      <c r="M6" s="35" t="s">
        <v>33</v>
      </c>
    </row>
    <row r="7" spans="1:13" x14ac:dyDescent="0.25">
      <c r="A7" s="9">
        <v>5</v>
      </c>
      <c r="B7" s="8" t="s">
        <v>825</v>
      </c>
      <c r="C7" s="121" t="s">
        <v>826</v>
      </c>
      <c r="D7" s="163"/>
      <c r="E7" t="s">
        <v>33</v>
      </c>
      <c r="G7" s="116" t="s">
        <v>748</v>
      </c>
      <c r="H7" s="116" t="s">
        <v>749</v>
      </c>
      <c r="K7" s="9" t="s">
        <v>267</v>
      </c>
      <c r="L7" s="9" t="s">
        <v>268</v>
      </c>
      <c r="M7" s="35" t="s">
        <v>33</v>
      </c>
    </row>
    <row r="8" spans="1:13" x14ac:dyDescent="0.25">
      <c r="A8" s="9">
        <v>6</v>
      </c>
      <c r="B8" s="8" t="s">
        <v>827</v>
      </c>
      <c r="C8" s="121" t="s">
        <v>943</v>
      </c>
      <c r="D8" s="163"/>
      <c r="E8" t="s">
        <v>33</v>
      </c>
      <c r="G8" s="116" t="s">
        <v>719</v>
      </c>
      <c r="H8" s="116" t="s">
        <v>746</v>
      </c>
      <c r="K8" s="9" t="s">
        <v>389</v>
      </c>
      <c r="L8" s="9" t="s">
        <v>388</v>
      </c>
      <c r="M8" s="35" t="s">
        <v>33</v>
      </c>
    </row>
    <row r="9" spans="1:13" x14ac:dyDescent="0.25">
      <c r="A9" s="9">
        <v>7</v>
      </c>
      <c r="B9" s="8" t="s">
        <v>828</v>
      </c>
      <c r="C9" s="8" t="s">
        <v>830</v>
      </c>
      <c r="D9" s="163"/>
      <c r="E9" s="23" t="s">
        <v>961</v>
      </c>
      <c r="G9" s="96" t="s">
        <v>222</v>
      </c>
      <c r="H9" s="96" t="s">
        <v>769</v>
      </c>
      <c r="K9" s="9"/>
      <c r="L9" s="9" t="s">
        <v>762</v>
      </c>
      <c r="M9" s="35" t="s">
        <v>33</v>
      </c>
    </row>
    <row r="10" spans="1:13" x14ac:dyDescent="0.25">
      <c r="A10" s="9">
        <v>8</v>
      </c>
      <c r="B10" s="8" t="s">
        <v>831</v>
      </c>
      <c r="C10" s="8" t="s">
        <v>832</v>
      </c>
      <c r="D10" s="163"/>
      <c r="E10" s="23" t="s">
        <v>962</v>
      </c>
      <c r="G10" s="96" t="s">
        <v>223</v>
      </c>
      <c r="H10" s="96" t="s">
        <v>770</v>
      </c>
      <c r="K10" s="9"/>
      <c r="L10" s="9" t="s">
        <v>763</v>
      </c>
      <c r="M10" s="35" t="s">
        <v>33</v>
      </c>
    </row>
    <row r="11" spans="1:13" x14ac:dyDescent="0.25">
      <c r="A11" s="9">
        <v>9</v>
      </c>
      <c r="B11" s="8" t="s">
        <v>945</v>
      </c>
      <c r="C11" s="8" t="s">
        <v>946</v>
      </c>
      <c r="D11" s="163"/>
      <c r="G11" s="58" t="s">
        <v>213</v>
      </c>
      <c r="H11" s="96" t="s">
        <v>771</v>
      </c>
      <c r="K11" s="8"/>
      <c r="L11" s="9" t="s">
        <v>764</v>
      </c>
      <c r="M11" s="35" t="s">
        <v>766</v>
      </c>
    </row>
    <row r="12" spans="1:13" x14ac:dyDescent="0.25">
      <c r="A12" s="9">
        <v>10</v>
      </c>
      <c r="B12" s="8"/>
      <c r="C12" s="31" t="s">
        <v>953</v>
      </c>
      <c r="D12" s="163"/>
      <c r="E12" s="23" t="s">
        <v>960</v>
      </c>
      <c r="G12" s="58" t="s">
        <v>773</v>
      </c>
      <c r="H12" s="96" t="s">
        <v>772</v>
      </c>
      <c r="K12" s="8"/>
      <c r="L12" s="9" t="s">
        <v>765</v>
      </c>
      <c r="M12" s="35" t="s">
        <v>766</v>
      </c>
    </row>
    <row r="13" spans="1:13" x14ac:dyDescent="0.25">
      <c r="A13" s="9">
        <v>11</v>
      </c>
      <c r="B13" s="8"/>
      <c r="C13" s="31" t="s">
        <v>952</v>
      </c>
      <c r="D13" s="163"/>
      <c r="G13" s="58"/>
      <c r="H13" s="96" t="s">
        <v>774</v>
      </c>
    </row>
    <row r="14" spans="1:13" x14ac:dyDescent="0.25">
      <c r="A14" s="9">
        <v>12</v>
      </c>
      <c r="B14" s="8"/>
      <c r="C14" s="8" t="s">
        <v>973</v>
      </c>
      <c r="D14" s="164"/>
      <c r="E14" s="23" t="s">
        <v>33</v>
      </c>
      <c r="G14" s="58" t="s">
        <v>777</v>
      </c>
      <c r="H14" s="96" t="s">
        <v>775</v>
      </c>
    </row>
    <row r="15" spans="1:13" x14ac:dyDescent="0.25">
      <c r="A15" s="9">
        <v>13</v>
      </c>
      <c r="B15" s="8"/>
      <c r="C15" s="96" t="s">
        <v>950</v>
      </c>
      <c r="D15" s="16" t="s">
        <v>955</v>
      </c>
      <c r="E15" s="119" t="s">
        <v>963</v>
      </c>
      <c r="F15" s="7"/>
      <c r="G15" s="58" t="s">
        <v>778</v>
      </c>
      <c r="H15" s="96" t="s">
        <v>776</v>
      </c>
    </row>
    <row r="16" spans="1:13" x14ac:dyDescent="0.25">
      <c r="A16" s="9">
        <v>14</v>
      </c>
      <c r="B16" s="8"/>
      <c r="C16" s="8" t="s">
        <v>951</v>
      </c>
      <c r="D16" s="16" t="s">
        <v>955</v>
      </c>
      <c r="E16" s="26"/>
      <c r="F16" s="7"/>
      <c r="G16" s="96" t="s">
        <v>738</v>
      </c>
      <c r="H16" s="96" t="s">
        <v>793</v>
      </c>
    </row>
    <row r="17" spans="1:7" x14ac:dyDescent="0.25">
      <c r="A17" s="9">
        <v>15</v>
      </c>
      <c r="B17" s="8"/>
      <c r="C17" s="31" t="s">
        <v>507</v>
      </c>
      <c r="D17" s="8"/>
      <c r="E17" s="26"/>
      <c r="F17" s="7"/>
      <c r="G17" s="7"/>
    </row>
    <row r="18" spans="1:7" x14ac:dyDescent="0.25">
      <c r="A18" s="9">
        <v>16</v>
      </c>
      <c r="B18" s="8"/>
      <c r="C18" s="8" t="s">
        <v>948</v>
      </c>
      <c r="D18" s="8"/>
      <c r="E18" s="26"/>
      <c r="F18" s="7"/>
      <c r="G18" s="7"/>
    </row>
    <row r="19" spans="1:7" x14ac:dyDescent="0.25">
      <c r="A19" s="9">
        <v>17</v>
      </c>
      <c r="B19" s="8"/>
      <c r="C19" s="8" t="s">
        <v>949</v>
      </c>
      <c r="D19" s="8"/>
      <c r="E19" s="26"/>
      <c r="F19" s="7"/>
      <c r="G19" s="7"/>
    </row>
    <row r="20" spans="1:7" x14ac:dyDescent="0.25">
      <c r="A20" s="9">
        <v>18</v>
      </c>
      <c r="B20" s="8"/>
      <c r="C20" s="8"/>
      <c r="D20" s="8"/>
      <c r="E20" s="26"/>
      <c r="F20" s="7"/>
      <c r="G20" s="7"/>
    </row>
    <row r="21" spans="1:7" x14ac:dyDescent="0.25">
      <c r="A21" s="9">
        <v>19</v>
      </c>
      <c r="B21" s="8"/>
      <c r="C21" s="8"/>
      <c r="D21" s="8"/>
      <c r="E21" s="26"/>
      <c r="F21" s="7"/>
      <c r="G21" s="7"/>
    </row>
    <row r="22" spans="1:7" x14ac:dyDescent="0.25">
      <c r="A22" s="9">
        <v>20</v>
      </c>
      <c r="B22" s="8"/>
      <c r="C22" s="31"/>
      <c r="D22" s="8"/>
      <c r="E22" s="26"/>
      <c r="F22" s="7"/>
      <c r="G22" s="7"/>
    </row>
    <row r="23" spans="1:7" x14ac:dyDescent="0.25">
      <c r="C23" s="119"/>
      <c r="D23" s="7"/>
      <c r="E23" s="26"/>
      <c r="F23" s="7"/>
      <c r="G23" s="7"/>
    </row>
    <row r="24" spans="1:7" x14ac:dyDescent="0.25">
      <c r="C24" s="26"/>
      <c r="D24" s="7"/>
      <c r="E24" s="7"/>
    </row>
    <row r="25" spans="1:7" x14ac:dyDescent="0.25">
      <c r="B25" s="9" t="s">
        <v>941</v>
      </c>
      <c r="C25" s="58" t="s">
        <v>940</v>
      </c>
      <c r="D25" s="7"/>
      <c r="E25" s="7"/>
    </row>
    <row r="26" spans="1:7" x14ac:dyDescent="0.25">
      <c r="B26" s="16" t="s">
        <v>941</v>
      </c>
      <c r="C26" s="58" t="s">
        <v>947</v>
      </c>
      <c r="D26" s="7"/>
      <c r="E26" s="7"/>
    </row>
  </sheetData>
  <mergeCells count="4">
    <mergeCell ref="K2:M2"/>
    <mergeCell ref="A1:D1"/>
    <mergeCell ref="G1:H1"/>
    <mergeCell ref="D3:D14"/>
  </mergeCells>
  <phoneticPr fontId="36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12"/>
  <sheetViews>
    <sheetView workbookViewId="0">
      <selection activeCell="F22" sqref="F22"/>
    </sheetView>
  </sheetViews>
  <sheetFormatPr defaultRowHeight="15" x14ac:dyDescent="0.25"/>
  <cols>
    <col min="2" max="2" width="7.42578125" customWidth="1"/>
    <col min="3" max="3" width="31.7109375" bestFit="1" customWidth="1"/>
    <col min="4" max="4" width="9.7109375" customWidth="1"/>
    <col min="5" max="5" width="62.7109375" customWidth="1"/>
    <col min="6" max="6" width="9.5703125" customWidth="1"/>
    <col min="7" max="7" width="13" customWidth="1"/>
    <col min="8" max="8" width="36.85546875" customWidth="1"/>
    <col min="9" max="9" width="13.7109375" customWidth="1"/>
    <col min="10" max="10" width="10" customWidth="1"/>
    <col min="11" max="12" width="9.140625" customWidth="1"/>
    <col min="13" max="13" width="15.85546875" customWidth="1"/>
    <col min="14" max="15" width="14.5703125" customWidth="1"/>
    <col min="16" max="16" width="14" customWidth="1"/>
    <col min="17" max="17" width="11" customWidth="1"/>
    <col min="18" max="18" width="11.85546875" customWidth="1"/>
  </cols>
  <sheetData>
    <row r="1" spans="2:18" ht="21" x14ac:dyDescent="0.35">
      <c r="B1" s="165" t="s">
        <v>865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3" spans="2:18" ht="45" x14ac:dyDescent="0.25">
      <c r="B3" s="21" t="s">
        <v>0</v>
      </c>
      <c r="C3" s="21" t="s">
        <v>803</v>
      </c>
      <c r="D3" s="21" t="s">
        <v>2</v>
      </c>
      <c r="E3" s="21" t="s">
        <v>607</v>
      </c>
      <c r="F3" s="21" t="s">
        <v>4</v>
      </c>
      <c r="G3" s="21" t="s">
        <v>5</v>
      </c>
      <c r="H3" s="21" t="s">
        <v>6</v>
      </c>
      <c r="I3" s="21" t="s">
        <v>12</v>
      </c>
      <c r="J3" s="21" t="s">
        <v>7</v>
      </c>
      <c r="K3" s="21" t="s">
        <v>8</v>
      </c>
      <c r="L3" s="21" t="s">
        <v>619</v>
      </c>
      <c r="M3" s="21" t="s">
        <v>9</v>
      </c>
      <c r="N3" s="21" t="s">
        <v>10</v>
      </c>
      <c r="O3" s="21" t="s">
        <v>11</v>
      </c>
      <c r="P3" s="21" t="s">
        <v>13</v>
      </c>
      <c r="Q3" s="19" t="s">
        <v>16</v>
      </c>
      <c r="R3" s="21" t="s">
        <v>17</v>
      </c>
    </row>
    <row r="4" spans="2:18" x14ac:dyDescent="0.25">
      <c r="B4" s="11">
        <v>38</v>
      </c>
      <c r="C4" s="11" t="s">
        <v>48</v>
      </c>
      <c r="D4" s="11">
        <v>4</v>
      </c>
      <c r="E4" s="11" t="s">
        <v>49</v>
      </c>
      <c r="F4" s="11">
        <v>146043</v>
      </c>
      <c r="G4" s="10" t="s">
        <v>390</v>
      </c>
      <c r="H4" s="29" t="s">
        <v>612</v>
      </c>
      <c r="I4" s="9">
        <v>129387</v>
      </c>
      <c r="J4" s="11" t="s">
        <v>20</v>
      </c>
      <c r="K4" s="11">
        <v>1</v>
      </c>
      <c r="L4" s="11">
        <v>1.03</v>
      </c>
      <c r="M4" s="12">
        <v>0.92205999999999999</v>
      </c>
      <c r="N4" s="11">
        <f t="shared" ref="N4:N12" si="0">M4*L4</f>
        <v>0.94972180000000006</v>
      </c>
      <c r="O4" s="30">
        <f t="shared" ref="O4:O12" si="1">1000/M4</f>
        <v>1084.5281218141986</v>
      </c>
      <c r="P4" s="9" t="s">
        <v>70</v>
      </c>
      <c r="Q4" s="9" t="s">
        <v>26</v>
      </c>
      <c r="R4" s="9" t="s">
        <v>26</v>
      </c>
    </row>
    <row r="5" spans="2:18" x14ac:dyDescent="0.25">
      <c r="B5" s="12">
        <v>39</v>
      </c>
      <c r="C5" s="11" t="s">
        <v>50</v>
      </c>
      <c r="D5" s="11">
        <v>4</v>
      </c>
      <c r="E5" s="11" t="s">
        <v>51</v>
      </c>
      <c r="F5" s="11">
        <v>147825</v>
      </c>
      <c r="G5" s="10" t="s">
        <v>390</v>
      </c>
      <c r="H5" s="29" t="s">
        <v>612</v>
      </c>
      <c r="I5" s="9">
        <v>129387</v>
      </c>
      <c r="J5" s="11" t="s">
        <v>20</v>
      </c>
      <c r="K5" s="11">
        <v>1</v>
      </c>
      <c r="L5" s="11">
        <v>1.03</v>
      </c>
      <c r="M5" s="11">
        <v>1.70652</v>
      </c>
      <c r="N5" s="11">
        <f t="shared" si="0"/>
        <v>1.7577156</v>
      </c>
      <c r="O5" s="30">
        <f t="shared" si="1"/>
        <v>585.98785833157535</v>
      </c>
      <c r="P5" s="9" t="s">
        <v>70</v>
      </c>
      <c r="Q5" s="9" t="s">
        <v>26</v>
      </c>
      <c r="R5" s="9" t="s">
        <v>94</v>
      </c>
    </row>
    <row r="6" spans="2:18" x14ac:dyDescent="0.25">
      <c r="B6" s="11">
        <v>40</v>
      </c>
      <c r="C6" s="11" t="s">
        <v>52</v>
      </c>
      <c r="D6" s="11">
        <v>4</v>
      </c>
      <c r="E6" s="11" t="s">
        <v>53</v>
      </c>
      <c r="F6" s="11">
        <v>146044</v>
      </c>
      <c r="G6" s="10" t="s">
        <v>390</v>
      </c>
      <c r="H6" s="29" t="s">
        <v>612</v>
      </c>
      <c r="I6" s="9">
        <v>129387</v>
      </c>
      <c r="J6" s="11" t="s">
        <v>20</v>
      </c>
      <c r="K6" s="11">
        <v>1</v>
      </c>
      <c r="L6" s="11">
        <v>1.03</v>
      </c>
      <c r="M6" s="11">
        <v>1.32481</v>
      </c>
      <c r="N6" s="11">
        <f t="shared" si="0"/>
        <v>1.3645543</v>
      </c>
      <c r="O6" s="30">
        <f t="shared" si="1"/>
        <v>754.82522022025796</v>
      </c>
      <c r="P6" s="9" t="s">
        <v>70</v>
      </c>
      <c r="Q6" s="9" t="s">
        <v>26</v>
      </c>
      <c r="R6" s="9" t="s">
        <v>26</v>
      </c>
    </row>
    <row r="7" spans="2:18" x14ac:dyDescent="0.25">
      <c r="B7" s="12">
        <v>74</v>
      </c>
      <c r="C7" s="11" t="s">
        <v>68</v>
      </c>
      <c r="D7" s="11">
        <v>5</v>
      </c>
      <c r="E7" s="11" t="s">
        <v>69</v>
      </c>
      <c r="F7" s="11">
        <v>147826</v>
      </c>
      <c r="G7" s="10" t="s">
        <v>30</v>
      </c>
      <c r="H7" s="9" t="s">
        <v>618</v>
      </c>
      <c r="I7" s="9">
        <v>179053</v>
      </c>
      <c r="J7" s="11" t="s">
        <v>20</v>
      </c>
      <c r="K7" s="11">
        <v>1</v>
      </c>
      <c r="L7" s="11">
        <v>1.03</v>
      </c>
      <c r="M7" s="19">
        <v>2.6</v>
      </c>
      <c r="N7" s="11">
        <f t="shared" si="0"/>
        <v>2.6780000000000004</v>
      </c>
      <c r="O7" s="30">
        <f t="shared" si="1"/>
        <v>384.61538461538458</v>
      </c>
      <c r="P7" s="16" t="s">
        <v>742</v>
      </c>
      <c r="Q7" s="9" t="s">
        <v>26</v>
      </c>
      <c r="R7" s="9" t="s">
        <v>27</v>
      </c>
    </row>
    <row r="8" spans="2:18" x14ac:dyDescent="0.25">
      <c r="B8" s="11">
        <v>75</v>
      </c>
      <c r="C8" s="11" t="s">
        <v>71</v>
      </c>
      <c r="D8" s="11">
        <v>5</v>
      </c>
      <c r="E8" s="11" t="s">
        <v>72</v>
      </c>
      <c r="F8" s="11">
        <v>147827</v>
      </c>
      <c r="G8" s="10" t="s">
        <v>30</v>
      </c>
      <c r="H8" s="9" t="s">
        <v>618</v>
      </c>
      <c r="I8" s="9">
        <v>179053</v>
      </c>
      <c r="J8" s="11" t="s">
        <v>20</v>
      </c>
      <c r="K8" s="11">
        <v>1</v>
      </c>
      <c r="L8" s="11">
        <v>1.03</v>
      </c>
      <c r="M8" s="21">
        <v>3.948</v>
      </c>
      <c r="N8" s="11">
        <f t="shared" si="0"/>
        <v>4.0664400000000001</v>
      </c>
      <c r="O8" s="30">
        <f t="shared" si="1"/>
        <v>253.29280648429585</v>
      </c>
      <c r="P8" s="16" t="s">
        <v>742</v>
      </c>
      <c r="Q8" s="9" t="s">
        <v>26</v>
      </c>
      <c r="R8" s="9" t="s">
        <v>27</v>
      </c>
    </row>
    <row r="9" spans="2:18" x14ac:dyDescent="0.25">
      <c r="B9" s="11">
        <v>76</v>
      </c>
      <c r="C9" s="11" t="s">
        <v>73</v>
      </c>
      <c r="D9" s="11">
        <v>5</v>
      </c>
      <c r="E9" s="11" t="s">
        <v>74</v>
      </c>
      <c r="F9" s="11">
        <v>144668</v>
      </c>
      <c r="G9" s="10" t="s">
        <v>30</v>
      </c>
      <c r="H9" s="9" t="s">
        <v>618</v>
      </c>
      <c r="I9" s="9">
        <v>179053</v>
      </c>
      <c r="J9" s="11" t="s">
        <v>20</v>
      </c>
      <c r="K9" s="11">
        <v>1</v>
      </c>
      <c r="L9" s="11">
        <v>1.1000000000000001</v>
      </c>
      <c r="M9" s="11">
        <v>9.3114000000000008</v>
      </c>
      <c r="N9" s="11">
        <f t="shared" si="0"/>
        <v>10.242540000000002</v>
      </c>
      <c r="O9" s="30">
        <f t="shared" si="1"/>
        <v>107.39523594733336</v>
      </c>
      <c r="P9" s="16" t="s">
        <v>742</v>
      </c>
      <c r="Q9" s="9" t="s">
        <v>26</v>
      </c>
      <c r="R9" s="9" t="s">
        <v>27</v>
      </c>
    </row>
    <row r="10" spans="2:18" x14ac:dyDescent="0.25">
      <c r="B10" s="11">
        <v>82</v>
      </c>
      <c r="C10" s="9" t="s">
        <v>236</v>
      </c>
      <c r="D10" s="9">
        <v>5</v>
      </c>
      <c r="E10" s="9" t="s">
        <v>237</v>
      </c>
      <c r="F10" s="11"/>
      <c r="G10" s="10" t="s">
        <v>598</v>
      </c>
      <c r="H10" s="9" t="s">
        <v>613</v>
      </c>
      <c r="I10" s="15">
        <v>113169</v>
      </c>
      <c r="J10" s="12" t="s">
        <v>20</v>
      </c>
      <c r="K10" s="12">
        <v>1</v>
      </c>
      <c r="L10" s="9">
        <v>1.03</v>
      </c>
      <c r="M10" s="21">
        <v>2.4163000000000001</v>
      </c>
      <c r="N10" s="11">
        <f t="shared" si="0"/>
        <v>2.4887890000000001</v>
      </c>
      <c r="O10" s="11">
        <f t="shared" si="1"/>
        <v>413.85589537722961</v>
      </c>
      <c r="P10" s="11" t="s">
        <v>235</v>
      </c>
      <c r="Q10" s="9" t="s">
        <v>94</v>
      </c>
      <c r="R10" s="9" t="s">
        <v>94</v>
      </c>
    </row>
    <row r="11" spans="2:18" x14ac:dyDescent="0.25">
      <c r="B11" s="12">
        <v>5</v>
      </c>
      <c r="C11" s="16" t="s">
        <v>740</v>
      </c>
      <c r="D11" s="9">
        <v>2.97</v>
      </c>
      <c r="E11" s="9" t="s">
        <v>741</v>
      </c>
      <c r="F11" s="15">
        <v>223776</v>
      </c>
      <c r="G11" s="36" t="s">
        <v>474</v>
      </c>
      <c r="H11" s="9" t="s">
        <v>615</v>
      </c>
      <c r="I11" s="9">
        <v>129392</v>
      </c>
      <c r="J11" s="12" t="s">
        <v>20</v>
      </c>
      <c r="K11" s="12">
        <v>1</v>
      </c>
      <c r="L11" s="9">
        <v>1.03</v>
      </c>
      <c r="M11" s="16">
        <v>0.38569999999999999</v>
      </c>
      <c r="N11" s="11">
        <f>M11*L11</f>
        <v>0.39727099999999999</v>
      </c>
      <c r="O11" s="11">
        <f t="shared" si="1"/>
        <v>2592.6886180969668</v>
      </c>
      <c r="P11" s="16" t="s">
        <v>742</v>
      </c>
      <c r="Q11" s="9" t="s">
        <v>26</v>
      </c>
      <c r="R11" s="9" t="s">
        <v>94</v>
      </c>
    </row>
    <row r="12" spans="2:18" x14ac:dyDescent="0.25">
      <c r="B12" s="11">
        <v>220</v>
      </c>
      <c r="C12" s="16" t="s">
        <v>852</v>
      </c>
      <c r="D12" s="9">
        <v>4.17</v>
      </c>
      <c r="E12" s="16" t="s">
        <v>853</v>
      </c>
      <c r="F12" s="15"/>
      <c r="G12" s="10" t="s">
        <v>390</v>
      </c>
      <c r="H12" s="9" t="s">
        <v>612</v>
      </c>
      <c r="I12" s="9">
        <v>129387</v>
      </c>
      <c r="J12" s="11" t="s">
        <v>20</v>
      </c>
      <c r="K12" s="11">
        <v>1</v>
      </c>
      <c r="L12" s="11">
        <v>1.05</v>
      </c>
      <c r="M12" s="101">
        <v>1.38713</v>
      </c>
      <c r="N12" s="11">
        <f t="shared" si="0"/>
        <v>1.4564865</v>
      </c>
      <c r="O12" s="30">
        <f t="shared" si="1"/>
        <v>720.91296417783485</v>
      </c>
      <c r="P12" s="22" t="s">
        <v>70</v>
      </c>
      <c r="Q12" s="9" t="s">
        <v>26</v>
      </c>
      <c r="R12" s="9" t="s">
        <v>27</v>
      </c>
    </row>
  </sheetData>
  <mergeCells count="1">
    <mergeCell ref="B1:R1"/>
  </mergeCells>
  <conditionalFormatting sqref="Q12">
    <cfRule type="containsText" dxfId="19" priority="11" operator="containsText" text="Yes">
      <formula>NOT(ISERROR(SEARCH("Yes",#REF!)))</formula>
    </cfRule>
    <cfRule type="containsText" dxfId="18" priority="12" operator="containsText" text="No">
      <formula>NOT(ISERROR(SEARCH("No",#REF!)))</formula>
    </cfRule>
  </conditionalFormatting>
  <conditionalFormatting sqref="Q3:R3">
    <cfRule type="containsText" dxfId="17" priority="6" operator="containsText" text="No">
      <formula>NOT(ISERROR(SEARCH(("No"),(Q3))))</formula>
    </cfRule>
    <cfRule type="containsText" dxfId="16" priority="7" operator="containsText" text="yes">
      <formula>NOT(ISERROR(SEARCH(("yes"),(Q3))))</formula>
    </cfRule>
  </conditionalFormatting>
  <conditionalFormatting sqref="Q4:R10">
    <cfRule type="containsText" dxfId="15" priority="28" operator="containsText" text="yes">
      <formula>NOT(ISERROR(SEARCH(("yes"),(#REF!))))</formula>
    </cfRule>
    <cfRule type="containsText" dxfId="14" priority="32" operator="containsText" text="No">
      <formula>NOT(ISERROR(SEARCH(("No"),(#REF!))))</formula>
    </cfRule>
  </conditionalFormatting>
  <conditionalFormatting sqref="Q11:R11">
    <cfRule type="containsText" dxfId="13" priority="33" operator="containsText" text="Yes">
      <formula>NOT(ISERROR(SEARCH(("Yes"),(#REF!))))</formula>
    </cfRule>
    <cfRule type="containsText" dxfId="12" priority="34" operator="containsText" text="No">
      <formula>NOT(ISERROR(SEARCH(("No"),(#REF!))))</formula>
    </cfRule>
    <cfRule type="containsText" dxfId="11" priority="35" operator="containsText" text="Yes">
      <formula>NOT(ISERROR(SEARCH(("Yes"),(#REF!))))</formula>
    </cfRule>
    <cfRule type="containsText" dxfId="10" priority="950" operator="containsText" text="No">
      <formula>NOT(ISERROR(SEARCH(("No"),(#REF!))))</formula>
    </cfRule>
  </conditionalFormatting>
  <conditionalFormatting sqref="R12">
    <cfRule type="containsText" dxfId="9" priority="13" operator="containsText" text="No">
      <formula>NOT(ISERROR(SEARCH(("No"),(#REF!))))</formula>
    </cfRule>
    <cfRule type="containsText" dxfId="8" priority="14" operator="containsText" text="yes">
      <formula>NOT(ISERROR(SEARCH(("yes"),(#REF!))))</formula>
    </cfRule>
  </conditionalFormatting>
  <dataValidations count="2">
    <dataValidation type="list" allowBlank="1" showErrorMessage="1" sqref="R12 Q3:R11" xr:uid="{00000000-0002-0000-0E00-000000000000}">
      <formula1>"Yes,No"</formula1>
    </dataValidation>
    <dataValidation type="list" allowBlank="1" showInputMessage="1" showErrorMessage="1" sqref="Q12" xr:uid="{00000000-0002-0000-0E00-000001000000}">
      <formula1>"Yes, 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B702"/>
  <sheetViews>
    <sheetView tabSelected="1" zoomScaleNormal="100" workbookViewId="0">
      <selection activeCell="D2" sqref="D2"/>
    </sheetView>
  </sheetViews>
  <sheetFormatPr defaultColWidth="9.140625" defaultRowHeight="15" customHeight="1" x14ac:dyDescent="0.25"/>
  <cols>
    <col min="1" max="1" width="5.140625" style="126" bestFit="1" customWidth="1"/>
    <col min="2" max="2" width="33.28515625" style="126" bestFit="1" customWidth="1"/>
    <col min="3" max="3" width="17" style="126" bestFit="1" customWidth="1"/>
    <col min="4" max="4" width="63.85546875" style="126" bestFit="1" customWidth="1"/>
    <col min="5" max="5" width="22.140625" style="126" bestFit="1" customWidth="1"/>
    <col min="6" max="6" width="16.85546875" style="126" bestFit="1" customWidth="1"/>
    <col min="7" max="7" width="23.85546875" style="126" bestFit="1" customWidth="1"/>
    <col min="8" max="8" width="47.7109375" style="126" bestFit="1" customWidth="1"/>
    <col min="9" max="9" width="27.28515625" style="126" bestFit="1" customWidth="1"/>
    <col min="10" max="10" width="7.7109375" style="126" bestFit="1" customWidth="1"/>
    <col min="11" max="11" width="10.5703125" style="126" bestFit="1" customWidth="1"/>
    <col min="12" max="12" width="19.28515625" style="126" bestFit="1" customWidth="1"/>
    <col min="13" max="13" width="25.5703125" style="126" bestFit="1" customWidth="1"/>
    <col min="14" max="14" width="26.7109375" style="126" bestFit="1" customWidth="1"/>
    <col min="15" max="15" width="27.28515625" style="126" bestFit="1" customWidth="1"/>
    <col min="16" max="16" width="34" style="126" bestFit="1" customWidth="1"/>
    <col min="17" max="17" width="21.7109375" style="126" bestFit="1" customWidth="1"/>
    <col min="18" max="18" width="22.85546875" style="126" bestFit="1" customWidth="1"/>
    <col min="19" max="19" width="20.7109375" style="126" bestFit="1" customWidth="1"/>
    <col min="20" max="20" width="18.85546875" style="126" bestFit="1" customWidth="1"/>
    <col min="21" max="21" width="17.5703125" style="126" bestFit="1" customWidth="1"/>
    <col min="22" max="22" width="30.42578125" style="126" bestFit="1" customWidth="1"/>
    <col min="23" max="23" width="40.28515625" style="126" bestFit="1" customWidth="1"/>
    <col min="24" max="24" width="40.5703125" style="126" bestFit="1" customWidth="1"/>
    <col min="25" max="25" width="24" style="126" bestFit="1" customWidth="1"/>
    <col min="26" max="26" width="34.85546875" style="126" bestFit="1" customWidth="1"/>
    <col min="27" max="27" width="27.28515625" style="126" bestFit="1" customWidth="1"/>
    <col min="28" max="28" width="15.42578125" style="126" bestFit="1" customWidth="1"/>
    <col min="29" max="29" width="16.85546875" style="126" bestFit="1" customWidth="1"/>
    <col min="30" max="30" width="26.7109375" style="126" bestFit="1" customWidth="1"/>
    <col min="31" max="31" width="22.28515625" style="126" bestFit="1" customWidth="1"/>
    <col min="32" max="32" width="18.5703125" style="126" bestFit="1" customWidth="1"/>
    <col min="33" max="33" width="12" style="126" bestFit="1" customWidth="1"/>
    <col min="34" max="41" width="13.28515625" style="126" bestFit="1" customWidth="1"/>
    <col min="42" max="42" width="32.5703125" style="126" bestFit="1" customWidth="1"/>
    <col min="43" max="43" width="13.28515625" style="126" bestFit="1" customWidth="1"/>
    <col min="44" max="44" width="14.28515625" style="126" bestFit="1" customWidth="1"/>
    <col min="45" max="45" width="30.42578125" style="126" bestFit="1" customWidth="1"/>
    <col min="46" max="46" width="29.28515625" style="126" bestFit="1" customWidth="1"/>
    <col min="47" max="47" width="25.28515625" style="126" bestFit="1" customWidth="1"/>
    <col min="48" max="48" width="29.85546875" style="126" bestFit="1" customWidth="1"/>
    <col min="49" max="49" width="23.28515625" style="126" bestFit="1" customWidth="1"/>
    <col min="50" max="50" width="30.42578125" style="126" bestFit="1" customWidth="1"/>
    <col min="51" max="51" width="25" style="126" bestFit="1" customWidth="1"/>
    <col min="52" max="52" width="24.85546875" style="126" bestFit="1" customWidth="1"/>
    <col min="53" max="53" width="19.28515625" style="126" bestFit="1" customWidth="1"/>
    <col min="54" max="54" width="21.28515625" style="126" bestFit="1" customWidth="1"/>
    <col min="55" max="55" width="26.42578125" style="126" bestFit="1" customWidth="1"/>
    <col min="56" max="56" width="30.42578125" style="126" bestFit="1" customWidth="1"/>
    <col min="57" max="57" width="33" style="126" bestFit="1" customWidth="1"/>
    <col min="58" max="58" width="32" style="126" bestFit="1" customWidth="1"/>
    <col min="59" max="59" width="28.42578125" style="126" bestFit="1" customWidth="1"/>
    <col min="60" max="60" width="34.85546875" style="126" bestFit="1" customWidth="1"/>
    <col min="61" max="61" width="9.85546875" style="126" bestFit="1" customWidth="1"/>
    <col min="62" max="63" width="18.85546875" style="126" bestFit="1" customWidth="1"/>
    <col min="64" max="64" width="34.28515625" style="126" bestFit="1" customWidth="1"/>
    <col min="65" max="65" width="25.28515625" style="126" bestFit="1" customWidth="1"/>
    <col min="66" max="66" width="12.28515625" style="126" bestFit="1" customWidth="1"/>
    <col min="67" max="67" width="17" style="126" bestFit="1" customWidth="1"/>
    <col min="68" max="68" width="12.140625" style="126" bestFit="1" customWidth="1"/>
    <col min="69" max="69" width="13.42578125" style="126" bestFit="1" customWidth="1"/>
    <col min="70" max="70" width="26.42578125" style="126" customWidth="1"/>
    <col min="71" max="71" width="14.7109375" style="127" bestFit="1" customWidth="1"/>
    <col min="72" max="72" width="57.85546875" style="128" bestFit="1" customWidth="1"/>
    <col min="73" max="73" width="19.85546875" style="126" bestFit="1" customWidth="1"/>
    <col min="74" max="74" width="14.28515625" style="126" bestFit="1" customWidth="1"/>
    <col min="75" max="75" width="12.85546875" style="126" bestFit="1" customWidth="1"/>
    <col min="76" max="76" width="34.85546875" style="126" bestFit="1" customWidth="1"/>
    <col min="77" max="77" width="24.85546875" style="126" bestFit="1" customWidth="1"/>
    <col min="78" max="79" width="12.28515625" style="126" bestFit="1" customWidth="1"/>
    <col min="80" max="80" width="16.42578125" style="126" bestFit="1" customWidth="1"/>
    <col min="81" max="81" width="22.85546875" style="127" bestFit="1" customWidth="1"/>
    <col min="82" max="82" width="24" style="127" bestFit="1" customWidth="1"/>
    <col min="83" max="83" width="24.7109375" style="126" bestFit="1" customWidth="1"/>
    <col min="84" max="84" width="31.5703125" style="126" bestFit="1" customWidth="1"/>
    <col min="85" max="85" width="19.28515625" style="126" bestFit="1" customWidth="1"/>
    <col min="86" max="86" width="20.42578125" style="126" bestFit="1" customWidth="1"/>
    <col min="87" max="87" width="18.140625" style="126" bestFit="1" customWidth="1"/>
    <col min="88" max="88" width="16.42578125" style="126" bestFit="1" customWidth="1"/>
    <col min="89" max="89" width="16" style="127" bestFit="1" customWidth="1"/>
    <col min="90" max="90" width="28" style="127" bestFit="1" customWidth="1"/>
    <col min="91" max="91" width="38" style="127" bestFit="1" customWidth="1"/>
    <col min="92" max="92" width="38.28515625" style="127" bestFit="1" customWidth="1"/>
    <col min="93" max="93" width="21.7109375" style="127" bestFit="1" customWidth="1"/>
    <col min="94" max="94" width="32.5703125" style="127" bestFit="1" customWidth="1"/>
    <col min="95" max="95" width="25" style="127" bestFit="1" customWidth="1"/>
    <col min="96" max="96" width="13.140625" style="127" bestFit="1" customWidth="1"/>
    <col min="97" max="97" width="14.42578125" style="127" bestFit="1" customWidth="1"/>
    <col min="98" max="98" width="24.42578125" style="127" bestFit="1" customWidth="1"/>
    <col min="99" max="99" width="20" style="127" bestFit="1" customWidth="1"/>
    <col min="100" max="100" width="16.140625" style="127" bestFit="1" customWidth="1"/>
    <col min="101" max="101" width="25.85546875" style="127" bestFit="1" customWidth="1"/>
    <col min="102" max="102" width="27" style="127" bestFit="1" customWidth="1"/>
    <col min="103" max="103" width="17.42578125" style="127" bestFit="1" customWidth="1"/>
    <col min="104" max="104" width="26.85546875" style="127" bestFit="1" customWidth="1"/>
    <col min="105" max="105" width="27.28515625" style="127" bestFit="1" customWidth="1"/>
    <col min="106" max="106" width="29.85546875" style="127" bestFit="1" customWidth="1"/>
    <col min="107" max="107" width="21" style="127" bestFit="1" customWidth="1"/>
    <col min="108" max="108" width="28" style="127" bestFit="1" customWidth="1"/>
    <col min="109" max="109" width="43.140625" style="127" bestFit="1" customWidth="1"/>
    <col min="110" max="110" width="30.140625" style="127" bestFit="1" customWidth="1"/>
    <col min="111" max="111" width="18.140625" style="127" bestFit="1" customWidth="1"/>
    <col min="112" max="112" width="37" style="127" bestFit="1" customWidth="1"/>
    <col min="113" max="113" width="25" style="127" bestFit="1" customWidth="1"/>
    <col min="114" max="114" width="27" style="127" bestFit="1" customWidth="1"/>
    <col min="115" max="115" width="22.85546875" style="127" bestFit="1" customWidth="1"/>
    <col min="116" max="116" width="27.28515625" style="127" bestFit="1" customWidth="1"/>
    <col min="117" max="117" width="21" style="127" bestFit="1" customWidth="1"/>
    <col min="118" max="118" width="25" style="127" bestFit="1" customWidth="1"/>
    <col min="119" max="119" width="22.5703125" style="127" bestFit="1" customWidth="1"/>
    <col min="120" max="120" width="22.42578125" style="127" bestFit="1" customWidth="1"/>
    <col min="121" max="121" width="17" style="127" bestFit="1" customWidth="1"/>
    <col min="122" max="122" width="19" style="127" bestFit="1" customWidth="1"/>
    <col min="123" max="123" width="21" style="127" bestFit="1" customWidth="1"/>
    <col min="124" max="124" width="25" style="127" bestFit="1" customWidth="1"/>
    <col min="125" max="125" width="27.28515625" style="127" bestFit="1" customWidth="1"/>
    <col min="126" max="126" width="29.7109375" style="127" bestFit="1" customWidth="1"/>
    <col min="127" max="127" width="26.140625" style="127" bestFit="1" customWidth="1"/>
    <col min="128" max="128" width="32.28515625" style="127" bestFit="1" customWidth="1"/>
    <col min="129" max="129" width="12.28515625" style="126" bestFit="1" customWidth="1"/>
    <col min="130" max="130" width="17.28515625" style="126" bestFit="1" customWidth="1"/>
    <col min="131" max="131" width="17" style="126" bestFit="1" customWidth="1"/>
    <col min="132" max="132" width="32.85546875" style="127" bestFit="1" customWidth="1"/>
    <col min="133" max="133" width="23.140625" style="126" bestFit="1" customWidth="1"/>
    <col min="134" max="134" width="12.28515625" style="126" bestFit="1" customWidth="1"/>
    <col min="135" max="135" width="14.5703125" style="126" bestFit="1" customWidth="1"/>
    <col min="136" max="137" width="12.28515625" style="127" bestFit="1" customWidth="1"/>
    <col min="138" max="138" width="12.28515625" style="126" bestFit="1" customWidth="1"/>
    <col min="139" max="139" width="44.140625" style="126" bestFit="1" customWidth="1"/>
    <col min="140" max="140" width="39.42578125" style="126" bestFit="1" customWidth="1"/>
    <col min="141" max="142" width="12.28515625" style="126" bestFit="1" customWidth="1"/>
    <col min="143" max="143" width="42.7109375" style="126" bestFit="1" customWidth="1"/>
    <col min="144" max="157" width="12.28515625" style="126" bestFit="1" customWidth="1"/>
    <col min="158" max="158" width="32.85546875" style="126" hidden="1" customWidth="1"/>
    <col min="159" max="159" width="12.28515625" style="126" bestFit="1" customWidth="1"/>
    <col min="160" max="16384" width="9.140625" style="126"/>
  </cols>
  <sheetData>
    <row r="1" spans="1:137" x14ac:dyDescent="0.25">
      <c r="A1" t="s">
        <v>0</v>
      </c>
      <c r="B1" t="s">
        <v>803</v>
      </c>
      <c r="C1" t="s">
        <v>2</v>
      </c>
      <c r="D1" t="s">
        <v>607</v>
      </c>
      <c r="E1" t="s">
        <v>974</v>
      </c>
      <c r="F1" t="s">
        <v>4</v>
      </c>
      <c r="G1" t="s">
        <v>5</v>
      </c>
      <c r="H1" t="s">
        <v>6</v>
      </c>
      <c r="I1" t="s">
        <v>12</v>
      </c>
      <c r="J1" t="s">
        <v>7</v>
      </c>
      <c r="K1" t="s">
        <v>1159</v>
      </c>
      <c r="L1" t="s">
        <v>818</v>
      </c>
      <c r="M1" t="s">
        <v>1160</v>
      </c>
      <c r="N1" t="s">
        <v>1161</v>
      </c>
      <c r="O1" t="s">
        <v>1162</v>
      </c>
      <c r="P1" t="s">
        <v>1100</v>
      </c>
      <c r="Q1" t="s">
        <v>1106</v>
      </c>
      <c r="R1" t="s">
        <v>1107</v>
      </c>
      <c r="S1" t="s">
        <v>1163</v>
      </c>
      <c r="T1" t="s">
        <v>1164</v>
      </c>
      <c r="U1" t="s">
        <v>13</v>
      </c>
      <c r="V1" t="s">
        <v>1045</v>
      </c>
      <c r="W1" t="s">
        <v>1046</v>
      </c>
      <c r="X1" t="s">
        <v>1047</v>
      </c>
      <c r="Y1" t="s">
        <v>1048</v>
      </c>
      <c r="Z1" t="s">
        <v>1049</v>
      </c>
      <c r="AA1" t="s">
        <v>1112</v>
      </c>
      <c r="AB1" t="s">
        <v>1050</v>
      </c>
      <c r="AC1" t="s">
        <v>1061</v>
      </c>
      <c r="AD1" t="s">
        <v>1051</v>
      </c>
      <c r="AE1" t="s">
        <v>1052</v>
      </c>
      <c r="AF1" t="s">
        <v>1053</v>
      </c>
      <c r="AG1" t="s">
        <v>1099</v>
      </c>
      <c r="AH1" t="s">
        <v>1138</v>
      </c>
      <c r="AI1" t="s">
        <v>1139</v>
      </c>
      <c r="AJ1" t="s">
        <v>1140</v>
      </c>
      <c r="AK1" t="s">
        <v>1141</v>
      </c>
      <c r="AL1" t="s">
        <v>1142</v>
      </c>
      <c r="AM1" t="s">
        <v>1143</v>
      </c>
      <c r="AN1" t="s">
        <v>1144</v>
      </c>
      <c r="AO1" t="s">
        <v>1145</v>
      </c>
      <c r="AP1" t="s">
        <v>1044</v>
      </c>
      <c r="AQ1" t="s">
        <v>1146</v>
      </c>
      <c r="AR1" t="s">
        <v>1147</v>
      </c>
      <c r="AS1" t="s">
        <v>1148</v>
      </c>
      <c r="AT1" t="s">
        <v>1054</v>
      </c>
      <c r="AU1" t="s">
        <v>1055</v>
      </c>
      <c r="AV1" t="s">
        <v>1056</v>
      </c>
      <c r="AW1" t="s">
        <v>1043</v>
      </c>
      <c r="AX1" t="s">
        <v>1149</v>
      </c>
      <c r="AY1" t="s">
        <v>1057</v>
      </c>
      <c r="AZ1" t="s">
        <v>1058</v>
      </c>
      <c r="BA1" t="s">
        <v>1059</v>
      </c>
      <c r="BB1" t="s">
        <v>1060</v>
      </c>
      <c r="BC1" t="s">
        <v>1150</v>
      </c>
      <c r="BD1" t="s">
        <v>1151</v>
      </c>
      <c r="BE1" t="s">
        <v>1152</v>
      </c>
      <c r="BF1" t="s">
        <v>1113</v>
      </c>
      <c r="BG1" t="s">
        <v>1062</v>
      </c>
      <c r="BH1" t="s">
        <v>1063</v>
      </c>
      <c r="BI1" t="s">
        <v>14</v>
      </c>
      <c r="BJ1" t="s">
        <v>1171</v>
      </c>
      <c r="BK1" t="s">
        <v>1172</v>
      </c>
      <c r="BL1" t="s">
        <v>1173</v>
      </c>
      <c r="BM1" t="s">
        <v>1174</v>
      </c>
      <c r="BN1" t="s">
        <v>16</v>
      </c>
      <c r="BO1" t="s">
        <v>17</v>
      </c>
      <c r="BP1" t="s">
        <v>276</v>
      </c>
      <c r="BS1" s="126"/>
      <c r="BT1" s="126"/>
      <c r="CC1" s="126"/>
      <c r="CD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EB1" s="126"/>
      <c r="EF1" s="126"/>
      <c r="EG1" s="126"/>
    </row>
    <row r="2" spans="1:137" x14ac:dyDescent="0.25">
      <c r="A2">
        <v>1</v>
      </c>
      <c r="B2" t="s">
        <v>999</v>
      </c>
      <c r="C2">
        <v>2</v>
      </c>
      <c r="D2" s="23" t="s">
        <v>1000</v>
      </c>
      <c r="E2" s="134">
        <v>5</v>
      </c>
      <c r="F2">
        <v>371807</v>
      </c>
      <c r="G2" t="s">
        <v>30</v>
      </c>
      <c r="H2" t="s">
        <v>1008</v>
      </c>
      <c r="I2">
        <v>253758</v>
      </c>
      <c r="J2" t="s">
        <v>108</v>
      </c>
      <c r="K2">
        <v>1</v>
      </c>
      <c r="L2">
        <v>1.03</v>
      </c>
      <c r="M2">
        <v>0.18127499999999999</v>
      </c>
      <c r="N2">
        <v>1.81275E-4</v>
      </c>
      <c r="O2">
        <v>0.18671325</v>
      </c>
      <c r="P2">
        <v>1.8671325E-4</v>
      </c>
      <c r="Q2">
        <v>3.0000000000000027E-2</v>
      </c>
      <c r="R2">
        <v>5.4382500000000017E-6</v>
      </c>
      <c r="S2">
        <v>5355.8062965536728</v>
      </c>
      <c r="T2">
        <v>5516.4804854502827</v>
      </c>
      <c r="U2" t="s">
        <v>61</v>
      </c>
      <c r="V2">
        <v>2.05384575E-7</v>
      </c>
      <c r="W2">
        <v>2.4646148999999999E-8</v>
      </c>
      <c r="X2">
        <v>3.080768625E-8</v>
      </c>
      <c r="Y2">
        <v>1.0269228749999999E-6</v>
      </c>
      <c r="Z2">
        <v>7.393844699999999E-8</v>
      </c>
      <c r="AA2">
        <v>1.0269228749999999E-6</v>
      </c>
      <c r="AB2">
        <v>1.6471842914999999E-6</v>
      </c>
      <c r="AC2">
        <v>2.4420225967500001E-6</v>
      </c>
      <c r="AD2"/>
      <c r="AE2">
        <v>1.2761759999999999E-6</v>
      </c>
      <c r="AF2">
        <v>9.3719175000000004E-6</v>
      </c>
      <c r="AG2">
        <v>4.3868550000000011E-7</v>
      </c>
      <c r="AH2">
        <v>9.9701250000000018E-7</v>
      </c>
      <c r="AI2">
        <v>2.7916350000000001E-7</v>
      </c>
      <c r="AJ2">
        <v>3.5892450000000001E-7</v>
      </c>
      <c r="AK2">
        <v>2.1934275000000005E-7</v>
      </c>
      <c r="AL2">
        <v>1.6351004999999999E-6</v>
      </c>
      <c r="AM2">
        <v>3.9880500000000003E-7</v>
      </c>
      <c r="AN2">
        <v>4.3868550000000011E-7</v>
      </c>
      <c r="AO2"/>
      <c r="AP2">
        <v>9.9701250000000011E-9</v>
      </c>
      <c r="AQ2">
        <v>1.0876500000000001E-7</v>
      </c>
      <c r="AR2">
        <v>3.9880500000000003E-7</v>
      </c>
      <c r="AS2">
        <v>4.9850625000000007E-6</v>
      </c>
      <c r="AT2"/>
      <c r="AU2"/>
      <c r="AV2"/>
      <c r="AW2"/>
      <c r="AX2"/>
      <c r="AY2"/>
      <c r="AZ2"/>
      <c r="BA2"/>
      <c r="BB2"/>
      <c r="BC2"/>
      <c r="BD2"/>
      <c r="BE2"/>
      <c r="BF2">
        <v>6.011985375000001E-6</v>
      </c>
      <c r="BG2">
        <v>3.9880500000000003E-7</v>
      </c>
      <c r="BH2"/>
      <c r="BI2" t="s">
        <v>33</v>
      </c>
      <c r="BJ2" t="s">
        <v>22</v>
      </c>
      <c r="BK2" t="s">
        <v>23</v>
      </c>
      <c r="BL2" t="s">
        <v>24</v>
      </c>
      <c r="BM2" t="s">
        <v>41</v>
      </c>
      <c r="BN2" t="s">
        <v>26</v>
      </c>
      <c r="BO2" t="s">
        <v>26</v>
      </c>
      <c r="BP2">
        <v>1.7</v>
      </c>
      <c r="BS2" s="126"/>
      <c r="BT2" s="126"/>
      <c r="CC2" s="126"/>
      <c r="CD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EB2" s="126"/>
      <c r="EF2" s="126"/>
      <c r="EG2" s="126"/>
    </row>
    <row r="3" spans="1:137" x14ac:dyDescent="0.25">
      <c r="A3">
        <v>2</v>
      </c>
      <c r="B3" t="s">
        <v>982</v>
      </c>
      <c r="C3">
        <v>2.2000000000000002</v>
      </c>
      <c r="D3" t="s">
        <v>1504</v>
      </c>
      <c r="E3" s="134">
        <v>10</v>
      </c>
      <c r="F3">
        <v>355452</v>
      </c>
      <c r="G3" t="s">
        <v>1020</v>
      </c>
      <c r="H3" t="s">
        <v>988</v>
      </c>
      <c r="I3">
        <v>280371</v>
      </c>
      <c r="J3" t="s">
        <v>108</v>
      </c>
      <c r="K3">
        <v>1</v>
      </c>
      <c r="L3">
        <v>1.05</v>
      </c>
      <c r="M3">
        <v>0.22359999999999999</v>
      </c>
      <c r="N3">
        <v>2.2359999999999999E-4</v>
      </c>
      <c r="O3">
        <v>0.23477999999999999</v>
      </c>
      <c r="P3">
        <v>2.3478000000000005E-4</v>
      </c>
      <c r="Q3">
        <v>5.0000000000000051E-2</v>
      </c>
      <c r="R3">
        <v>1.118000000000004E-5</v>
      </c>
      <c r="S3">
        <v>4259.3065848879796</v>
      </c>
      <c r="T3">
        <v>4472.2719141323796</v>
      </c>
      <c r="U3" t="s">
        <v>972</v>
      </c>
      <c r="V3"/>
      <c r="W3"/>
      <c r="X3"/>
      <c r="Y3"/>
      <c r="Z3"/>
      <c r="AA3"/>
      <c r="AB3">
        <v>2.0712291600000005E-6</v>
      </c>
      <c r="AC3">
        <v>3.0706876200000009E-6</v>
      </c>
      <c r="AD3"/>
      <c r="AE3"/>
      <c r="AF3"/>
      <c r="AG3"/>
      <c r="AH3"/>
      <c r="AI3"/>
      <c r="AJ3"/>
      <c r="AK3"/>
      <c r="AL3"/>
      <c r="AM3">
        <v>4.9105465688448472E-7</v>
      </c>
      <c r="AN3"/>
      <c r="AO3"/>
      <c r="AP3"/>
      <c r="AQ3">
        <v>6.7079999999999991E-6</v>
      </c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>
        <v>4.9105465688448472E-7</v>
      </c>
      <c r="BH3"/>
      <c r="BI3" t="s">
        <v>782</v>
      </c>
      <c r="BJ3" t="s">
        <v>41</v>
      </c>
      <c r="BK3" t="s">
        <v>23</v>
      </c>
      <c r="BL3" t="s">
        <v>24</v>
      </c>
      <c r="BM3" t="s">
        <v>41</v>
      </c>
      <c r="BN3" t="s">
        <v>94</v>
      </c>
      <c r="BO3" t="s">
        <v>94</v>
      </c>
      <c r="BP3">
        <v>1.8</v>
      </c>
      <c r="BS3" s="126"/>
      <c r="BT3" s="126"/>
      <c r="CC3" s="126"/>
      <c r="CD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EB3" s="126"/>
      <c r="EF3" s="126"/>
      <c r="EG3" s="126"/>
    </row>
    <row r="4" spans="1:137" x14ac:dyDescent="0.25">
      <c r="A4">
        <v>3</v>
      </c>
      <c r="B4" t="s">
        <v>985</v>
      </c>
      <c r="C4">
        <v>2.2000000000000002</v>
      </c>
      <c r="D4" t="s">
        <v>971</v>
      </c>
      <c r="E4" s="134">
        <v>10</v>
      </c>
      <c r="F4">
        <v>355455</v>
      </c>
      <c r="G4" t="s">
        <v>1020</v>
      </c>
      <c r="H4" t="s">
        <v>988</v>
      </c>
      <c r="I4">
        <v>280371</v>
      </c>
      <c r="J4" t="s">
        <v>108</v>
      </c>
      <c r="K4">
        <v>1</v>
      </c>
      <c r="L4">
        <v>1.05</v>
      </c>
      <c r="M4">
        <v>0.23069000000000001</v>
      </c>
      <c r="N4">
        <v>2.3069E-4</v>
      </c>
      <c r="O4">
        <v>0.24222450000000001</v>
      </c>
      <c r="P4">
        <v>2.4222450000000001E-4</v>
      </c>
      <c r="Q4">
        <v>5.0000000000000051E-2</v>
      </c>
      <c r="R4">
        <v>1.153450000000001E-5</v>
      </c>
      <c r="S4">
        <v>4128.4015448478576</v>
      </c>
      <c r="T4">
        <v>4334.8216220902505</v>
      </c>
      <c r="U4" t="s">
        <v>972</v>
      </c>
      <c r="V4"/>
      <c r="W4"/>
      <c r="X4"/>
      <c r="Y4"/>
      <c r="Z4"/>
      <c r="AA4"/>
      <c r="AB4">
        <v>2.1369045390000003E-6</v>
      </c>
      <c r="AC4">
        <v>3.1680542355000009E-6</v>
      </c>
      <c r="AD4"/>
      <c r="AE4"/>
      <c r="AF4"/>
      <c r="AG4"/>
      <c r="AH4"/>
      <c r="AI4"/>
      <c r="AJ4"/>
      <c r="AK4"/>
      <c r="AL4"/>
      <c r="AM4">
        <v>5.0662521823202948E-7</v>
      </c>
      <c r="AN4"/>
      <c r="AO4"/>
      <c r="AP4"/>
      <c r="AQ4">
        <v>6.9207000000000005E-6</v>
      </c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>
        <v>5.0662521823202948E-7</v>
      </c>
      <c r="BH4"/>
      <c r="BI4" t="s">
        <v>782</v>
      </c>
      <c r="BJ4" t="s">
        <v>41</v>
      </c>
      <c r="BK4" t="s">
        <v>57</v>
      </c>
      <c r="BL4" t="s">
        <v>24</v>
      </c>
      <c r="BM4" t="s">
        <v>41</v>
      </c>
      <c r="BN4" t="s">
        <v>94</v>
      </c>
      <c r="BO4" t="s">
        <v>94</v>
      </c>
      <c r="BP4">
        <v>1.8</v>
      </c>
      <c r="BS4" s="126"/>
      <c r="BT4" s="126"/>
      <c r="CC4" s="126"/>
      <c r="CD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EB4" s="126"/>
      <c r="EF4" s="126"/>
      <c r="EG4" s="126"/>
    </row>
    <row r="5" spans="1:137" x14ac:dyDescent="0.25">
      <c r="A5">
        <v>4</v>
      </c>
      <c r="B5" t="s">
        <v>719</v>
      </c>
      <c r="C5">
        <v>2.2999999999999998</v>
      </c>
      <c r="D5" t="s">
        <v>1275</v>
      </c>
      <c r="E5" s="134">
        <v>10</v>
      </c>
      <c r="F5">
        <v>219333</v>
      </c>
      <c r="G5" t="s">
        <v>30</v>
      </c>
      <c r="H5" t="s">
        <v>1008</v>
      </c>
      <c r="I5">
        <v>253758</v>
      </c>
      <c r="J5" t="s">
        <v>108</v>
      </c>
      <c r="K5">
        <v>1</v>
      </c>
      <c r="L5">
        <v>1.05</v>
      </c>
      <c r="M5">
        <v>0.17909790544999998</v>
      </c>
      <c r="N5">
        <v>1.7909790544999999E-4</v>
      </c>
      <c r="O5">
        <v>0.1880528007225</v>
      </c>
      <c r="P5">
        <v>1.8805280072249999E-4</v>
      </c>
      <c r="Q5">
        <v>5.0000000000000051E-2</v>
      </c>
      <c r="R5">
        <v>8.954895272499997E-6</v>
      </c>
      <c r="S5">
        <v>5317.655446544768</v>
      </c>
      <c r="T5">
        <v>5583.5382188720068</v>
      </c>
      <c r="U5" t="s">
        <v>61</v>
      </c>
      <c r="V5">
        <v>2.0685808079475001E-7</v>
      </c>
      <c r="W5">
        <v>2.4822969695370001E-8</v>
      </c>
      <c r="X5">
        <v>3.1028712119212503E-8</v>
      </c>
      <c r="Y5">
        <v>1.0342904039737499E-6</v>
      </c>
      <c r="Z5">
        <v>7.4468909086109996E-8</v>
      </c>
      <c r="AA5">
        <v>1.0342904039737499E-6</v>
      </c>
      <c r="AB5">
        <v>1.659001807973895E-6</v>
      </c>
      <c r="AC5">
        <v>2.4595425806495779E-6</v>
      </c>
      <c r="AD5"/>
      <c r="AE5">
        <v>1.260849254368E-6</v>
      </c>
      <c r="AF5">
        <v>9.2593617117650007E-6</v>
      </c>
      <c r="AG5">
        <v>4.3341693118900006E-7</v>
      </c>
      <c r="AH5">
        <v>9.8503847997500017E-7</v>
      </c>
      <c r="AI5">
        <v>2.7581077439300003E-7</v>
      </c>
      <c r="AJ5">
        <v>3.5461385279100004E-7</v>
      </c>
      <c r="AK5">
        <v>2.167084655945E-7</v>
      </c>
      <c r="AL5">
        <v>1.6154631071590001E-6</v>
      </c>
      <c r="AM5">
        <v>3.9401539199000003E-7</v>
      </c>
      <c r="AN5">
        <v>4.3341693118900006E-7</v>
      </c>
      <c r="AO5"/>
      <c r="AP5">
        <v>9.8503847997499987E-9</v>
      </c>
      <c r="AQ5">
        <v>1.0745874327000001E-7</v>
      </c>
      <c r="AR5">
        <v>3.9401539199000003E-7</v>
      </c>
      <c r="AS5">
        <v>4.9251923998750002E-6</v>
      </c>
      <c r="AT5"/>
      <c r="AU5"/>
      <c r="AV5"/>
      <c r="AW5"/>
      <c r="AX5"/>
      <c r="AY5"/>
      <c r="AZ5"/>
      <c r="BA5"/>
      <c r="BB5"/>
      <c r="BC5"/>
      <c r="BD5"/>
      <c r="BE5"/>
      <c r="BF5">
        <v>5.9594828038487506E-6</v>
      </c>
      <c r="BG5">
        <v>3.9401539199000003E-7</v>
      </c>
      <c r="BH5"/>
      <c r="BI5" t="s">
        <v>33</v>
      </c>
      <c r="BJ5" t="s">
        <v>22</v>
      </c>
      <c r="BK5" t="s">
        <v>23</v>
      </c>
      <c r="BL5" t="s">
        <v>724</v>
      </c>
      <c r="BM5" t="s">
        <v>41</v>
      </c>
      <c r="BN5" t="s">
        <v>26</v>
      </c>
      <c r="BO5" t="s">
        <v>26</v>
      </c>
      <c r="BP5">
        <v>1.85</v>
      </c>
      <c r="BS5" s="126"/>
      <c r="BT5" s="126"/>
      <c r="CC5" s="126"/>
      <c r="CD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126"/>
      <c r="DP5" s="126"/>
      <c r="DQ5" s="126"/>
      <c r="DR5" s="126"/>
      <c r="DS5" s="126"/>
      <c r="DT5" s="126"/>
      <c r="DU5" s="126"/>
      <c r="DV5" s="126"/>
      <c r="DW5" s="126"/>
      <c r="DX5" s="126"/>
      <c r="EB5" s="126"/>
      <c r="EF5" s="126"/>
      <c r="EG5" s="126"/>
    </row>
    <row r="6" spans="1:137" x14ac:dyDescent="0.25">
      <c r="A6">
        <v>5</v>
      </c>
      <c r="B6" t="s">
        <v>720</v>
      </c>
      <c r="C6">
        <v>2.2999999999999998</v>
      </c>
      <c r="D6" t="s">
        <v>1276</v>
      </c>
      <c r="E6" s="134">
        <v>10</v>
      </c>
      <c r="F6">
        <v>219334</v>
      </c>
      <c r="G6" t="s">
        <v>30</v>
      </c>
      <c r="H6" t="s">
        <v>1008</v>
      </c>
      <c r="I6">
        <v>253758</v>
      </c>
      <c r="J6" t="s">
        <v>108</v>
      </c>
      <c r="K6">
        <v>1</v>
      </c>
      <c r="L6">
        <v>1.05</v>
      </c>
      <c r="M6">
        <v>0.22996</v>
      </c>
      <c r="N6">
        <v>2.2996E-4</v>
      </c>
      <c r="O6">
        <v>0.24145800000000001</v>
      </c>
      <c r="P6">
        <v>2.41458E-4</v>
      </c>
      <c r="Q6">
        <v>5.0000000000000051E-2</v>
      </c>
      <c r="R6">
        <v>1.1498000000000004E-5</v>
      </c>
      <c r="S6">
        <v>4141.5070115713706</v>
      </c>
      <c r="T6">
        <v>4348.5823621499394</v>
      </c>
      <c r="U6" t="s">
        <v>61</v>
      </c>
      <c r="V6">
        <v>2.6560380000000002E-7</v>
      </c>
      <c r="W6">
        <v>3.1872456000000002E-8</v>
      </c>
      <c r="X6">
        <v>3.9840570000000001E-8</v>
      </c>
      <c r="Y6">
        <v>1.3280189999999999E-6</v>
      </c>
      <c r="Z6">
        <v>9.5617367999999987E-8</v>
      </c>
      <c r="AA6">
        <v>1.3280189999999999E-6</v>
      </c>
      <c r="AB6">
        <v>2.1301424760000001E-6</v>
      </c>
      <c r="AC6">
        <v>3.1580291820000003E-6</v>
      </c>
      <c r="AD6"/>
      <c r="AE6">
        <v>1.6189183999999999E-6</v>
      </c>
      <c r="AF6">
        <v>1.1888932E-5</v>
      </c>
      <c r="AG6">
        <v>5.5650320000000016E-7</v>
      </c>
      <c r="AH6">
        <v>1.2647799999999998E-6</v>
      </c>
      <c r="AI6">
        <v>3.5413840000000004E-7</v>
      </c>
      <c r="AJ6">
        <v>4.5532080000000002E-7</v>
      </c>
      <c r="AK6">
        <v>2.7825160000000008E-7</v>
      </c>
      <c r="AL6">
        <v>2.0742391999999999E-6</v>
      </c>
      <c r="AM6">
        <v>5.0591200000000001E-7</v>
      </c>
      <c r="AN6">
        <v>5.5650320000000016E-7</v>
      </c>
      <c r="AO6"/>
      <c r="AP6">
        <v>1.2647800000000001E-8</v>
      </c>
      <c r="AQ6">
        <v>1.3797600000000002E-7</v>
      </c>
      <c r="AR6">
        <v>5.0591200000000001E-7</v>
      </c>
      <c r="AS6">
        <v>6.3239000000000006E-6</v>
      </c>
      <c r="AT6"/>
      <c r="AU6"/>
      <c r="AV6"/>
      <c r="AW6"/>
      <c r="AX6"/>
      <c r="AY6"/>
      <c r="AZ6"/>
      <c r="BA6"/>
      <c r="BB6"/>
      <c r="BC6"/>
      <c r="BD6"/>
      <c r="BE6"/>
      <c r="BF6">
        <v>7.6519190000000007E-6</v>
      </c>
      <c r="BG6">
        <v>5.0591200000000001E-7</v>
      </c>
      <c r="BH6"/>
      <c r="BI6" t="s">
        <v>33</v>
      </c>
      <c r="BJ6" t="s">
        <v>22</v>
      </c>
      <c r="BK6" t="s">
        <v>23</v>
      </c>
      <c r="BL6" t="s">
        <v>724</v>
      </c>
      <c r="BM6" t="s">
        <v>41</v>
      </c>
      <c r="BN6" t="s">
        <v>26</v>
      </c>
      <c r="BO6" t="s">
        <v>26</v>
      </c>
      <c r="BP6">
        <v>1.85</v>
      </c>
      <c r="BS6" s="126"/>
      <c r="BT6" s="126"/>
      <c r="CC6" s="126"/>
      <c r="CD6" s="126"/>
      <c r="CK6" s="126"/>
      <c r="CL6" s="126"/>
      <c r="CM6" s="126"/>
      <c r="CN6" s="126"/>
      <c r="CO6" s="126"/>
      <c r="CP6" s="126"/>
      <c r="CQ6" s="126"/>
      <c r="CR6" s="126"/>
      <c r="CS6" s="126"/>
      <c r="CT6" s="126"/>
      <c r="CU6" s="126"/>
      <c r="CV6" s="126"/>
      <c r="CW6" s="126"/>
      <c r="CX6" s="126"/>
      <c r="CY6" s="126"/>
      <c r="CZ6" s="126"/>
      <c r="DA6" s="126"/>
      <c r="DB6" s="126"/>
      <c r="DC6" s="126"/>
      <c r="DD6" s="126"/>
      <c r="DE6" s="126"/>
      <c r="DF6" s="126"/>
      <c r="DG6" s="126"/>
      <c r="DH6" s="126"/>
      <c r="DI6" s="126"/>
      <c r="DJ6" s="126"/>
      <c r="DK6" s="126"/>
      <c r="DL6" s="126"/>
      <c r="DM6" s="126"/>
      <c r="DN6" s="126"/>
      <c r="DO6" s="126"/>
      <c r="DP6" s="126"/>
      <c r="DQ6" s="126"/>
      <c r="DR6" s="126"/>
      <c r="DS6" s="126"/>
      <c r="DT6" s="126"/>
      <c r="DU6" s="126"/>
      <c r="DV6" s="126"/>
      <c r="DW6" s="126"/>
      <c r="DX6" s="126"/>
      <c r="EB6" s="126"/>
      <c r="EF6" s="126"/>
      <c r="EG6" s="126"/>
    </row>
    <row r="7" spans="1:137" x14ac:dyDescent="0.25">
      <c r="A7">
        <v>6</v>
      </c>
      <c r="B7" t="s">
        <v>1581</v>
      </c>
      <c r="C7">
        <v>2.5</v>
      </c>
      <c r="D7" t="s">
        <v>1277</v>
      </c>
      <c r="E7" s="134">
        <v>5</v>
      </c>
      <c r="F7">
        <v>290448</v>
      </c>
      <c r="G7" t="s">
        <v>30</v>
      </c>
      <c r="H7" t="s">
        <v>1008</v>
      </c>
      <c r="I7">
        <v>253758</v>
      </c>
      <c r="J7" t="s">
        <v>108</v>
      </c>
      <c r="K7">
        <v>1</v>
      </c>
      <c r="L7">
        <v>1.03</v>
      </c>
      <c r="M7">
        <v>0.29199999999999998</v>
      </c>
      <c r="N7">
        <v>2.92E-4</v>
      </c>
      <c r="O7">
        <v>0.30075999999999997</v>
      </c>
      <c r="P7">
        <v>3.0075999999999996E-4</v>
      </c>
      <c r="Q7">
        <v>3.0000000000000027E-2</v>
      </c>
      <c r="R7">
        <v>8.7599999999999636E-6</v>
      </c>
      <c r="S7">
        <v>3324.9102274238599</v>
      </c>
      <c r="T7">
        <v>3424.6575342465758</v>
      </c>
      <c r="U7" t="s">
        <v>1111</v>
      </c>
      <c r="V7">
        <v>3.3083600000000001E-7</v>
      </c>
      <c r="W7">
        <v>3.9700320000000001E-8</v>
      </c>
      <c r="X7">
        <v>4.9625399999999998E-8</v>
      </c>
      <c r="Y7">
        <v>1.6541800000000001E-6</v>
      </c>
      <c r="Z7">
        <v>1.1910095999999999E-7</v>
      </c>
      <c r="AA7">
        <v>1.6541800000000001E-6</v>
      </c>
      <c r="AB7">
        <v>2.6533047199999998E-6</v>
      </c>
      <c r="AC7">
        <v>3.9336400400000003E-6</v>
      </c>
      <c r="AD7"/>
      <c r="AE7">
        <v>2.0556799999999999E-6</v>
      </c>
      <c r="AF7">
        <v>1.5096399999999998E-5</v>
      </c>
      <c r="AG7">
        <v>7.0664000000000009E-7</v>
      </c>
      <c r="AH7">
        <v>1.6059999999999995E-6</v>
      </c>
      <c r="AI7">
        <v>4.4968000000000004E-7</v>
      </c>
      <c r="AJ7">
        <v>5.7815999999999988E-7</v>
      </c>
      <c r="AK7">
        <v>3.5332000000000004E-7</v>
      </c>
      <c r="AL7">
        <v>2.6338399999999999E-6</v>
      </c>
      <c r="AM7">
        <v>6.4240000000000009E-7</v>
      </c>
      <c r="AN7"/>
      <c r="AO7">
        <v>4.8180000000000009E-7</v>
      </c>
      <c r="AP7">
        <v>1.606E-8</v>
      </c>
      <c r="AQ7">
        <v>1.7519999999999998E-7</v>
      </c>
      <c r="AR7">
        <v>6.4240000000000009E-7</v>
      </c>
      <c r="AS7">
        <v>8.0299999999999994E-6</v>
      </c>
      <c r="AT7"/>
      <c r="AU7"/>
      <c r="AV7"/>
      <c r="AW7"/>
      <c r="AX7"/>
      <c r="AY7"/>
      <c r="AZ7"/>
      <c r="BA7"/>
      <c r="BB7"/>
      <c r="BC7"/>
      <c r="BD7"/>
      <c r="BE7"/>
      <c r="BF7">
        <v>9.6841799999999998E-6</v>
      </c>
      <c r="BG7">
        <v>6.4240000000000009E-7</v>
      </c>
      <c r="BH7"/>
      <c r="BI7" t="s">
        <v>782</v>
      </c>
      <c r="BJ7" t="s">
        <v>22</v>
      </c>
      <c r="BK7" t="s">
        <v>23</v>
      </c>
      <c r="BL7" t="s">
        <v>24</v>
      </c>
      <c r="BM7" t="s">
        <v>41</v>
      </c>
      <c r="BN7" t="s">
        <v>26</v>
      </c>
      <c r="BO7" t="s">
        <v>26</v>
      </c>
      <c r="BP7">
        <v>2.1</v>
      </c>
      <c r="BS7" s="126"/>
      <c r="BT7" s="126"/>
      <c r="CC7" s="126"/>
      <c r="CD7" s="126"/>
      <c r="CK7" s="126"/>
      <c r="CL7" s="126"/>
      <c r="CM7" s="126"/>
      <c r="CN7" s="126"/>
      <c r="CO7" s="126"/>
      <c r="CP7" s="126"/>
      <c r="CQ7" s="126"/>
      <c r="CR7" s="126"/>
      <c r="CS7" s="126"/>
      <c r="CT7" s="126"/>
      <c r="CU7" s="126"/>
      <c r="CV7" s="126"/>
      <c r="CW7" s="126"/>
      <c r="CX7" s="126"/>
      <c r="CY7" s="126"/>
      <c r="CZ7" s="126"/>
      <c r="DA7" s="126"/>
      <c r="DB7" s="126"/>
      <c r="DC7" s="126"/>
      <c r="DD7" s="126"/>
      <c r="DE7" s="126"/>
      <c r="DF7" s="126"/>
      <c r="DG7" s="126"/>
      <c r="DH7" s="126"/>
      <c r="DI7" s="126"/>
      <c r="DJ7" s="126"/>
      <c r="DK7" s="126"/>
      <c r="DL7" s="126"/>
      <c r="DM7" s="126"/>
      <c r="DN7" s="126"/>
      <c r="DO7" s="126"/>
      <c r="DP7" s="126"/>
      <c r="DQ7" s="126"/>
      <c r="DR7" s="126"/>
      <c r="DS7" s="126"/>
      <c r="DT7" s="126"/>
      <c r="DU7" s="126"/>
      <c r="DV7" s="126"/>
      <c r="DW7" s="126"/>
      <c r="DX7" s="126"/>
      <c r="EB7" s="126"/>
      <c r="EF7" s="126"/>
      <c r="EG7" s="126"/>
    </row>
    <row r="8" spans="1:137" x14ac:dyDescent="0.25">
      <c r="A8">
        <v>7</v>
      </c>
      <c r="B8" t="s">
        <v>926</v>
      </c>
      <c r="C8">
        <v>2.5</v>
      </c>
      <c r="D8" t="s">
        <v>1114</v>
      </c>
      <c r="E8" s="134"/>
      <c r="F8">
        <v>374633</v>
      </c>
      <c r="G8" t="s">
        <v>30</v>
      </c>
      <c r="H8" t="s">
        <v>1008</v>
      </c>
      <c r="I8">
        <v>253758</v>
      </c>
      <c r="J8" t="s">
        <v>108</v>
      </c>
      <c r="K8">
        <v>1</v>
      </c>
      <c r="L8">
        <v>1.03</v>
      </c>
      <c r="M8">
        <v>0.1799</v>
      </c>
      <c r="N8">
        <v>1.7990000000000001E-4</v>
      </c>
      <c r="O8">
        <v>0.18529699999999999</v>
      </c>
      <c r="P8">
        <v>1.8529700000000001E-4</v>
      </c>
      <c r="Q8">
        <v>3.0000000000000027E-2</v>
      </c>
      <c r="R8">
        <v>5.3970000000000027E-6</v>
      </c>
      <c r="S8">
        <v>5396.7414475139904</v>
      </c>
      <c r="T8">
        <v>5558.6436909394106</v>
      </c>
      <c r="U8" t="s">
        <v>61</v>
      </c>
      <c r="V8">
        <v>2.0382670000000007E-7</v>
      </c>
      <c r="W8">
        <v>2.445920400000001E-8</v>
      </c>
      <c r="X8">
        <v>3.0574005000000005E-8</v>
      </c>
      <c r="Y8">
        <v>1.0191335000000003E-6</v>
      </c>
      <c r="Z8">
        <v>7.3377612000000006E-8</v>
      </c>
      <c r="AA8">
        <v>1.0191335000000003E-6</v>
      </c>
      <c r="AB8">
        <v>1.6346901340000002E-6</v>
      </c>
      <c r="AC8">
        <v>2.4234994630000009E-6</v>
      </c>
      <c r="AD8"/>
      <c r="AE8">
        <v>1.2664960000000002E-6</v>
      </c>
      <c r="AF8">
        <v>9.3008300000000012E-6</v>
      </c>
      <c r="AG8">
        <v>4.3535800000000011E-7</v>
      </c>
      <c r="AH8">
        <v>9.894499999999999E-7</v>
      </c>
      <c r="AI8">
        <v>2.7704600000000011E-7</v>
      </c>
      <c r="AJ8">
        <v>3.5620200000000008E-7</v>
      </c>
      <c r="AK8">
        <v>2.1767900000000005E-7</v>
      </c>
      <c r="AL8">
        <v>1.6226980000000001E-6</v>
      </c>
      <c r="AM8">
        <v>3.9578000000000001E-7</v>
      </c>
      <c r="AN8">
        <v>4.3535800000000011E-7</v>
      </c>
      <c r="AO8"/>
      <c r="AP8">
        <v>9.8945000000000013E-9</v>
      </c>
      <c r="AQ8">
        <v>1.0794E-7</v>
      </c>
      <c r="AR8">
        <v>3.9578000000000001E-7</v>
      </c>
      <c r="AS8">
        <v>4.9472500000000008E-6</v>
      </c>
      <c r="AT8"/>
      <c r="AU8"/>
      <c r="AV8"/>
      <c r="AW8"/>
      <c r="AX8"/>
      <c r="AY8"/>
      <c r="AZ8"/>
      <c r="BA8"/>
      <c r="BB8"/>
      <c r="BC8"/>
      <c r="BD8"/>
      <c r="BE8"/>
      <c r="BF8">
        <v>5.9663835000000009E-6</v>
      </c>
      <c r="BG8">
        <v>3.9578000000000001E-7</v>
      </c>
      <c r="BH8"/>
      <c r="BI8" t="s">
        <v>782</v>
      </c>
      <c r="BJ8" t="s">
        <v>22</v>
      </c>
      <c r="BK8" t="s">
        <v>23</v>
      </c>
      <c r="BL8" t="s">
        <v>24</v>
      </c>
      <c r="BM8" t="s">
        <v>41</v>
      </c>
      <c r="BN8" t="s">
        <v>26</v>
      </c>
      <c r="BO8" t="s">
        <v>26</v>
      </c>
      <c r="BP8">
        <v>2.1800000000000002</v>
      </c>
      <c r="BS8" s="126"/>
      <c r="BT8" s="126"/>
      <c r="CC8" s="126"/>
      <c r="CD8" s="126"/>
      <c r="CK8" s="126"/>
      <c r="CL8" s="126"/>
      <c r="CM8" s="126"/>
      <c r="CN8" s="126"/>
      <c r="CO8" s="126"/>
      <c r="CP8" s="126"/>
      <c r="CQ8" s="126"/>
      <c r="CR8" s="126"/>
      <c r="CS8" s="126"/>
      <c r="CT8" s="126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6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EB8" s="126"/>
      <c r="EF8" s="126"/>
      <c r="EG8" s="126"/>
    </row>
    <row r="9" spans="1:137" x14ac:dyDescent="0.25">
      <c r="A9">
        <v>8</v>
      </c>
      <c r="B9" t="s">
        <v>18</v>
      </c>
      <c r="C9">
        <v>2.6</v>
      </c>
      <c r="D9" t="s">
        <v>19</v>
      </c>
      <c r="E9" s="134">
        <v>47.833333333333336</v>
      </c>
      <c r="F9">
        <v>150768</v>
      </c>
      <c r="G9" t="s">
        <v>30</v>
      </c>
      <c r="H9" t="s">
        <v>1008</v>
      </c>
      <c r="I9">
        <v>253758</v>
      </c>
      <c r="J9" t="s">
        <v>108</v>
      </c>
      <c r="K9">
        <v>1</v>
      </c>
      <c r="L9">
        <v>1.05</v>
      </c>
      <c r="M9">
        <v>0.30330000000000001</v>
      </c>
      <c r="N9">
        <v>3.033E-4</v>
      </c>
      <c r="O9">
        <v>0.31846500000000005</v>
      </c>
      <c r="P9">
        <v>3.1846500000000003E-4</v>
      </c>
      <c r="Q9">
        <v>5.0000000000000051E-2</v>
      </c>
      <c r="R9">
        <v>1.5165000000000035E-5</v>
      </c>
      <c r="S9">
        <v>3140.0624872434955</v>
      </c>
      <c r="T9">
        <v>3297.0656116056707</v>
      </c>
      <c r="U9" t="s">
        <v>61</v>
      </c>
      <c r="V9">
        <v>3.5031150000000017E-7</v>
      </c>
      <c r="W9">
        <v>4.2037380000000016E-8</v>
      </c>
      <c r="X9">
        <v>5.2546725000000009E-8</v>
      </c>
      <c r="Y9">
        <v>1.7515575000000003E-6</v>
      </c>
      <c r="Z9">
        <v>1.2611214000000004E-7</v>
      </c>
      <c r="AA9">
        <v>1.7515575000000003E-6</v>
      </c>
      <c r="AB9">
        <v>2.8094982300000005E-6</v>
      </c>
      <c r="AC9">
        <v>4.1652037350000017E-6</v>
      </c>
      <c r="AD9">
        <v>2.8024920000000009E-6</v>
      </c>
      <c r="AE9">
        <v>2.1352320000000004E-6</v>
      </c>
      <c r="AF9">
        <v>1.5680610000000001E-5</v>
      </c>
      <c r="AG9">
        <v>7.3398600000000023E-7</v>
      </c>
      <c r="AH9">
        <v>1.6681500000000001E-6</v>
      </c>
      <c r="AI9">
        <v>4.6708200000000013E-7</v>
      </c>
      <c r="AJ9">
        <v>6.00534E-7</v>
      </c>
      <c r="AK9">
        <v>3.6699300000000012E-7</v>
      </c>
      <c r="AL9">
        <v>2.7357660000000005E-6</v>
      </c>
      <c r="AM9">
        <v>6.6726000000000011E-7</v>
      </c>
      <c r="AN9">
        <v>7.3398600000000023E-7</v>
      </c>
      <c r="AO9"/>
      <c r="AP9">
        <v>1.6681500000000003E-8</v>
      </c>
      <c r="AQ9">
        <v>1.8198000000000002E-7</v>
      </c>
      <c r="AR9">
        <v>6.6726000000000011E-7</v>
      </c>
      <c r="AS9">
        <v>8.3407500000000014E-6</v>
      </c>
      <c r="AT9"/>
      <c r="AU9"/>
      <c r="AV9"/>
      <c r="AW9"/>
      <c r="AX9"/>
      <c r="AY9"/>
      <c r="AZ9"/>
      <c r="BA9"/>
      <c r="BB9"/>
      <c r="BC9"/>
      <c r="BD9"/>
      <c r="BE9"/>
      <c r="BF9">
        <v>1.0092307500000002E-5</v>
      </c>
      <c r="BG9">
        <v>6.6726000000000011E-7</v>
      </c>
      <c r="BH9"/>
      <c r="BI9" t="s">
        <v>33</v>
      </c>
      <c r="BJ9" t="s">
        <v>22</v>
      </c>
      <c r="BK9" t="s">
        <v>23</v>
      </c>
      <c r="BL9" t="s">
        <v>24</v>
      </c>
      <c r="BM9" t="s">
        <v>25</v>
      </c>
      <c r="BN9" t="s">
        <v>26</v>
      </c>
      <c r="BO9" t="s">
        <v>26</v>
      </c>
      <c r="BP9">
        <v>2.15</v>
      </c>
      <c r="BS9" s="126"/>
      <c r="BT9" s="126"/>
      <c r="CC9" s="126"/>
      <c r="CD9" s="126"/>
      <c r="CK9" s="126"/>
      <c r="CL9" s="126"/>
      <c r="CM9" s="126"/>
      <c r="CN9" s="126"/>
      <c r="CO9" s="126"/>
      <c r="CP9" s="126"/>
      <c r="CQ9" s="126"/>
      <c r="CR9" s="126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6"/>
      <c r="DF9" s="126"/>
      <c r="DG9" s="126"/>
      <c r="DH9" s="126"/>
      <c r="DI9" s="126"/>
      <c r="DJ9" s="126"/>
      <c r="DK9" s="126"/>
      <c r="DL9" s="126"/>
      <c r="DM9" s="126"/>
      <c r="DN9" s="126"/>
      <c r="DO9" s="126"/>
      <c r="DP9" s="126"/>
      <c r="DQ9" s="126"/>
      <c r="DR9" s="126"/>
      <c r="DS9" s="126"/>
      <c r="DT9" s="126"/>
      <c r="DU9" s="126"/>
      <c r="DV9" s="126"/>
      <c r="DW9" s="126"/>
      <c r="DX9" s="126"/>
      <c r="EB9" s="126"/>
      <c r="EF9" s="126"/>
      <c r="EG9" s="126"/>
    </row>
    <row r="10" spans="1:137" x14ac:dyDescent="0.25">
      <c r="A10">
        <v>9</v>
      </c>
      <c r="B10" t="s">
        <v>264</v>
      </c>
      <c r="C10">
        <v>2.6</v>
      </c>
      <c r="D10" t="s">
        <v>1175</v>
      </c>
      <c r="E10" s="134">
        <v>64</v>
      </c>
      <c r="F10">
        <v>167588</v>
      </c>
      <c r="G10" t="s">
        <v>30</v>
      </c>
      <c r="H10" t="s">
        <v>1008</v>
      </c>
      <c r="I10">
        <v>253758</v>
      </c>
      <c r="J10" t="s">
        <v>108</v>
      </c>
      <c r="K10">
        <v>1</v>
      </c>
      <c r="L10">
        <v>1.05</v>
      </c>
      <c r="M10">
        <v>0.38124999999999998</v>
      </c>
      <c r="N10">
        <v>3.8125000000000002E-4</v>
      </c>
      <c r="O10">
        <v>0.40031250000000002</v>
      </c>
      <c r="P10">
        <v>4.0031250000000001E-4</v>
      </c>
      <c r="Q10">
        <v>5.0000000000000051E-2</v>
      </c>
      <c r="R10">
        <v>1.9062500000000036E-5</v>
      </c>
      <c r="S10">
        <v>2498.0483996877442</v>
      </c>
      <c r="T10">
        <v>2622.9508196721313</v>
      </c>
      <c r="U10" t="s">
        <v>1111</v>
      </c>
      <c r="V10">
        <v>4.4034375000000004E-7</v>
      </c>
      <c r="W10">
        <v>5.2841250000000017E-8</v>
      </c>
      <c r="X10">
        <v>6.6051562500000003E-8</v>
      </c>
      <c r="Y10">
        <v>2.2017187500000005E-6</v>
      </c>
      <c r="Z10">
        <v>1.5852375000000002E-7</v>
      </c>
      <c r="AA10">
        <v>2.2017187500000005E-6</v>
      </c>
      <c r="AB10">
        <v>3.5315568750000002E-6</v>
      </c>
      <c r="AC10">
        <v>5.2356871875000009E-6</v>
      </c>
      <c r="AD10"/>
      <c r="AE10">
        <v>2.6840000000000005E-6</v>
      </c>
      <c r="AF10">
        <v>1.9710624999999999E-5</v>
      </c>
      <c r="AG10">
        <v>9.2262500000000012E-7</v>
      </c>
      <c r="AH10">
        <v>2.0968749999999997E-6</v>
      </c>
      <c r="AI10">
        <v>5.8712500000000001E-7</v>
      </c>
      <c r="AJ10">
        <v>7.5487499999999991E-7</v>
      </c>
      <c r="AK10">
        <v>4.6131250000000006E-7</v>
      </c>
      <c r="AL10">
        <v>3.4388749999999997E-6</v>
      </c>
      <c r="AM10">
        <v>8.3875000000000012E-7</v>
      </c>
      <c r="AN10"/>
      <c r="AO10">
        <v>6.2906250000000017E-7</v>
      </c>
      <c r="AP10">
        <v>2.0968750000000004E-8</v>
      </c>
      <c r="AQ10">
        <v>2.2875000000000001E-7</v>
      </c>
      <c r="AR10">
        <v>8.3875000000000012E-7</v>
      </c>
      <c r="AS10">
        <v>1.0484375000000001E-5</v>
      </c>
      <c r="AT10"/>
      <c r="AU10"/>
      <c r="AV10"/>
      <c r="AW10"/>
      <c r="AX10"/>
      <c r="AY10"/>
      <c r="AZ10"/>
      <c r="BA10"/>
      <c r="BB10"/>
      <c r="BC10"/>
      <c r="BD10"/>
      <c r="BE10"/>
      <c r="BF10">
        <v>1.2686093750000002E-5</v>
      </c>
      <c r="BG10">
        <v>8.3875000000000012E-7</v>
      </c>
      <c r="BH10"/>
      <c r="BI10" t="s">
        <v>33</v>
      </c>
      <c r="BJ10" t="s">
        <v>22</v>
      </c>
      <c r="BK10" t="s">
        <v>23</v>
      </c>
      <c r="BL10" t="s">
        <v>24</v>
      </c>
      <c r="BM10" t="s">
        <v>41</v>
      </c>
      <c r="BN10" t="s">
        <v>26</v>
      </c>
      <c r="BO10" t="s">
        <v>26</v>
      </c>
      <c r="BP10">
        <v>2.15</v>
      </c>
      <c r="BS10" s="126"/>
      <c r="BT10" s="126"/>
      <c r="CC10" s="126"/>
      <c r="CD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EB10" s="126"/>
      <c r="EF10" s="126"/>
      <c r="EG10" s="126"/>
    </row>
    <row r="11" spans="1:137" x14ac:dyDescent="0.25">
      <c r="A11">
        <v>10</v>
      </c>
      <c r="B11" t="s">
        <v>740</v>
      </c>
      <c r="C11">
        <v>2.97</v>
      </c>
      <c r="D11" t="s">
        <v>1176</v>
      </c>
      <c r="E11" s="134">
        <v>10</v>
      </c>
      <c r="F11">
        <v>223776</v>
      </c>
      <c r="G11" t="s">
        <v>30</v>
      </c>
      <c r="H11" t="s">
        <v>1579</v>
      </c>
      <c r="I11">
        <v>129392</v>
      </c>
      <c r="J11" t="s">
        <v>108</v>
      </c>
      <c r="K11">
        <v>1</v>
      </c>
      <c r="L11">
        <v>1.03</v>
      </c>
      <c r="M11">
        <v>0.38569999999999999</v>
      </c>
      <c r="N11">
        <v>3.857E-4</v>
      </c>
      <c r="O11">
        <v>0.39727099999999999</v>
      </c>
      <c r="P11">
        <v>3.9727099999999998E-4</v>
      </c>
      <c r="Q11">
        <v>3.0000000000000027E-2</v>
      </c>
      <c r="R11">
        <v>1.1570999999999988E-5</v>
      </c>
      <c r="S11">
        <v>2517.1734156281232</v>
      </c>
      <c r="T11">
        <v>2592.6886180969668</v>
      </c>
      <c r="U11" t="s">
        <v>906</v>
      </c>
      <c r="V11">
        <v>4.369981E-7</v>
      </c>
      <c r="W11">
        <v>5.2439771999999999E-8</v>
      </c>
      <c r="X11">
        <v>6.5549714999999987E-8</v>
      </c>
      <c r="Y11">
        <v>2.1849905000000001E-6</v>
      </c>
      <c r="Z11">
        <v>1.5731931599999996E-7</v>
      </c>
      <c r="AA11">
        <v>2.1849905000000001E-6</v>
      </c>
      <c r="AB11">
        <v>3.5047247619999995E-6</v>
      </c>
      <c r="AC11">
        <v>5.1959074090000006E-6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>
        <v>2.3141999999999999E-7</v>
      </c>
      <c r="AR11">
        <v>8.4854000000000005E-7</v>
      </c>
      <c r="AS11">
        <v>1.060675E-5</v>
      </c>
      <c r="AT11">
        <v>1.9284999999999998E-6</v>
      </c>
      <c r="AU11">
        <v>9.6425000000000013E-7</v>
      </c>
      <c r="AV11">
        <v>3.0855999999999997E-6</v>
      </c>
      <c r="AW11">
        <v>7.7140000000000004E-7</v>
      </c>
      <c r="AX11">
        <v>1.5427999999999999E-5</v>
      </c>
      <c r="AY11"/>
      <c r="AZ11"/>
      <c r="BA11"/>
      <c r="BB11"/>
      <c r="BC11"/>
      <c r="BD11"/>
      <c r="BE11"/>
      <c r="BF11">
        <v>2.8219740500000001E-5</v>
      </c>
      <c r="BG11">
        <v>7.7140000000000004E-7</v>
      </c>
      <c r="BH11">
        <v>3.0855999999999997E-6</v>
      </c>
      <c r="BI11" t="s">
        <v>33</v>
      </c>
      <c r="BJ11" t="s">
        <v>22</v>
      </c>
      <c r="BK11" t="s">
        <v>23</v>
      </c>
      <c r="BL11" t="s">
        <v>41</v>
      </c>
      <c r="BM11" t="s">
        <v>41</v>
      </c>
      <c r="BN11" t="s">
        <v>26</v>
      </c>
      <c r="BO11" t="s">
        <v>94</v>
      </c>
      <c r="BP11">
        <v>2.94</v>
      </c>
      <c r="BS11" s="126"/>
      <c r="BT11" s="126"/>
      <c r="CC11" s="126"/>
      <c r="CD11" s="126"/>
      <c r="CK11" s="126"/>
      <c r="CL11" s="126"/>
      <c r="CM11" s="126"/>
      <c r="CN11" s="126"/>
      <c r="CO11" s="126"/>
      <c r="CP11" s="126"/>
      <c r="CQ11" s="126"/>
      <c r="CR11" s="126"/>
      <c r="CS11" s="126"/>
      <c r="CT11" s="126"/>
      <c r="CU11" s="126"/>
      <c r="CV11" s="126"/>
      <c r="CW11" s="126"/>
      <c r="CX11" s="126"/>
      <c r="CY11" s="126"/>
      <c r="CZ11" s="126"/>
      <c r="DA11" s="126"/>
      <c r="DB11" s="126"/>
      <c r="DC11" s="126"/>
      <c r="DD11" s="126"/>
      <c r="DE11" s="126"/>
      <c r="DF11" s="126"/>
      <c r="DG11" s="126"/>
      <c r="DH11" s="126"/>
      <c r="DI11" s="126"/>
      <c r="DJ11" s="126"/>
      <c r="DK11" s="126"/>
      <c r="DL11" s="126"/>
      <c r="DM11" s="126"/>
      <c r="DN11" s="126"/>
      <c r="DO11" s="126"/>
      <c r="DP11" s="126"/>
      <c r="DQ11" s="126"/>
      <c r="DR11" s="126"/>
      <c r="DS11" s="126"/>
      <c r="DT11" s="126"/>
      <c r="DU11" s="126"/>
      <c r="DV11" s="126"/>
      <c r="DW11" s="126"/>
      <c r="DX11" s="126"/>
      <c r="EB11" s="126"/>
      <c r="EF11" s="126"/>
      <c r="EG11" s="126"/>
    </row>
    <row r="12" spans="1:137" x14ac:dyDescent="0.25">
      <c r="A12">
        <v>11</v>
      </c>
      <c r="B12" t="s">
        <v>28</v>
      </c>
      <c r="C12">
        <v>3</v>
      </c>
      <c r="D12" t="s">
        <v>29</v>
      </c>
      <c r="E12" s="134">
        <v>349.41666666666669</v>
      </c>
      <c r="F12">
        <v>150769</v>
      </c>
      <c r="G12" t="s">
        <v>30</v>
      </c>
      <c r="H12" t="s">
        <v>1008</v>
      </c>
      <c r="I12">
        <v>253758</v>
      </c>
      <c r="J12" t="s">
        <v>108</v>
      </c>
      <c r="K12">
        <v>1</v>
      </c>
      <c r="L12">
        <v>1.05</v>
      </c>
      <c r="M12">
        <v>0.50815600000000005</v>
      </c>
      <c r="N12">
        <v>5.0815600000000006E-4</v>
      </c>
      <c r="O12">
        <v>0.53356380000000003</v>
      </c>
      <c r="P12">
        <v>5.3356380000000008E-4</v>
      </c>
      <c r="Q12">
        <v>5.0000000000000051E-2</v>
      </c>
      <c r="R12">
        <v>2.5407800000000025E-5</v>
      </c>
      <c r="S12">
        <v>1874.1901155962976</v>
      </c>
      <c r="T12">
        <v>1967.8996213761127</v>
      </c>
      <c r="U12" t="s">
        <v>61</v>
      </c>
      <c r="V12">
        <v>5.8692018000000009E-7</v>
      </c>
      <c r="W12">
        <v>7.0430421600000005E-8</v>
      </c>
      <c r="X12">
        <v>8.8038027000000003E-8</v>
      </c>
      <c r="Y12">
        <v>2.9346009000000005E-6</v>
      </c>
      <c r="Z12">
        <v>2.112912648E-7</v>
      </c>
      <c r="AA12">
        <v>2.9346009000000005E-6</v>
      </c>
      <c r="AB12">
        <v>4.7070998436000006E-6</v>
      </c>
      <c r="AC12">
        <v>6.9784809402000015E-6</v>
      </c>
      <c r="AD12">
        <v>4.6953614400000007E-6</v>
      </c>
      <c r="AE12">
        <v>3.5774182400000008E-6</v>
      </c>
      <c r="AF12">
        <v>2.6271665199999999E-5</v>
      </c>
      <c r="AG12">
        <v>1.2297375200000002E-6</v>
      </c>
      <c r="AH12">
        <v>2.7948579999999998E-6</v>
      </c>
      <c r="AI12">
        <v>7.8256024000000022E-7</v>
      </c>
      <c r="AJ12">
        <v>1.0061488800000001E-6</v>
      </c>
      <c r="AK12">
        <v>6.1486876000000011E-7</v>
      </c>
      <c r="AL12">
        <v>4.5835671200000006E-6</v>
      </c>
      <c r="AM12">
        <v>1.1179431999999999E-6</v>
      </c>
      <c r="AN12">
        <v>1.2297375200000002E-6</v>
      </c>
      <c r="AO12"/>
      <c r="AP12">
        <v>2.7948580000000009E-8</v>
      </c>
      <c r="AQ12">
        <v>3.0489360000000001E-7</v>
      </c>
      <c r="AR12">
        <v>1.1179431999999999E-6</v>
      </c>
      <c r="AS12">
        <v>1.3974290000000004E-5</v>
      </c>
      <c r="AT12"/>
      <c r="AU12"/>
      <c r="AV12"/>
      <c r="AW12"/>
      <c r="AX12"/>
      <c r="AY12"/>
      <c r="AZ12"/>
      <c r="BA12"/>
      <c r="BB12"/>
      <c r="BC12"/>
      <c r="BD12"/>
      <c r="BE12"/>
      <c r="BF12">
        <v>1.6908890900000004E-5</v>
      </c>
      <c r="BG12">
        <v>1.1179431999999999E-6</v>
      </c>
      <c r="BH12"/>
      <c r="BI12" t="s">
        <v>33</v>
      </c>
      <c r="BJ12" t="s">
        <v>22</v>
      </c>
      <c r="BK12" t="s">
        <v>23</v>
      </c>
      <c r="BL12" t="s">
        <v>24</v>
      </c>
      <c r="BM12" t="s">
        <v>25</v>
      </c>
      <c r="BN12" t="s">
        <v>26</v>
      </c>
      <c r="BO12" t="s">
        <v>26</v>
      </c>
      <c r="BP12">
        <v>2.4500000000000002</v>
      </c>
      <c r="BS12" s="126"/>
      <c r="BT12" s="126"/>
      <c r="CC12" s="126"/>
      <c r="CD12" s="126"/>
      <c r="CK12" s="126"/>
      <c r="CL12" s="126"/>
      <c r="CM12" s="126"/>
      <c r="CN12" s="126"/>
      <c r="CO12" s="126"/>
      <c r="CP12" s="126"/>
      <c r="CQ12" s="126"/>
      <c r="CR12" s="126"/>
      <c r="CS12" s="126"/>
      <c r="CT12" s="126"/>
      <c r="CU12" s="126"/>
      <c r="CV12" s="126"/>
      <c r="CW12" s="126"/>
      <c r="CX12" s="126"/>
      <c r="CY12" s="126"/>
      <c r="CZ12" s="126"/>
      <c r="DA12" s="126"/>
      <c r="DB12" s="126"/>
      <c r="DC12" s="126"/>
      <c r="DD12" s="126"/>
      <c r="DE12" s="126"/>
      <c r="DF12" s="126"/>
      <c r="DG12" s="126"/>
      <c r="DH12" s="126"/>
      <c r="DI12" s="126"/>
      <c r="DJ12" s="126"/>
      <c r="DK12" s="126"/>
      <c r="DL12" s="126"/>
      <c r="DM12" s="126"/>
      <c r="DN12" s="126"/>
      <c r="DO12" s="126"/>
      <c r="DP12" s="126"/>
      <c r="DQ12" s="126"/>
      <c r="DR12" s="126"/>
      <c r="DS12" s="126"/>
      <c r="DT12" s="126"/>
      <c r="DU12" s="126"/>
      <c r="DV12" s="126"/>
      <c r="DW12" s="126"/>
      <c r="DX12" s="126"/>
      <c r="EB12" s="126"/>
      <c r="EF12" s="126"/>
      <c r="EG12" s="126"/>
    </row>
    <row r="13" spans="1:137" x14ac:dyDescent="0.25">
      <c r="A13">
        <v>12</v>
      </c>
      <c r="B13" t="s">
        <v>1165</v>
      </c>
      <c r="C13">
        <v>3</v>
      </c>
      <c r="D13" t="s">
        <v>32</v>
      </c>
      <c r="E13" s="134">
        <v>54.083333333333336</v>
      </c>
      <c r="F13">
        <v>150771</v>
      </c>
      <c r="G13" t="s">
        <v>30</v>
      </c>
      <c r="H13" t="s">
        <v>1008</v>
      </c>
      <c r="I13">
        <v>253758</v>
      </c>
      <c r="J13" t="s">
        <v>108</v>
      </c>
      <c r="K13">
        <v>1</v>
      </c>
      <c r="L13">
        <v>1.05</v>
      </c>
      <c r="M13">
        <v>0.66320999999999997</v>
      </c>
      <c r="N13">
        <v>6.6321000000000001E-4</v>
      </c>
      <c r="O13">
        <v>0.6963705</v>
      </c>
      <c r="P13">
        <v>6.9637050000000004E-4</v>
      </c>
      <c r="Q13">
        <v>5.0000000000000051E-2</v>
      </c>
      <c r="R13">
        <v>3.3160500000000022E-5</v>
      </c>
      <c r="S13">
        <v>1436.0171776374789</v>
      </c>
      <c r="T13">
        <v>1507.818036519353</v>
      </c>
      <c r="U13" t="s">
        <v>61</v>
      </c>
      <c r="V13">
        <v>7.6600755000000002E-7</v>
      </c>
      <c r="W13">
        <v>9.1920906000000023E-8</v>
      </c>
      <c r="X13">
        <v>1.149011325E-7</v>
      </c>
      <c r="Y13">
        <v>3.8300377500000005E-6</v>
      </c>
      <c r="Z13">
        <v>2.7576271800000004E-7</v>
      </c>
      <c r="AA13">
        <v>3.8300377500000005E-6</v>
      </c>
      <c r="AB13">
        <v>6.1433805509999998E-6</v>
      </c>
      <c r="AC13">
        <v>9.107829769500002E-6</v>
      </c>
      <c r="AD13"/>
      <c r="AE13">
        <v>4.6689984000000007E-6</v>
      </c>
      <c r="AF13">
        <v>3.4287956999999997E-5</v>
      </c>
      <c r="AG13">
        <v>1.6049681999999999E-6</v>
      </c>
      <c r="AH13">
        <v>3.6476550000000001E-6</v>
      </c>
      <c r="AI13">
        <v>1.0213434E-6</v>
      </c>
      <c r="AJ13">
        <v>1.3131557999999999E-6</v>
      </c>
      <c r="AK13">
        <v>8.0248410000000007E-7</v>
      </c>
      <c r="AL13">
        <v>5.9821542E-6</v>
      </c>
      <c r="AM13">
        <v>1.4590619999999999E-6</v>
      </c>
      <c r="AN13">
        <v>1.6049681999999999E-6</v>
      </c>
      <c r="AO13"/>
      <c r="AP13">
        <v>3.6476550000000012E-8</v>
      </c>
      <c r="AQ13">
        <v>3.9792599999999996E-7</v>
      </c>
      <c r="AR13">
        <v>1.4590619999999999E-6</v>
      </c>
      <c r="AS13">
        <v>1.8238274999999999E-5</v>
      </c>
      <c r="AT13"/>
      <c r="AU13"/>
      <c r="AV13"/>
      <c r="AW13"/>
      <c r="AX13"/>
      <c r="AY13"/>
      <c r="AZ13"/>
      <c r="BA13"/>
      <c r="BB13"/>
      <c r="BC13"/>
      <c r="BD13"/>
      <c r="BE13"/>
      <c r="BF13">
        <v>2.206831275E-5</v>
      </c>
      <c r="BG13">
        <v>1.4590619999999999E-6</v>
      </c>
      <c r="BH13"/>
      <c r="BI13" t="s">
        <v>33</v>
      </c>
      <c r="BJ13" t="s">
        <v>22</v>
      </c>
      <c r="BK13" t="s">
        <v>23</v>
      </c>
      <c r="BL13" t="s">
        <v>24</v>
      </c>
      <c r="BM13" t="s">
        <v>41</v>
      </c>
      <c r="BN13" t="s">
        <v>26</v>
      </c>
      <c r="BO13" t="s">
        <v>26</v>
      </c>
      <c r="BP13">
        <v>2.4500000000000002</v>
      </c>
      <c r="BS13" s="126"/>
      <c r="BT13" s="126"/>
      <c r="CC13" s="126"/>
      <c r="CD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6"/>
      <c r="CW13" s="126"/>
      <c r="CX13" s="126"/>
      <c r="CY13" s="126"/>
      <c r="CZ13" s="126"/>
      <c r="DA13" s="126"/>
      <c r="DB13" s="126"/>
      <c r="DC13" s="126"/>
      <c r="DD13" s="126"/>
      <c r="DE13" s="126"/>
      <c r="DF13" s="126"/>
      <c r="DG13" s="126"/>
      <c r="DH13" s="126"/>
      <c r="DI13" s="126"/>
      <c r="DJ13" s="126"/>
      <c r="DK13" s="126"/>
      <c r="DL13" s="126"/>
      <c r="DM13" s="126"/>
      <c r="DN13" s="126"/>
      <c r="DO13" s="126"/>
      <c r="DP13" s="126"/>
      <c r="DQ13" s="126"/>
      <c r="DR13" s="126"/>
      <c r="DS13" s="126"/>
      <c r="DT13" s="126"/>
      <c r="DU13" s="126"/>
      <c r="DV13" s="126"/>
      <c r="DW13" s="126"/>
      <c r="DX13" s="126"/>
      <c r="EB13" s="126"/>
      <c r="EF13" s="126"/>
      <c r="EG13" s="126"/>
    </row>
    <row r="14" spans="1:137" x14ac:dyDescent="0.25">
      <c r="A14">
        <v>13</v>
      </c>
      <c r="B14" t="s">
        <v>34</v>
      </c>
      <c r="C14">
        <v>3</v>
      </c>
      <c r="D14" t="s">
        <v>35</v>
      </c>
      <c r="E14" s="134">
        <v>67.916666666666671</v>
      </c>
      <c r="F14">
        <v>150772</v>
      </c>
      <c r="G14" t="s">
        <v>30</v>
      </c>
      <c r="H14" t="s">
        <v>1008</v>
      </c>
      <c r="I14">
        <v>253758</v>
      </c>
      <c r="J14" t="s">
        <v>108</v>
      </c>
      <c r="K14">
        <v>1</v>
      </c>
      <c r="L14">
        <v>1.05</v>
      </c>
      <c r="M14">
        <v>0.52749999999999997</v>
      </c>
      <c r="N14">
        <v>5.2749999999999997E-4</v>
      </c>
      <c r="O14">
        <v>0.55387500000000001</v>
      </c>
      <c r="P14">
        <v>5.5387500000000001E-4</v>
      </c>
      <c r="Q14">
        <v>5.0000000000000051E-2</v>
      </c>
      <c r="R14">
        <v>2.6375000000000031E-5</v>
      </c>
      <c r="S14">
        <v>1805.4615211013315</v>
      </c>
      <c r="T14">
        <v>1895.7345971563984</v>
      </c>
      <c r="U14" t="s">
        <v>61</v>
      </c>
      <c r="V14">
        <v>6.0926250000000017E-7</v>
      </c>
      <c r="W14">
        <v>7.3111499999999999E-8</v>
      </c>
      <c r="X14">
        <v>9.1389374999999996E-8</v>
      </c>
      <c r="Y14">
        <v>3.0463125000000004E-6</v>
      </c>
      <c r="Z14">
        <v>2.1933450000000001E-7</v>
      </c>
      <c r="AA14">
        <v>3.0463125000000004E-6</v>
      </c>
      <c r="AB14">
        <v>4.8862852499999998E-6</v>
      </c>
      <c r="AC14">
        <v>7.244131125E-6</v>
      </c>
      <c r="AD14">
        <v>4.8741000000000005E-6</v>
      </c>
      <c r="AE14">
        <v>3.7135999999999999E-6</v>
      </c>
      <c r="AF14">
        <v>2.7271749999999999E-5</v>
      </c>
      <c r="AG14">
        <v>1.2765500000000001E-6</v>
      </c>
      <c r="AH14">
        <v>2.9012499999999995E-6</v>
      </c>
      <c r="AI14">
        <v>8.1235000000000004E-7</v>
      </c>
      <c r="AJ14">
        <v>1.04445E-6</v>
      </c>
      <c r="AK14">
        <v>6.3827500000000004E-7</v>
      </c>
      <c r="AL14">
        <v>4.7580500000000001E-6</v>
      </c>
      <c r="AM14">
        <v>1.1604999999999999E-6</v>
      </c>
      <c r="AN14">
        <v>1.2765500000000001E-6</v>
      </c>
      <c r="AO14"/>
      <c r="AP14">
        <v>2.9012500000000006E-8</v>
      </c>
      <c r="AQ14">
        <v>3.1650000000000001E-7</v>
      </c>
      <c r="AR14">
        <v>1.1604999999999999E-6</v>
      </c>
      <c r="AS14">
        <v>1.4506250000000002E-5</v>
      </c>
      <c r="AT14"/>
      <c r="AU14"/>
      <c r="AV14"/>
      <c r="AW14"/>
      <c r="AX14"/>
      <c r="AY14"/>
      <c r="AZ14"/>
      <c r="BA14"/>
      <c r="BB14"/>
      <c r="BC14"/>
      <c r="BD14"/>
      <c r="BE14"/>
      <c r="BF14">
        <v>1.7552562500000003E-5</v>
      </c>
      <c r="BG14">
        <v>1.1604999999999999E-6</v>
      </c>
      <c r="BH14"/>
      <c r="BI14" t="s">
        <v>33</v>
      </c>
      <c r="BJ14" t="s">
        <v>22</v>
      </c>
      <c r="BK14" t="s">
        <v>23</v>
      </c>
      <c r="BL14" t="s">
        <v>24</v>
      </c>
      <c r="BM14" t="s">
        <v>25</v>
      </c>
      <c r="BN14" t="s">
        <v>26</v>
      </c>
      <c r="BO14" t="s">
        <v>26</v>
      </c>
      <c r="BP14">
        <v>2.4500000000000002</v>
      </c>
      <c r="BS14" s="126"/>
      <c r="BT14" s="126"/>
      <c r="CC14" s="126"/>
      <c r="CD14" s="126"/>
      <c r="CK14" s="126"/>
      <c r="CL14" s="126"/>
      <c r="CM14" s="126"/>
      <c r="CN14" s="126"/>
      <c r="CO14" s="126"/>
      <c r="CP14" s="126"/>
      <c r="CQ14" s="126"/>
      <c r="CR14" s="126"/>
      <c r="CS14" s="126"/>
      <c r="CT14" s="126"/>
      <c r="CU14" s="126"/>
      <c r="CV14" s="126"/>
      <c r="CW14" s="126"/>
      <c r="CX14" s="126"/>
      <c r="CY14" s="126"/>
      <c r="CZ14" s="126"/>
      <c r="DA14" s="126"/>
      <c r="DB14" s="126"/>
      <c r="DC14" s="126"/>
      <c r="DD14" s="126"/>
      <c r="DE14" s="126"/>
      <c r="DF14" s="126"/>
      <c r="DG14" s="126"/>
      <c r="DH14" s="126"/>
      <c r="DI14" s="126"/>
      <c r="DJ14" s="126"/>
      <c r="DK14" s="126"/>
      <c r="DL14" s="126"/>
      <c r="DM14" s="126"/>
      <c r="DN14" s="126"/>
      <c r="DO14" s="126"/>
      <c r="DP14" s="126"/>
      <c r="DQ14" s="126"/>
      <c r="DR14" s="126"/>
      <c r="DS14" s="126"/>
      <c r="DT14" s="126"/>
      <c r="DU14" s="126"/>
      <c r="DV14" s="126"/>
      <c r="DW14" s="126"/>
      <c r="DX14" s="126"/>
      <c r="EB14" s="126"/>
      <c r="EF14" s="126"/>
      <c r="EG14" s="126"/>
    </row>
    <row r="15" spans="1:137" x14ac:dyDescent="0.25">
      <c r="A15">
        <v>14</v>
      </c>
      <c r="B15" t="s">
        <v>36</v>
      </c>
      <c r="C15">
        <v>3</v>
      </c>
      <c r="D15" t="s">
        <v>37</v>
      </c>
      <c r="E15" s="134">
        <v>82.333333333333329</v>
      </c>
      <c r="F15">
        <v>150774</v>
      </c>
      <c r="G15" t="s">
        <v>30</v>
      </c>
      <c r="H15" t="s">
        <v>1008</v>
      </c>
      <c r="I15">
        <v>253758</v>
      </c>
      <c r="J15" t="s">
        <v>108</v>
      </c>
      <c r="K15">
        <v>1</v>
      </c>
      <c r="L15">
        <v>1.05</v>
      </c>
      <c r="M15">
        <v>0.56710000000000005</v>
      </c>
      <c r="N15">
        <v>5.6710000000000007E-4</v>
      </c>
      <c r="O15">
        <v>0.59545500000000007</v>
      </c>
      <c r="P15">
        <v>5.9545500000000005E-4</v>
      </c>
      <c r="Q15">
        <v>5.0000000000000051E-2</v>
      </c>
      <c r="R15">
        <v>2.8354999999999985E-5</v>
      </c>
      <c r="S15">
        <v>1679.3880310015029</v>
      </c>
      <c r="T15">
        <v>1763.3574325515781</v>
      </c>
      <c r="U15" t="s">
        <v>61</v>
      </c>
      <c r="V15">
        <v>6.550005000000001E-7</v>
      </c>
      <c r="W15">
        <v>7.8600059999999995E-8</v>
      </c>
      <c r="X15">
        <v>9.8250075000000004E-8</v>
      </c>
      <c r="Y15">
        <v>3.275002500000001E-6</v>
      </c>
      <c r="Z15">
        <v>2.3580018E-7</v>
      </c>
      <c r="AA15">
        <v>3.275002500000001E-6</v>
      </c>
      <c r="AB15">
        <v>5.2531040100000005E-6</v>
      </c>
      <c r="AC15">
        <v>7.7879559450000012E-6</v>
      </c>
      <c r="AD15">
        <v>5.2400040000000008E-6</v>
      </c>
      <c r="AE15">
        <v>3.9923840000000005E-6</v>
      </c>
      <c r="AF15">
        <v>2.9319070000000003E-5</v>
      </c>
      <c r="AG15">
        <v>1.3723820000000003E-6</v>
      </c>
      <c r="AH15">
        <v>3.1190499999999998E-6</v>
      </c>
      <c r="AI15">
        <v>8.7333400000000027E-7</v>
      </c>
      <c r="AJ15">
        <v>1.122858E-6</v>
      </c>
      <c r="AK15">
        <v>6.8619100000000017E-7</v>
      </c>
      <c r="AL15">
        <v>5.1152420000000005E-6</v>
      </c>
      <c r="AM15">
        <v>1.2476200000000005E-6</v>
      </c>
      <c r="AN15">
        <v>1.3723820000000003E-6</v>
      </c>
      <c r="AO15"/>
      <c r="AP15">
        <v>3.1190500000000004E-8</v>
      </c>
      <c r="AQ15">
        <v>3.4026E-7</v>
      </c>
      <c r="AR15">
        <v>1.2476200000000005E-6</v>
      </c>
      <c r="AS15">
        <v>1.5595250000000003E-5</v>
      </c>
      <c r="AT15"/>
      <c r="AU15"/>
      <c r="AV15"/>
      <c r="AW15"/>
      <c r="AX15"/>
      <c r="AY15"/>
      <c r="AZ15"/>
      <c r="BA15"/>
      <c r="BB15"/>
      <c r="BC15"/>
      <c r="BD15"/>
      <c r="BE15"/>
      <c r="BF15">
        <v>1.8870252500000005E-5</v>
      </c>
      <c r="BG15">
        <v>1.2476200000000005E-6</v>
      </c>
      <c r="BH15"/>
      <c r="BI15" t="s">
        <v>33</v>
      </c>
      <c r="BJ15" t="s">
        <v>22</v>
      </c>
      <c r="BK15" t="s">
        <v>23</v>
      </c>
      <c r="BL15" t="s">
        <v>24</v>
      </c>
      <c r="BM15" t="s">
        <v>25</v>
      </c>
      <c r="BN15" t="s">
        <v>26</v>
      </c>
      <c r="BO15" t="s">
        <v>26</v>
      </c>
      <c r="BP15">
        <v>2.4500000000000002</v>
      </c>
      <c r="BS15" s="126"/>
      <c r="BT15" s="126"/>
      <c r="CC15" s="126"/>
      <c r="CD15" s="126"/>
      <c r="CK15" s="126"/>
      <c r="CL15" s="126"/>
      <c r="CM15" s="126"/>
      <c r="CN15" s="126"/>
      <c r="CO15" s="126"/>
      <c r="CP15" s="126"/>
      <c r="CQ15" s="126"/>
      <c r="CR15" s="126"/>
      <c r="CS15" s="126"/>
      <c r="CT15" s="126"/>
      <c r="CU15" s="126"/>
      <c r="CV15" s="126"/>
      <c r="CW15" s="126"/>
      <c r="CX15" s="126"/>
      <c r="CY15" s="126"/>
      <c r="CZ15" s="126"/>
      <c r="DA15" s="126"/>
      <c r="DB15" s="126"/>
      <c r="DC15" s="126"/>
      <c r="DD15" s="126"/>
      <c r="DE15" s="126"/>
      <c r="DF15" s="126"/>
      <c r="DG15" s="126"/>
      <c r="DH15" s="126"/>
      <c r="DI15" s="126"/>
      <c r="DJ15" s="126"/>
      <c r="DK15" s="126"/>
      <c r="DL15" s="126"/>
      <c r="DM15" s="126"/>
      <c r="DN15" s="126"/>
      <c r="DO15" s="126"/>
      <c r="DP15" s="126"/>
      <c r="DQ15" s="126"/>
      <c r="DR15" s="126"/>
      <c r="DS15" s="126"/>
      <c r="DT15" s="126"/>
      <c r="DU15" s="126"/>
      <c r="DV15" s="126"/>
      <c r="DW15" s="126"/>
      <c r="DX15" s="126"/>
      <c r="EB15" s="126"/>
      <c r="EF15" s="126"/>
      <c r="EG15" s="126"/>
    </row>
    <row r="16" spans="1:137" x14ac:dyDescent="0.25">
      <c r="A16">
        <v>15</v>
      </c>
      <c r="B16" t="s">
        <v>38</v>
      </c>
      <c r="C16">
        <v>3</v>
      </c>
      <c r="D16" t="s">
        <v>39</v>
      </c>
      <c r="E16" s="134">
        <v>78</v>
      </c>
      <c r="F16">
        <v>150775</v>
      </c>
      <c r="G16" t="s">
        <v>30</v>
      </c>
      <c r="H16" t="s">
        <v>1008</v>
      </c>
      <c r="I16">
        <v>253758</v>
      </c>
      <c r="J16" t="s">
        <v>108</v>
      </c>
      <c r="K16">
        <v>1</v>
      </c>
      <c r="L16">
        <v>1.05</v>
      </c>
      <c r="M16">
        <v>0.64599399999999996</v>
      </c>
      <c r="N16">
        <v>6.45994E-4</v>
      </c>
      <c r="O16">
        <v>0.6782937</v>
      </c>
      <c r="P16">
        <v>6.7829369999999997E-4</v>
      </c>
      <c r="Q16">
        <v>5.0000000000000051E-2</v>
      </c>
      <c r="R16">
        <v>3.2299699999999978E-5</v>
      </c>
      <c r="S16">
        <v>1474.2876131681601</v>
      </c>
      <c r="T16">
        <v>1548.0019938265682</v>
      </c>
      <c r="U16" t="s">
        <v>61</v>
      </c>
      <c r="V16">
        <v>7.4612307000000009E-7</v>
      </c>
      <c r="W16">
        <v>8.95347684E-8</v>
      </c>
      <c r="X16">
        <v>1.119184605E-7</v>
      </c>
      <c r="Y16">
        <v>3.7306153499999999E-6</v>
      </c>
      <c r="Z16">
        <v>2.686043052E-7</v>
      </c>
      <c r="AA16">
        <v>3.7306153499999999E-6</v>
      </c>
      <c r="AB16">
        <v>5.9839070213999998E-6</v>
      </c>
      <c r="AC16">
        <v>8.8714033023000019E-6</v>
      </c>
      <c r="AD16">
        <v>5.9689845599999998E-6</v>
      </c>
      <c r="AE16">
        <v>4.5477977600000002E-6</v>
      </c>
      <c r="AF16">
        <v>3.3397889799999997E-5</v>
      </c>
      <c r="AG16">
        <v>1.5633054799999999E-6</v>
      </c>
      <c r="AH16">
        <v>3.552966999999999E-6</v>
      </c>
      <c r="AI16">
        <v>9.9483076000000018E-7</v>
      </c>
      <c r="AJ16">
        <v>1.2790681199999999E-6</v>
      </c>
      <c r="AK16">
        <v>7.8165274000000005E-7</v>
      </c>
      <c r="AL16">
        <v>5.82686588E-6</v>
      </c>
      <c r="AM16">
        <v>1.4211868E-6</v>
      </c>
      <c r="AN16">
        <v>1.5633054799999999E-6</v>
      </c>
      <c r="AO16"/>
      <c r="AP16">
        <v>3.5529670000000002E-8</v>
      </c>
      <c r="AQ16">
        <v>3.8759639999999997E-7</v>
      </c>
      <c r="AR16">
        <v>1.4211868E-6</v>
      </c>
      <c r="AS16">
        <v>1.7764835000000002E-5</v>
      </c>
      <c r="AT16"/>
      <c r="AU16"/>
      <c r="AV16"/>
      <c r="AW16"/>
      <c r="AX16"/>
      <c r="AY16"/>
      <c r="AZ16"/>
      <c r="BA16"/>
      <c r="BB16"/>
      <c r="BC16"/>
      <c r="BD16"/>
      <c r="BE16"/>
      <c r="BF16">
        <v>2.1495450350000002E-5</v>
      </c>
      <c r="BG16">
        <v>1.4211868E-6</v>
      </c>
      <c r="BH16"/>
      <c r="BI16" t="s">
        <v>33</v>
      </c>
      <c r="BJ16" t="s">
        <v>22</v>
      </c>
      <c r="BK16" t="s">
        <v>23</v>
      </c>
      <c r="BL16" t="s">
        <v>24</v>
      </c>
      <c r="BM16" t="s">
        <v>25</v>
      </c>
      <c r="BN16" t="s">
        <v>26</v>
      </c>
      <c r="BO16" t="s">
        <v>26</v>
      </c>
      <c r="BP16">
        <v>2.4500000000000002</v>
      </c>
      <c r="BS16" s="126"/>
      <c r="BT16" s="126"/>
      <c r="CC16" s="126"/>
      <c r="CD16" s="126"/>
      <c r="CK16" s="126"/>
      <c r="CL16" s="126"/>
      <c r="CM16" s="126"/>
      <c r="CN16" s="126"/>
      <c r="CO16" s="126"/>
      <c r="CP16" s="126"/>
      <c r="CQ16" s="126"/>
      <c r="CR16" s="126"/>
      <c r="CS16" s="126"/>
      <c r="CT16" s="126"/>
      <c r="CU16" s="126"/>
      <c r="CV16" s="126"/>
      <c r="CW16" s="126"/>
      <c r="CX16" s="126"/>
      <c r="CY16" s="126"/>
      <c r="CZ16" s="126"/>
      <c r="DA16" s="126"/>
      <c r="DB16" s="126"/>
      <c r="DC16" s="126"/>
      <c r="DD16" s="126"/>
      <c r="DE16" s="126"/>
      <c r="DF16" s="126"/>
      <c r="DG16" s="126"/>
      <c r="DH16" s="126"/>
      <c r="DI16" s="126"/>
      <c r="DJ16" s="126"/>
      <c r="DK16" s="126"/>
      <c r="DL16" s="126"/>
      <c r="DM16" s="126"/>
      <c r="DN16" s="126"/>
      <c r="DO16" s="126"/>
      <c r="DP16" s="126"/>
      <c r="DQ16" s="126"/>
      <c r="DR16" s="126"/>
      <c r="DS16" s="126"/>
      <c r="DT16" s="126"/>
      <c r="DU16" s="126"/>
      <c r="DV16" s="126"/>
      <c r="DW16" s="126"/>
      <c r="DX16" s="126"/>
      <c r="EB16" s="126"/>
      <c r="EF16" s="126"/>
      <c r="EG16" s="126"/>
    </row>
    <row r="17" spans="1:137" x14ac:dyDescent="0.25">
      <c r="A17">
        <v>16</v>
      </c>
      <c r="B17" t="s">
        <v>40</v>
      </c>
      <c r="C17">
        <v>3</v>
      </c>
      <c r="D17" t="s">
        <v>1177</v>
      </c>
      <c r="E17" s="134">
        <v>5</v>
      </c>
      <c r="F17">
        <v>150776</v>
      </c>
      <c r="G17" t="s">
        <v>30</v>
      </c>
      <c r="H17" t="s">
        <v>1008</v>
      </c>
      <c r="I17">
        <v>253758</v>
      </c>
      <c r="J17" t="s">
        <v>108</v>
      </c>
      <c r="K17">
        <v>1</v>
      </c>
      <c r="L17">
        <v>1.03</v>
      </c>
      <c r="M17">
        <v>0.76839999999999997</v>
      </c>
      <c r="N17">
        <v>7.6840000000000003E-4</v>
      </c>
      <c r="O17">
        <v>0.79145200000000004</v>
      </c>
      <c r="P17">
        <v>7.91452E-4</v>
      </c>
      <c r="Q17">
        <v>3.0000000000000027E-2</v>
      </c>
      <c r="R17">
        <v>2.3052000000000077E-5</v>
      </c>
      <c r="S17">
        <v>1263.5005028732</v>
      </c>
      <c r="T17">
        <v>1301.4055179593961</v>
      </c>
      <c r="U17" t="s">
        <v>61</v>
      </c>
      <c r="V17">
        <v>8.7059720000000019E-7</v>
      </c>
      <c r="W17">
        <v>1.0447166400000001E-7</v>
      </c>
      <c r="X17">
        <v>1.3058958000000002E-7</v>
      </c>
      <c r="Y17">
        <v>4.3529860000000005E-6</v>
      </c>
      <c r="Z17">
        <v>3.13414992E-7</v>
      </c>
      <c r="AA17">
        <v>4.3529860000000005E-6</v>
      </c>
      <c r="AB17">
        <v>6.9821895440000009E-6</v>
      </c>
      <c r="AC17">
        <v>1.0351400708000004E-5</v>
      </c>
      <c r="AD17"/>
      <c r="AE17">
        <v>5.4095360000000015E-6</v>
      </c>
      <c r="AF17">
        <v>3.9726280000000005E-5</v>
      </c>
      <c r="AG17">
        <v>1.8595280000000005E-6</v>
      </c>
      <c r="AH17">
        <v>4.2262000000000003E-6</v>
      </c>
      <c r="AI17">
        <v>1.1833359999999999E-6</v>
      </c>
      <c r="AJ17">
        <v>1.521432E-6</v>
      </c>
      <c r="AK17">
        <v>9.2976400000000025E-7</v>
      </c>
      <c r="AL17">
        <v>6.9309680000000002E-6</v>
      </c>
      <c r="AM17">
        <v>1.6904800000000002E-6</v>
      </c>
      <c r="AN17">
        <v>1.8595280000000005E-6</v>
      </c>
      <c r="AO17"/>
      <c r="AP17">
        <v>4.2262000000000011E-8</v>
      </c>
      <c r="AQ17">
        <v>4.6104E-7</v>
      </c>
      <c r="AR17">
        <v>1.6904800000000002E-6</v>
      </c>
      <c r="AS17">
        <v>2.1131000000000005E-5</v>
      </c>
      <c r="AT17"/>
      <c r="AU17"/>
      <c r="AV17"/>
      <c r="AW17"/>
      <c r="AX17"/>
      <c r="AY17"/>
      <c r="AZ17"/>
      <c r="BA17"/>
      <c r="BB17"/>
      <c r="BC17"/>
      <c r="BD17"/>
      <c r="BE17"/>
      <c r="BF17">
        <v>2.5483986000000004E-5</v>
      </c>
      <c r="BG17">
        <v>1.6904800000000002E-6</v>
      </c>
      <c r="BH17"/>
      <c r="BI17" t="s">
        <v>33</v>
      </c>
      <c r="BJ17" t="s">
        <v>22</v>
      </c>
      <c r="BK17" t="s">
        <v>23</v>
      </c>
      <c r="BL17" t="s">
        <v>24</v>
      </c>
      <c r="BM17" t="s">
        <v>41</v>
      </c>
      <c r="BN17" t="s">
        <v>26</v>
      </c>
      <c r="BO17" t="s">
        <v>26</v>
      </c>
      <c r="BP17">
        <v>2.4500000000000002</v>
      </c>
      <c r="BS17" s="126"/>
      <c r="BT17" s="126"/>
      <c r="CC17" s="126"/>
      <c r="CD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EB17" s="126"/>
      <c r="EF17" s="126"/>
      <c r="EG17" s="126"/>
    </row>
    <row r="18" spans="1:137" x14ac:dyDescent="0.25">
      <c r="A18">
        <v>17</v>
      </c>
      <c r="B18" t="s">
        <v>42</v>
      </c>
      <c r="C18">
        <v>3</v>
      </c>
      <c r="D18" t="s">
        <v>43</v>
      </c>
      <c r="E18" s="134">
        <v>216.16666666666663</v>
      </c>
      <c r="F18">
        <v>150777</v>
      </c>
      <c r="G18" t="s">
        <v>30</v>
      </c>
      <c r="H18" t="s">
        <v>1008</v>
      </c>
      <c r="I18">
        <v>253758</v>
      </c>
      <c r="J18" t="s">
        <v>108</v>
      </c>
      <c r="K18">
        <v>1</v>
      </c>
      <c r="L18">
        <v>1.03</v>
      </c>
      <c r="M18">
        <v>0.45700000000000002</v>
      </c>
      <c r="N18">
        <v>4.57E-4</v>
      </c>
      <c r="O18">
        <v>0.47071000000000002</v>
      </c>
      <c r="P18">
        <v>4.7071E-4</v>
      </c>
      <c r="Q18">
        <v>3.0000000000000027E-2</v>
      </c>
      <c r="R18">
        <v>1.3710000000000004E-5</v>
      </c>
      <c r="S18">
        <v>2124.450298485267</v>
      </c>
      <c r="T18">
        <v>2188.1838074398247</v>
      </c>
      <c r="U18" t="s">
        <v>61</v>
      </c>
      <c r="V18">
        <v>5.1778100000000015E-7</v>
      </c>
      <c r="W18">
        <v>6.2133720000000009E-8</v>
      </c>
      <c r="X18">
        <v>7.7667149999999991E-8</v>
      </c>
      <c r="Y18">
        <v>2.5889049999999998E-6</v>
      </c>
      <c r="Z18">
        <v>1.8640115999999997E-7</v>
      </c>
      <c r="AA18">
        <v>2.5889049999999998E-6</v>
      </c>
      <c r="AB18">
        <v>4.1526036199999999E-6</v>
      </c>
      <c r="AC18">
        <v>6.1564160900000006E-6</v>
      </c>
      <c r="AD18"/>
      <c r="AE18">
        <v>3.2172800000000008E-6</v>
      </c>
      <c r="AF18">
        <v>2.3626899999999999E-5</v>
      </c>
      <c r="AG18">
        <v>1.1059400000000003E-6</v>
      </c>
      <c r="AH18">
        <v>2.5135000000000002E-6</v>
      </c>
      <c r="AI18">
        <v>7.0378000000000023E-7</v>
      </c>
      <c r="AJ18">
        <v>9.0486000000000007E-7</v>
      </c>
      <c r="AK18">
        <v>5.5297000000000017E-7</v>
      </c>
      <c r="AL18">
        <v>4.1221400000000001E-6</v>
      </c>
      <c r="AM18">
        <v>1.0053999999999999E-6</v>
      </c>
      <c r="AN18">
        <v>1.1059400000000003E-6</v>
      </c>
      <c r="AO18"/>
      <c r="AP18">
        <v>2.513500000000001E-8</v>
      </c>
      <c r="AQ18">
        <v>2.7420000000000001E-7</v>
      </c>
      <c r="AR18">
        <v>1.0053999999999999E-6</v>
      </c>
      <c r="AS18">
        <v>1.2567500000000005E-5</v>
      </c>
      <c r="AT18"/>
      <c r="AU18"/>
      <c r="AV18"/>
      <c r="AW18"/>
      <c r="AX18"/>
      <c r="AY18"/>
      <c r="AZ18"/>
      <c r="BA18"/>
      <c r="BB18"/>
      <c r="BC18"/>
      <c r="BD18"/>
      <c r="BE18"/>
      <c r="BF18">
        <v>1.5156405000000003E-5</v>
      </c>
      <c r="BG18">
        <v>1.0053999999999999E-6</v>
      </c>
      <c r="BH18"/>
      <c r="BI18" t="s">
        <v>33</v>
      </c>
      <c r="BJ18" t="s">
        <v>22</v>
      </c>
      <c r="BK18" t="s">
        <v>23</v>
      </c>
      <c r="BL18" t="s">
        <v>24</v>
      </c>
      <c r="BM18" t="s">
        <v>41</v>
      </c>
      <c r="BN18" t="s">
        <v>26</v>
      </c>
      <c r="BO18" t="s">
        <v>26</v>
      </c>
      <c r="BP18">
        <v>2.6</v>
      </c>
      <c r="BS18" s="126"/>
      <c r="BT18" s="126"/>
      <c r="CC18" s="126"/>
      <c r="CD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EB18" s="126"/>
      <c r="EF18" s="126"/>
      <c r="EG18" s="126"/>
    </row>
    <row r="19" spans="1:137" x14ac:dyDescent="0.25">
      <c r="A19">
        <v>18</v>
      </c>
      <c r="B19" t="s">
        <v>181</v>
      </c>
      <c r="C19">
        <v>3</v>
      </c>
      <c r="D19" t="s">
        <v>1178</v>
      </c>
      <c r="E19" s="134">
        <v>5</v>
      </c>
      <c r="F19">
        <v>151632</v>
      </c>
      <c r="G19" t="s">
        <v>30</v>
      </c>
      <c r="H19" t="s">
        <v>1008</v>
      </c>
      <c r="I19">
        <v>253758</v>
      </c>
      <c r="J19" t="s">
        <v>108</v>
      </c>
      <c r="K19">
        <v>1</v>
      </c>
      <c r="L19">
        <v>1.03</v>
      </c>
      <c r="M19">
        <v>0.38690000000000002</v>
      </c>
      <c r="N19">
        <v>3.8690000000000003E-4</v>
      </c>
      <c r="O19">
        <v>0.39850700000000006</v>
      </c>
      <c r="P19">
        <v>3.9850699999999998E-4</v>
      </c>
      <c r="Q19">
        <v>3.0000000000000027E-2</v>
      </c>
      <c r="R19">
        <v>1.1607000000000013E-5</v>
      </c>
      <c r="S19">
        <v>2509.3662093764974</v>
      </c>
      <c r="T19">
        <v>2584.6471956577925</v>
      </c>
      <c r="U19" t="s">
        <v>61</v>
      </c>
      <c r="V19">
        <v>4.3835770000000014E-7</v>
      </c>
      <c r="W19">
        <v>5.260292400000002E-8</v>
      </c>
      <c r="X19">
        <v>6.5753655000000013E-8</v>
      </c>
      <c r="Y19">
        <v>2.191788500000001E-6</v>
      </c>
      <c r="Z19">
        <v>1.57808772E-7</v>
      </c>
      <c r="AA19">
        <v>2.191788500000001E-6</v>
      </c>
      <c r="AB19">
        <v>3.5156287540000006E-6</v>
      </c>
      <c r="AC19">
        <v>5.2120730530000017E-6</v>
      </c>
      <c r="AD19"/>
      <c r="AE19">
        <v>2.7237760000000007E-6</v>
      </c>
      <c r="AF19">
        <v>2.0002730000000003E-5</v>
      </c>
      <c r="AG19">
        <v>9.362980000000002E-7</v>
      </c>
      <c r="AH19">
        <v>2.1279500000000001E-6</v>
      </c>
      <c r="AI19">
        <v>5.9582600000000016E-7</v>
      </c>
      <c r="AJ19">
        <v>7.6606200000000007E-7</v>
      </c>
      <c r="AK19">
        <v>4.681490000000001E-7</v>
      </c>
      <c r="AL19">
        <v>3.4898379999999998E-6</v>
      </c>
      <c r="AM19">
        <v>8.5118000000000008E-7</v>
      </c>
      <c r="AN19">
        <v>9.362980000000002E-7</v>
      </c>
      <c r="AO19"/>
      <c r="AP19">
        <v>2.1279500000000005E-8</v>
      </c>
      <c r="AQ19">
        <v>2.3214000000000001E-7</v>
      </c>
      <c r="AR19">
        <v>8.5118000000000008E-7</v>
      </c>
      <c r="AS19">
        <v>1.0639750000000004E-5</v>
      </c>
      <c r="AT19"/>
      <c r="AU19"/>
      <c r="AV19"/>
      <c r="AW19"/>
      <c r="AX19"/>
      <c r="AY19"/>
      <c r="AZ19"/>
      <c r="BA19"/>
      <c r="BB19"/>
      <c r="BC19"/>
      <c r="BD19"/>
      <c r="BE19"/>
      <c r="BF19">
        <v>1.2831538500000004E-5</v>
      </c>
      <c r="BG19">
        <v>8.5118000000000008E-7</v>
      </c>
      <c r="BH19"/>
      <c r="BI19" t="s">
        <v>33</v>
      </c>
      <c r="BJ19" t="s">
        <v>22</v>
      </c>
      <c r="BK19" t="s">
        <v>23</v>
      </c>
      <c r="BL19" t="s">
        <v>24</v>
      </c>
      <c r="BM19" t="s">
        <v>41</v>
      </c>
      <c r="BN19" t="s">
        <v>26</v>
      </c>
      <c r="BO19" t="s">
        <v>26</v>
      </c>
      <c r="BP19">
        <v>2.4500000000000002</v>
      </c>
      <c r="BS19" s="126"/>
      <c r="BT19" s="126"/>
      <c r="CC19" s="126"/>
      <c r="CD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EB19" s="126"/>
      <c r="EF19" s="126"/>
      <c r="EG19" s="126"/>
    </row>
    <row r="20" spans="1:137" x14ac:dyDescent="0.25">
      <c r="A20">
        <v>19</v>
      </c>
      <c r="B20" t="s">
        <v>182</v>
      </c>
      <c r="C20">
        <v>3</v>
      </c>
      <c r="D20" t="s">
        <v>1179</v>
      </c>
      <c r="E20" s="134">
        <v>40.583333333333336</v>
      </c>
      <c r="F20">
        <v>151633</v>
      </c>
      <c r="G20" t="s">
        <v>30</v>
      </c>
      <c r="H20" t="s">
        <v>1008</v>
      </c>
      <c r="I20">
        <v>253758</v>
      </c>
      <c r="J20" t="s">
        <v>108</v>
      </c>
      <c r="K20">
        <v>1</v>
      </c>
      <c r="L20">
        <v>1.05</v>
      </c>
      <c r="M20">
        <v>0.44747500000000001</v>
      </c>
      <c r="N20">
        <v>4.4747500000000002E-4</v>
      </c>
      <c r="O20">
        <v>0.46984874999999998</v>
      </c>
      <c r="P20">
        <v>4.6984875000000002E-4</v>
      </c>
      <c r="Q20">
        <v>5.0000000000000051E-2</v>
      </c>
      <c r="R20">
        <v>2.2373749999999996E-5</v>
      </c>
      <c r="S20">
        <v>2128.3444938397729</v>
      </c>
      <c r="T20">
        <v>2234.7617185317613</v>
      </c>
      <c r="U20" t="s">
        <v>61</v>
      </c>
      <c r="V20">
        <v>5.1683362500000008E-7</v>
      </c>
      <c r="W20">
        <v>6.2020035000000003E-8</v>
      </c>
      <c r="X20">
        <v>7.7525043750000001E-8</v>
      </c>
      <c r="Y20">
        <v>2.5841681250000001E-6</v>
      </c>
      <c r="Z20">
        <v>1.86060105E-7</v>
      </c>
      <c r="AA20">
        <v>2.5841681250000001E-6</v>
      </c>
      <c r="AB20">
        <v>4.1450056724999997E-6</v>
      </c>
      <c r="AC20">
        <v>6.1451518012500009E-6</v>
      </c>
      <c r="AD20"/>
      <c r="AE20">
        <v>3.150224000000001E-6</v>
      </c>
      <c r="AF20">
        <v>2.3134457500000004E-5</v>
      </c>
      <c r="AG20">
        <v>1.0828895000000005E-6</v>
      </c>
      <c r="AH20">
        <v>2.4611125000000001E-6</v>
      </c>
      <c r="AI20">
        <v>6.891115000000001E-7</v>
      </c>
      <c r="AJ20">
        <v>8.8600050000000019E-7</v>
      </c>
      <c r="AK20">
        <v>5.4144475000000025E-7</v>
      </c>
      <c r="AL20">
        <v>4.0362245000000008E-6</v>
      </c>
      <c r="AM20">
        <v>9.8444500000000045E-7</v>
      </c>
      <c r="AN20">
        <v>1.0828895000000005E-6</v>
      </c>
      <c r="AO20"/>
      <c r="AP20">
        <v>2.4611125000000008E-8</v>
      </c>
      <c r="AQ20">
        <v>2.6848500000000001E-7</v>
      </c>
      <c r="AR20">
        <v>9.8444500000000045E-7</v>
      </c>
      <c r="AS20">
        <v>1.2305562500000004E-5</v>
      </c>
      <c r="AT20"/>
      <c r="AU20"/>
      <c r="AV20"/>
      <c r="AW20"/>
      <c r="AX20"/>
      <c r="AY20"/>
      <c r="AZ20"/>
      <c r="BA20"/>
      <c r="BB20"/>
      <c r="BC20"/>
      <c r="BD20"/>
      <c r="BE20"/>
      <c r="BF20">
        <v>1.4889730625000004E-5</v>
      </c>
      <c r="BG20">
        <v>9.8444500000000045E-7</v>
      </c>
      <c r="BH20"/>
      <c r="BI20" t="s">
        <v>33</v>
      </c>
      <c r="BJ20" t="s">
        <v>22</v>
      </c>
      <c r="BK20" t="s">
        <v>23</v>
      </c>
      <c r="BL20" t="s">
        <v>24</v>
      </c>
      <c r="BM20" t="s">
        <v>41</v>
      </c>
      <c r="BN20" t="s">
        <v>26</v>
      </c>
      <c r="BO20" t="s">
        <v>26</v>
      </c>
      <c r="BP20">
        <v>2.4500000000000002</v>
      </c>
      <c r="BS20" s="126"/>
      <c r="BT20" s="126"/>
      <c r="CC20" s="126"/>
      <c r="CD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EB20" s="126"/>
      <c r="EF20" s="126"/>
      <c r="EG20" s="126"/>
    </row>
    <row r="21" spans="1:137" x14ac:dyDescent="0.25">
      <c r="A21">
        <v>20</v>
      </c>
      <c r="B21" t="s">
        <v>184</v>
      </c>
      <c r="C21">
        <v>3</v>
      </c>
      <c r="D21" t="s">
        <v>1180</v>
      </c>
      <c r="E21" s="134">
        <v>80.25</v>
      </c>
      <c r="F21">
        <v>151635</v>
      </c>
      <c r="G21" t="s">
        <v>30</v>
      </c>
      <c r="H21" t="s">
        <v>1008</v>
      </c>
      <c r="I21">
        <v>253758</v>
      </c>
      <c r="J21" t="s">
        <v>108</v>
      </c>
      <c r="K21">
        <v>1</v>
      </c>
      <c r="L21">
        <v>1.05</v>
      </c>
      <c r="M21">
        <v>0.77056000000000002</v>
      </c>
      <c r="N21">
        <v>7.7055999999999999E-4</v>
      </c>
      <c r="O21">
        <v>0.80908800000000003</v>
      </c>
      <c r="P21">
        <v>8.0908800000000002E-4</v>
      </c>
      <c r="Q21">
        <v>5.0000000000000051E-2</v>
      </c>
      <c r="R21">
        <v>3.8528000000000021E-5</v>
      </c>
      <c r="S21">
        <v>1235.9595000791014</v>
      </c>
      <c r="T21">
        <v>1297.7574750830563</v>
      </c>
      <c r="U21" t="s">
        <v>61</v>
      </c>
      <c r="V21">
        <v>8.899968000000002E-7</v>
      </c>
      <c r="W21">
        <v>1.0679961600000001E-7</v>
      </c>
      <c r="X21">
        <v>1.3349952E-7</v>
      </c>
      <c r="Y21">
        <v>4.4499840000000002E-6</v>
      </c>
      <c r="Z21">
        <v>3.2039884800000004E-7</v>
      </c>
      <c r="AA21">
        <v>4.4499840000000002E-6</v>
      </c>
      <c r="AB21">
        <v>7.1377743359999997E-6</v>
      </c>
      <c r="AC21">
        <v>1.0582061952000001E-5</v>
      </c>
      <c r="AD21"/>
      <c r="AE21">
        <v>5.4247424000000004E-6</v>
      </c>
      <c r="AF21">
        <v>3.9837952000000002E-5</v>
      </c>
      <c r="AG21">
        <v>1.8647552E-6</v>
      </c>
      <c r="AH21">
        <v>4.2380799999999996E-6</v>
      </c>
      <c r="AI21">
        <v>1.1866624E-6</v>
      </c>
      <c r="AJ21">
        <v>1.5257088E-6</v>
      </c>
      <c r="AK21">
        <v>9.3237760000000012E-7</v>
      </c>
      <c r="AL21">
        <v>6.9504511999999998E-6</v>
      </c>
      <c r="AM21">
        <v>1.6952319999999999E-6</v>
      </c>
      <c r="AN21">
        <v>1.8647552E-6</v>
      </c>
      <c r="AO21"/>
      <c r="AP21">
        <v>4.2380800000000003E-8</v>
      </c>
      <c r="AQ21">
        <v>4.6233599999999994E-7</v>
      </c>
      <c r="AR21">
        <v>1.6952319999999999E-6</v>
      </c>
      <c r="AS21">
        <v>2.1190400000000003E-5</v>
      </c>
      <c r="AT21"/>
      <c r="AU21"/>
      <c r="AV21"/>
      <c r="AW21"/>
      <c r="AX21"/>
      <c r="AY21"/>
      <c r="AZ21"/>
      <c r="BA21"/>
      <c r="BB21"/>
      <c r="BC21"/>
      <c r="BD21"/>
      <c r="BE21"/>
      <c r="BF21">
        <v>2.5640383999999999E-5</v>
      </c>
      <c r="BG21">
        <v>1.6952319999999999E-6</v>
      </c>
      <c r="BH21"/>
      <c r="BI21" t="s">
        <v>33</v>
      </c>
      <c r="BJ21" t="s">
        <v>22</v>
      </c>
      <c r="BK21" t="s">
        <v>23</v>
      </c>
      <c r="BL21" t="s">
        <v>24</v>
      </c>
      <c r="BM21" t="s">
        <v>41</v>
      </c>
      <c r="BN21" t="s">
        <v>26</v>
      </c>
      <c r="BO21" t="s">
        <v>26</v>
      </c>
      <c r="BP21">
        <v>2.4500000000000002</v>
      </c>
      <c r="BS21" s="126"/>
      <c r="BT21" s="126"/>
      <c r="CC21" s="126"/>
      <c r="CD21" s="126"/>
      <c r="CK21" s="126"/>
      <c r="CL21" s="126"/>
      <c r="CM21" s="126"/>
      <c r="CN21" s="126"/>
      <c r="CO21" s="126"/>
      <c r="CP21" s="126"/>
      <c r="CQ21" s="126"/>
      <c r="CR21" s="126"/>
      <c r="CS21" s="126"/>
      <c r="CT21" s="126"/>
      <c r="CU21" s="126"/>
      <c r="CV21" s="126"/>
      <c r="CW21" s="126"/>
      <c r="CX21" s="126"/>
      <c r="CY21" s="126"/>
      <c r="CZ21" s="126"/>
      <c r="DA21" s="126"/>
      <c r="DB21" s="126"/>
      <c r="DC21" s="126"/>
      <c r="DD21" s="126"/>
      <c r="DE21" s="126"/>
      <c r="DF21" s="126"/>
      <c r="DG21" s="126"/>
      <c r="DH21" s="126"/>
      <c r="DI21" s="126"/>
      <c r="DJ21" s="126"/>
      <c r="DK21" s="126"/>
      <c r="DL21" s="126"/>
      <c r="DM21" s="126"/>
      <c r="DN21" s="126"/>
      <c r="DO21" s="126"/>
      <c r="DP21" s="126"/>
      <c r="DQ21" s="126"/>
      <c r="DR21" s="126"/>
      <c r="DS21" s="126"/>
      <c r="DT21" s="126"/>
      <c r="DU21" s="126"/>
      <c r="DV21" s="126"/>
      <c r="DW21" s="126"/>
      <c r="DX21" s="126"/>
      <c r="EB21" s="126"/>
      <c r="EF21" s="126"/>
      <c r="EG21" s="126"/>
    </row>
    <row r="22" spans="1:137" x14ac:dyDescent="0.25">
      <c r="A22">
        <v>21</v>
      </c>
      <c r="B22" t="s">
        <v>185</v>
      </c>
      <c r="C22">
        <v>3</v>
      </c>
      <c r="D22" t="s">
        <v>186</v>
      </c>
      <c r="E22" s="134">
        <v>1259.3333333333333</v>
      </c>
      <c r="F22">
        <v>151637</v>
      </c>
      <c r="G22" t="s">
        <v>30</v>
      </c>
      <c r="H22" t="s">
        <v>1008</v>
      </c>
      <c r="I22">
        <v>253758</v>
      </c>
      <c r="J22" t="s">
        <v>108</v>
      </c>
      <c r="K22">
        <v>1</v>
      </c>
      <c r="L22">
        <v>1.03</v>
      </c>
      <c r="M22">
        <v>0.84199999999999997</v>
      </c>
      <c r="N22">
        <v>8.4199999999999998E-4</v>
      </c>
      <c r="O22">
        <v>0.86726000000000003</v>
      </c>
      <c r="P22">
        <v>8.6726000000000001E-4</v>
      </c>
      <c r="Q22">
        <v>3.0000000000000027E-2</v>
      </c>
      <c r="R22">
        <v>2.5260000000000039E-5</v>
      </c>
      <c r="S22">
        <v>1153.056753453405</v>
      </c>
      <c r="T22">
        <v>1187.6484560570073</v>
      </c>
      <c r="U22" t="s">
        <v>1111</v>
      </c>
      <c r="V22">
        <v>9.5398600000000014E-7</v>
      </c>
      <c r="W22">
        <v>1.1447832000000001E-7</v>
      </c>
      <c r="X22">
        <v>1.4309789999999998E-7</v>
      </c>
      <c r="Y22">
        <v>4.7699300000000003E-6</v>
      </c>
      <c r="Z22">
        <v>3.4343496000000004E-7</v>
      </c>
      <c r="AA22">
        <v>4.7699300000000003E-6</v>
      </c>
      <c r="AB22">
        <v>7.650967719999999E-6</v>
      </c>
      <c r="AC22">
        <v>1.1342893539999999E-5</v>
      </c>
      <c r="AD22"/>
      <c r="AE22"/>
      <c r="AF22"/>
      <c r="AG22">
        <v>2.03764E-6</v>
      </c>
      <c r="AH22">
        <v>4.6309999999999994E-6</v>
      </c>
      <c r="AI22">
        <v>1.2966800000000001E-6</v>
      </c>
      <c r="AJ22">
        <v>1.6671599999999998E-6</v>
      </c>
      <c r="AK22">
        <v>1.01882E-6</v>
      </c>
      <c r="AL22">
        <v>7.5948399999999983E-6</v>
      </c>
      <c r="AM22">
        <v>1.8524E-6</v>
      </c>
      <c r="AN22"/>
      <c r="AO22">
        <v>1.3893E-6</v>
      </c>
      <c r="AP22">
        <v>4.6310000000000002E-8</v>
      </c>
      <c r="AQ22">
        <v>5.0519999999999994E-7</v>
      </c>
      <c r="AR22">
        <v>1.8524E-6</v>
      </c>
      <c r="AS22">
        <v>2.3155000000000001E-5</v>
      </c>
      <c r="AT22"/>
      <c r="AU22"/>
      <c r="AV22"/>
      <c r="AW22"/>
      <c r="AX22"/>
      <c r="AY22"/>
      <c r="AZ22"/>
      <c r="BA22"/>
      <c r="BB22"/>
      <c r="BC22"/>
      <c r="BD22"/>
      <c r="BE22"/>
      <c r="BF22">
        <v>2.7924930000000003E-5</v>
      </c>
      <c r="BG22">
        <v>1.8524E-6</v>
      </c>
      <c r="BH22"/>
      <c r="BI22" t="s">
        <v>33</v>
      </c>
      <c r="BJ22" t="s">
        <v>22</v>
      </c>
      <c r="BK22" t="s">
        <v>23</v>
      </c>
      <c r="BL22" t="s">
        <v>24</v>
      </c>
      <c r="BM22" t="s">
        <v>41</v>
      </c>
      <c r="BN22" t="s">
        <v>26</v>
      </c>
      <c r="BO22" t="s">
        <v>94</v>
      </c>
      <c r="BP22">
        <v>2.6</v>
      </c>
      <c r="BS22" s="126"/>
      <c r="BT22" s="126"/>
      <c r="CC22" s="126"/>
      <c r="CD22" s="126"/>
      <c r="CK22" s="126"/>
      <c r="CL22" s="126"/>
      <c r="CM22" s="126"/>
      <c r="CN22" s="126"/>
      <c r="CO22" s="126"/>
      <c r="CP22" s="126"/>
      <c r="CQ22" s="126"/>
      <c r="CR22" s="126"/>
      <c r="CS22" s="126"/>
      <c r="CT22" s="126"/>
      <c r="CU22" s="126"/>
      <c r="CV22" s="126"/>
      <c r="CW22" s="126"/>
      <c r="CX22" s="126"/>
      <c r="CY22" s="126"/>
      <c r="CZ22" s="126"/>
      <c r="DA22" s="126"/>
      <c r="DB22" s="126"/>
      <c r="DC22" s="126"/>
      <c r="DD22" s="126"/>
      <c r="DE22" s="126"/>
      <c r="DF22" s="126"/>
      <c r="DG22" s="126"/>
      <c r="DH22" s="126"/>
      <c r="DI22" s="126"/>
      <c r="DJ22" s="126"/>
      <c r="DK22" s="126"/>
      <c r="DL22" s="126"/>
      <c r="DM22" s="126"/>
      <c r="DN22" s="126"/>
      <c r="DO22" s="126"/>
      <c r="DP22" s="126"/>
      <c r="DQ22" s="126"/>
      <c r="DR22" s="126"/>
      <c r="DS22" s="126"/>
      <c r="DT22" s="126"/>
      <c r="DU22" s="126"/>
      <c r="DV22" s="126"/>
      <c r="DW22" s="126"/>
      <c r="DX22" s="126"/>
      <c r="EB22" s="126"/>
      <c r="EF22" s="126"/>
      <c r="EG22" s="126"/>
    </row>
    <row r="23" spans="1:137" x14ac:dyDescent="0.25">
      <c r="A23">
        <v>22</v>
      </c>
      <c r="B23" t="s">
        <v>221</v>
      </c>
      <c r="C23">
        <v>3</v>
      </c>
      <c r="D23" t="s">
        <v>1181</v>
      </c>
      <c r="E23" s="134">
        <v>5</v>
      </c>
      <c r="F23"/>
      <c r="G23" t="s">
        <v>30</v>
      </c>
      <c r="H23" t="s">
        <v>1008</v>
      </c>
      <c r="I23">
        <v>253758</v>
      </c>
      <c r="J23" t="s">
        <v>108</v>
      </c>
      <c r="K23">
        <v>1</v>
      </c>
      <c r="L23">
        <v>1.05</v>
      </c>
      <c r="M23">
        <v>0.56040999999999996</v>
      </c>
      <c r="N23">
        <v>5.6041000000000001E-4</v>
      </c>
      <c r="O23">
        <v>0.58843049999999997</v>
      </c>
      <c r="P23">
        <v>5.8843049999999998E-4</v>
      </c>
      <c r="Q23">
        <v>5.0000000000000051E-2</v>
      </c>
      <c r="R23">
        <v>2.8020499999999973E-5</v>
      </c>
      <c r="S23">
        <v>1699.4360421494127</v>
      </c>
      <c r="T23">
        <v>1784.4078442568834</v>
      </c>
      <c r="U23" t="s">
        <v>1111</v>
      </c>
      <c r="V23">
        <v>6.4727355000000001E-7</v>
      </c>
      <c r="W23">
        <v>7.7672826000000001E-8</v>
      </c>
      <c r="X23">
        <v>9.7091032500000004E-8</v>
      </c>
      <c r="Y23">
        <v>3.2363677500000002E-6</v>
      </c>
      <c r="Z23">
        <v>2.3301847800000002E-7</v>
      </c>
      <c r="AA23">
        <v>3.2363677500000002E-6</v>
      </c>
      <c r="AB23">
        <v>5.1911338709999999E-6</v>
      </c>
      <c r="AC23">
        <v>7.6960825095000009E-6</v>
      </c>
      <c r="AD23"/>
      <c r="AE23">
        <v>3.9452864000000008E-6</v>
      </c>
      <c r="AF23">
        <v>2.8973197000000001E-5</v>
      </c>
      <c r="AG23">
        <v>1.3561921999999999E-6</v>
      </c>
      <c r="AH23">
        <v>3.0822549999999995E-6</v>
      </c>
      <c r="AI23">
        <v>8.6303140000000012E-7</v>
      </c>
      <c r="AJ23">
        <v>1.1096118E-6</v>
      </c>
      <c r="AK23">
        <v>6.7809610000000016E-7</v>
      </c>
      <c r="AL23">
        <v>5.0548981999999999E-6</v>
      </c>
      <c r="AM23">
        <v>1.2329019999999999E-6</v>
      </c>
      <c r="AN23"/>
      <c r="AO23">
        <v>9.2467650000000021E-7</v>
      </c>
      <c r="AP23">
        <v>3.0822550000000006E-8</v>
      </c>
      <c r="AQ23">
        <v>3.3624600000000001E-7</v>
      </c>
      <c r="AR23">
        <v>1.2329019999999999E-6</v>
      </c>
      <c r="AS23">
        <v>1.5411275000000001E-5</v>
      </c>
      <c r="AT23"/>
      <c r="AU23"/>
      <c r="AV23"/>
      <c r="AW23"/>
      <c r="AX23"/>
      <c r="AY23"/>
      <c r="AZ23"/>
      <c r="BA23"/>
      <c r="BB23"/>
      <c r="BC23"/>
      <c r="BD23"/>
      <c r="BE23"/>
      <c r="BF23">
        <v>1.8647642749999999E-5</v>
      </c>
      <c r="BG23">
        <v>1.2329019999999999E-6</v>
      </c>
      <c r="BH23"/>
      <c r="BI23" t="s">
        <v>33</v>
      </c>
      <c r="BJ23" t="s">
        <v>22</v>
      </c>
      <c r="BK23" t="s">
        <v>57</v>
      </c>
      <c r="BL23" t="s">
        <v>24</v>
      </c>
      <c r="BM23" t="s">
        <v>41</v>
      </c>
      <c r="BN23" t="s">
        <v>26</v>
      </c>
      <c r="BO23" t="s">
        <v>26</v>
      </c>
      <c r="BP23">
        <v>2.15</v>
      </c>
      <c r="BS23" s="126"/>
      <c r="BT23" s="126"/>
      <c r="CC23" s="126"/>
      <c r="CD23" s="126"/>
      <c r="CK23" s="126"/>
      <c r="CL23" s="126"/>
      <c r="CM23" s="126"/>
      <c r="CN23" s="126"/>
      <c r="CO23" s="126"/>
      <c r="CP23" s="126"/>
      <c r="CQ23" s="126"/>
      <c r="CR23" s="126"/>
      <c r="CS23" s="126"/>
      <c r="CT23" s="126"/>
      <c r="CU23" s="126"/>
      <c r="CV23" s="126"/>
      <c r="CW23" s="126"/>
      <c r="CX23" s="126"/>
      <c r="CY23" s="126"/>
      <c r="CZ23" s="126"/>
      <c r="DA23" s="126"/>
      <c r="DB23" s="126"/>
      <c r="DC23" s="126"/>
      <c r="DD23" s="126"/>
      <c r="DE23" s="126"/>
      <c r="DF23" s="126"/>
      <c r="DG23" s="126"/>
      <c r="DH23" s="126"/>
      <c r="DI23" s="126"/>
      <c r="DJ23" s="126"/>
      <c r="DK23" s="126"/>
      <c r="DL23" s="126"/>
      <c r="DM23" s="126"/>
      <c r="DN23" s="126"/>
      <c r="DO23" s="126"/>
      <c r="DP23" s="126"/>
      <c r="DQ23" s="126"/>
      <c r="DR23" s="126"/>
      <c r="DS23" s="126"/>
      <c r="DT23" s="126"/>
      <c r="DU23" s="126"/>
      <c r="DV23" s="126"/>
      <c r="DW23" s="126"/>
      <c r="DX23" s="126"/>
      <c r="EB23" s="126"/>
      <c r="EF23" s="126"/>
      <c r="EG23" s="126"/>
    </row>
    <row r="24" spans="1:137" x14ac:dyDescent="0.25">
      <c r="A24">
        <v>23</v>
      </c>
      <c r="B24" t="s">
        <v>262</v>
      </c>
      <c r="C24">
        <v>3</v>
      </c>
      <c r="D24" t="s">
        <v>1278</v>
      </c>
      <c r="E24" s="134">
        <v>17.75</v>
      </c>
      <c r="F24">
        <v>167587</v>
      </c>
      <c r="G24" t="s">
        <v>30</v>
      </c>
      <c r="H24" t="s">
        <v>1008</v>
      </c>
      <c r="I24">
        <v>253758</v>
      </c>
      <c r="J24" t="s">
        <v>108</v>
      </c>
      <c r="K24">
        <v>1</v>
      </c>
      <c r="L24">
        <v>1.05</v>
      </c>
      <c r="M24">
        <v>0.77649400000000002</v>
      </c>
      <c r="N24">
        <v>7.7649399999999997E-4</v>
      </c>
      <c r="O24">
        <v>0.81531869999999995</v>
      </c>
      <c r="P24">
        <v>8.1531870000000001E-4</v>
      </c>
      <c r="Q24">
        <v>5.0000000000000051E-2</v>
      </c>
      <c r="R24">
        <v>3.8824700000000042E-5</v>
      </c>
      <c r="S24">
        <v>1226.5142452883761</v>
      </c>
      <c r="T24">
        <v>1287.8399575527949</v>
      </c>
      <c r="U24" t="s">
        <v>1111</v>
      </c>
      <c r="V24">
        <v>8.968505700000001E-7</v>
      </c>
      <c r="W24">
        <v>1.0762206840000002E-7</v>
      </c>
      <c r="X24">
        <v>1.345275855E-7</v>
      </c>
      <c r="Y24">
        <v>4.4842528500000011E-6</v>
      </c>
      <c r="Z24">
        <v>3.2286620520000002E-7</v>
      </c>
      <c r="AA24">
        <v>4.4842528500000011E-6</v>
      </c>
      <c r="AB24">
        <v>7.192741571400001E-6</v>
      </c>
      <c r="AC24">
        <v>1.0663553277300003E-5</v>
      </c>
      <c r="AD24"/>
      <c r="AE24">
        <v>5.466517760000001E-6</v>
      </c>
      <c r="AF24">
        <v>4.0144739800000008E-5</v>
      </c>
      <c r="AG24">
        <v>1.8791154800000004E-6</v>
      </c>
      <c r="AH24">
        <v>4.2707170000000003E-6</v>
      </c>
      <c r="AI24">
        <v>1.1958007600000005E-6</v>
      </c>
      <c r="AJ24">
        <v>1.5374581200000002E-6</v>
      </c>
      <c r="AK24">
        <v>9.395577400000002E-7</v>
      </c>
      <c r="AL24">
        <v>7.0039758800000008E-6</v>
      </c>
      <c r="AM24">
        <v>1.7082868000000002E-6</v>
      </c>
      <c r="AN24"/>
      <c r="AO24">
        <v>1.2812151000000005E-6</v>
      </c>
      <c r="AP24">
        <v>4.2707170000000008E-8</v>
      </c>
      <c r="AQ24">
        <v>4.6589640000000003E-7</v>
      </c>
      <c r="AR24">
        <v>1.7082868000000002E-6</v>
      </c>
      <c r="AS24">
        <v>2.1353585000000004E-5</v>
      </c>
      <c r="AT24"/>
      <c r="AU24"/>
      <c r="AV24"/>
      <c r="AW24"/>
      <c r="AX24"/>
      <c r="AY24"/>
      <c r="AZ24"/>
      <c r="BA24"/>
      <c r="BB24"/>
      <c r="BC24"/>
      <c r="BD24"/>
      <c r="BE24"/>
      <c r="BF24">
        <v>2.5837837850000005E-5</v>
      </c>
      <c r="BG24">
        <v>1.7082868000000002E-6</v>
      </c>
      <c r="BH24"/>
      <c r="BI24" t="s">
        <v>33</v>
      </c>
      <c r="BJ24" t="s">
        <v>22</v>
      </c>
      <c r="BK24" t="s">
        <v>23</v>
      </c>
      <c r="BL24" t="s">
        <v>24</v>
      </c>
      <c r="BM24" t="s">
        <v>41</v>
      </c>
      <c r="BN24" t="s">
        <v>26</v>
      </c>
      <c r="BO24" t="s">
        <v>26</v>
      </c>
      <c r="BP24">
        <v>2.4500000000000002</v>
      </c>
      <c r="BS24" s="126"/>
      <c r="BT24" s="126"/>
      <c r="CC24" s="126"/>
      <c r="CD24" s="126"/>
      <c r="CK24" s="126"/>
      <c r="CL24" s="126"/>
      <c r="CM24" s="126"/>
      <c r="CN24" s="126"/>
      <c r="CO24" s="126"/>
      <c r="CP24" s="126"/>
      <c r="CQ24" s="126"/>
      <c r="CR24" s="126"/>
      <c r="CS24" s="126"/>
      <c r="CT24" s="126"/>
      <c r="CU24" s="126"/>
      <c r="CV24" s="126"/>
      <c r="CW24" s="126"/>
      <c r="CX24" s="126"/>
      <c r="CY24" s="126"/>
      <c r="CZ24" s="126"/>
      <c r="DA24" s="126"/>
      <c r="DB24" s="126"/>
      <c r="DC24" s="126"/>
      <c r="DD24" s="126"/>
      <c r="DE24" s="126"/>
      <c r="DF24" s="126"/>
      <c r="DG24" s="126"/>
      <c r="DH24" s="126"/>
      <c r="DI24" s="126"/>
      <c r="DJ24" s="126"/>
      <c r="DK24" s="126"/>
      <c r="DL24" s="126"/>
      <c r="DM24" s="126"/>
      <c r="DN24" s="126"/>
      <c r="DO24" s="126"/>
      <c r="DP24" s="126"/>
      <c r="DQ24" s="126"/>
      <c r="DR24" s="126"/>
      <c r="DS24" s="126"/>
      <c r="DT24" s="126"/>
      <c r="DU24" s="126"/>
      <c r="DV24" s="126"/>
      <c r="DW24" s="126"/>
      <c r="DX24" s="126"/>
      <c r="EB24" s="126"/>
      <c r="EF24" s="126"/>
      <c r="EG24" s="126"/>
    </row>
    <row r="25" spans="1:137" x14ac:dyDescent="0.25">
      <c r="A25">
        <v>24</v>
      </c>
      <c r="B25" t="s">
        <v>438</v>
      </c>
      <c r="C25">
        <v>3</v>
      </c>
      <c r="D25" t="s">
        <v>1182</v>
      </c>
      <c r="E25" s="134">
        <v>7.583333333333333</v>
      </c>
      <c r="F25">
        <v>175688</v>
      </c>
      <c r="G25" t="s">
        <v>30</v>
      </c>
      <c r="H25" t="s">
        <v>1008</v>
      </c>
      <c r="I25">
        <v>253758</v>
      </c>
      <c r="J25" t="s">
        <v>108</v>
      </c>
      <c r="K25">
        <v>1</v>
      </c>
      <c r="L25">
        <v>1.05</v>
      </c>
      <c r="M25">
        <v>0.53913599999999995</v>
      </c>
      <c r="N25">
        <v>5.3913599999999996E-4</v>
      </c>
      <c r="O25">
        <v>0.56609279999999995</v>
      </c>
      <c r="P25">
        <v>5.6609279999999998E-4</v>
      </c>
      <c r="Q25">
        <v>5.0000000000000051E-2</v>
      </c>
      <c r="R25">
        <v>2.6956800000000019E-5</v>
      </c>
      <c r="S25">
        <v>1766.4948220503777</v>
      </c>
      <c r="T25">
        <v>1854.8195631528968</v>
      </c>
      <c r="U25" t="s">
        <v>61</v>
      </c>
      <c r="V25">
        <v>6.2270208000000001E-7</v>
      </c>
      <c r="W25">
        <v>7.4724249600000001E-8</v>
      </c>
      <c r="X25">
        <v>9.3405311999999989E-8</v>
      </c>
      <c r="Y25">
        <v>3.1135104E-6</v>
      </c>
      <c r="Z25">
        <v>2.2417274880000003E-7</v>
      </c>
      <c r="AA25">
        <v>3.1135104E-6</v>
      </c>
      <c r="AB25">
        <v>4.9940706816E-6</v>
      </c>
      <c r="AC25">
        <v>7.4039277312000017E-6</v>
      </c>
      <c r="AD25"/>
      <c r="AE25">
        <v>3.7955174400000001E-6</v>
      </c>
      <c r="AF25">
        <v>2.7873331200000001E-5</v>
      </c>
      <c r="AG25">
        <v>1.30470912E-6</v>
      </c>
      <c r="AH25">
        <v>2.9652479999999992E-6</v>
      </c>
      <c r="AI25">
        <v>8.3026943999999991E-7</v>
      </c>
      <c r="AJ25">
        <v>1.0674892799999998E-6</v>
      </c>
      <c r="AK25">
        <v>6.5235456000000001E-7</v>
      </c>
      <c r="AL25">
        <v>4.8630067199999997E-6</v>
      </c>
      <c r="AM25">
        <v>1.1860991999999998E-6</v>
      </c>
      <c r="AN25">
        <v>1.30470912E-6</v>
      </c>
      <c r="AO25"/>
      <c r="AP25">
        <v>2.9652480000000001E-8</v>
      </c>
      <c r="AQ25">
        <v>3.2348159999999996E-7</v>
      </c>
      <c r="AR25">
        <v>1.1860991999999998E-6</v>
      </c>
      <c r="AS25">
        <v>1.482624E-5</v>
      </c>
      <c r="AT25"/>
      <c r="AU25"/>
      <c r="AV25"/>
      <c r="AW25"/>
      <c r="AX25"/>
      <c r="AY25"/>
      <c r="AZ25"/>
      <c r="BA25"/>
      <c r="BB25"/>
      <c r="BC25"/>
      <c r="BD25"/>
      <c r="BE25"/>
      <c r="BF25">
        <v>1.79397504E-5</v>
      </c>
      <c r="BG25">
        <v>1.1860991999999998E-6</v>
      </c>
      <c r="BH25"/>
      <c r="BI25" t="s">
        <v>33</v>
      </c>
      <c r="BJ25" t="s">
        <v>22</v>
      </c>
      <c r="BK25" t="s">
        <v>23</v>
      </c>
      <c r="BL25" t="s">
        <v>24</v>
      </c>
      <c r="BM25" t="s">
        <v>41</v>
      </c>
      <c r="BN25" t="s">
        <v>26</v>
      </c>
      <c r="BO25" t="s">
        <v>26</v>
      </c>
      <c r="BP25">
        <v>2.4500000000000002</v>
      </c>
      <c r="BS25" s="126"/>
      <c r="BT25" s="126"/>
      <c r="CC25" s="126"/>
      <c r="CD25" s="126"/>
      <c r="CK25" s="126"/>
      <c r="CL25" s="126"/>
      <c r="CM25" s="126"/>
      <c r="CN25" s="126"/>
      <c r="CO25" s="126"/>
      <c r="CP25" s="126"/>
      <c r="CQ25" s="126"/>
      <c r="CR25" s="126"/>
      <c r="CS25" s="126"/>
      <c r="CT25" s="126"/>
      <c r="CU25" s="126"/>
      <c r="CV25" s="126"/>
      <c r="CW25" s="126"/>
      <c r="CX25" s="126"/>
      <c r="CY25" s="126"/>
      <c r="CZ25" s="126"/>
      <c r="DA25" s="126"/>
      <c r="DB25" s="126"/>
      <c r="DC25" s="126"/>
      <c r="DD25" s="126"/>
      <c r="DE25" s="126"/>
      <c r="DF25" s="126"/>
      <c r="DG25" s="126"/>
      <c r="DH25" s="126"/>
      <c r="DI25" s="126"/>
      <c r="DJ25" s="126"/>
      <c r="DK25" s="126"/>
      <c r="DL25" s="126"/>
      <c r="DM25" s="126"/>
      <c r="DN25" s="126"/>
      <c r="DO25" s="126"/>
      <c r="DP25" s="126"/>
      <c r="DQ25" s="126"/>
      <c r="DR25" s="126"/>
      <c r="DS25" s="126"/>
      <c r="DT25" s="126"/>
      <c r="DU25" s="126"/>
      <c r="DV25" s="126"/>
      <c r="DW25" s="126"/>
      <c r="DX25" s="126"/>
      <c r="EB25" s="126"/>
      <c r="EF25" s="126"/>
      <c r="EG25" s="126"/>
    </row>
    <row r="26" spans="1:137" x14ac:dyDescent="0.25">
      <c r="A26">
        <v>25</v>
      </c>
      <c r="B26" t="s">
        <v>456</v>
      </c>
      <c r="C26">
        <v>3</v>
      </c>
      <c r="D26" t="s">
        <v>455</v>
      </c>
      <c r="E26" s="134">
        <v>48.916666666666664</v>
      </c>
      <c r="F26">
        <v>173747</v>
      </c>
      <c r="G26" t="s">
        <v>30</v>
      </c>
      <c r="H26" t="s">
        <v>1008</v>
      </c>
      <c r="I26">
        <v>253758</v>
      </c>
      <c r="J26" t="s">
        <v>108</v>
      </c>
      <c r="K26">
        <v>1</v>
      </c>
      <c r="L26">
        <v>1.05</v>
      </c>
      <c r="M26">
        <v>0.54239000000000004</v>
      </c>
      <c r="N26">
        <v>5.4239000000000002E-4</v>
      </c>
      <c r="O26">
        <v>0.56950950000000011</v>
      </c>
      <c r="P26">
        <v>5.6950950000000011E-4</v>
      </c>
      <c r="Q26">
        <v>5.0000000000000051E-2</v>
      </c>
      <c r="R26">
        <v>2.7119500000000095E-5</v>
      </c>
      <c r="S26">
        <v>1755.8969604545662</v>
      </c>
      <c r="T26">
        <v>1843.6918084772949</v>
      </c>
      <c r="U26" t="s">
        <v>61</v>
      </c>
      <c r="V26">
        <v>6.2646045000000016E-7</v>
      </c>
      <c r="W26">
        <v>7.5175254000000018E-8</v>
      </c>
      <c r="X26">
        <v>9.3969067500000019E-8</v>
      </c>
      <c r="Y26">
        <v>3.1323022500000012E-6</v>
      </c>
      <c r="Z26">
        <v>2.2552576200000007E-7</v>
      </c>
      <c r="AA26">
        <v>3.1323022500000012E-6</v>
      </c>
      <c r="AB26">
        <v>5.024212809000002E-6</v>
      </c>
      <c r="AC26">
        <v>7.4486147505000032E-6</v>
      </c>
      <c r="AD26"/>
      <c r="AE26">
        <v>3.8184256000000003E-6</v>
      </c>
      <c r="AF26">
        <v>2.8041563000000001E-5</v>
      </c>
      <c r="AG26">
        <v>1.3125838000000005E-6</v>
      </c>
      <c r="AH26">
        <v>2.983145E-6</v>
      </c>
      <c r="AI26">
        <v>8.3528060000000022E-7</v>
      </c>
      <c r="AJ26">
        <v>1.0739321999999999E-6</v>
      </c>
      <c r="AK26">
        <v>6.5629190000000023E-7</v>
      </c>
      <c r="AL26">
        <v>4.8923578000000002E-6</v>
      </c>
      <c r="AM26">
        <v>1.1932580000000002E-6</v>
      </c>
      <c r="AN26">
        <v>1.3125838000000005E-6</v>
      </c>
      <c r="AO26"/>
      <c r="AP26">
        <v>2.9831450000000002E-8</v>
      </c>
      <c r="AQ26">
        <v>3.2543399999999997E-7</v>
      </c>
      <c r="AR26">
        <v>1.1932580000000002E-6</v>
      </c>
      <c r="AS26">
        <v>1.4915725000000002E-5</v>
      </c>
      <c r="AT26"/>
      <c r="AU26"/>
      <c r="AV26"/>
      <c r="AW26"/>
      <c r="AX26"/>
      <c r="AY26"/>
      <c r="AZ26"/>
      <c r="BA26"/>
      <c r="BB26"/>
      <c r="BC26"/>
      <c r="BD26"/>
      <c r="BE26"/>
      <c r="BF26">
        <v>1.8048027250000004E-5</v>
      </c>
      <c r="BG26">
        <v>1.1932580000000002E-6</v>
      </c>
      <c r="BH26"/>
      <c r="BI26" t="s">
        <v>33</v>
      </c>
      <c r="BJ26" t="s">
        <v>22</v>
      </c>
      <c r="BK26" t="s">
        <v>23</v>
      </c>
      <c r="BL26" t="s">
        <v>24</v>
      </c>
      <c r="BM26" t="s">
        <v>41</v>
      </c>
      <c r="BN26" t="s">
        <v>26</v>
      </c>
      <c r="BO26" t="s">
        <v>26</v>
      </c>
      <c r="BP26">
        <v>2.4500000000000002</v>
      </c>
      <c r="BS26" s="126"/>
      <c r="BT26" s="126"/>
      <c r="CC26" s="126"/>
      <c r="CD26" s="126"/>
      <c r="CK26" s="126"/>
      <c r="CL26" s="126"/>
      <c r="CM26" s="126"/>
      <c r="CN26" s="126"/>
      <c r="CO26" s="126"/>
      <c r="CP26" s="126"/>
      <c r="CQ26" s="126"/>
      <c r="CR26" s="126"/>
      <c r="CS26" s="126"/>
      <c r="CT26" s="126"/>
      <c r="CU26" s="126"/>
      <c r="CV26" s="126"/>
      <c r="CW26" s="126"/>
      <c r="CX26" s="126"/>
      <c r="CY26" s="126"/>
      <c r="CZ26" s="126"/>
      <c r="DA26" s="126"/>
      <c r="DB26" s="126"/>
      <c r="DC26" s="126"/>
      <c r="DD26" s="126"/>
      <c r="DE26" s="126"/>
      <c r="DF26" s="126"/>
      <c r="DG26" s="126"/>
      <c r="DH26" s="126"/>
      <c r="DI26" s="126"/>
      <c r="DJ26" s="126"/>
      <c r="DK26" s="126"/>
      <c r="DL26" s="126"/>
      <c r="DM26" s="126"/>
      <c r="DN26" s="126"/>
      <c r="DO26" s="126"/>
      <c r="DP26" s="126"/>
      <c r="DQ26" s="126"/>
      <c r="DR26" s="126"/>
      <c r="DS26" s="126"/>
      <c r="DT26" s="126"/>
      <c r="DU26" s="126"/>
      <c r="DV26" s="126"/>
      <c r="DW26" s="126"/>
      <c r="DX26" s="126"/>
      <c r="EB26" s="126"/>
      <c r="EF26" s="126"/>
      <c r="EG26" s="126"/>
    </row>
    <row r="27" spans="1:137" x14ac:dyDescent="0.25">
      <c r="A27">
        <v>26</v>
      </c>
      <c r="B27" t="s">
        <v>458</v>
      </c>
      <c r="C27">
        <v>3</v>
      </c>
      <c r="D27" t="s">
        <v>457</v>
      </c>
      <c r="E27" s="134">
        <v>26.5</v>
      </c>
      <c r="F27">
        <v>173748</v>
      </c>
      <c r="G27" t="s">
        <v>30</v>
      </c>
      <c r="H27" t="s">
        <v>1008</v>
      </c>
      <c r="I27">
        <v>253758</v>
      </c>
      <c r="J27" t="s">
        <v>108</v>
      </c>
      <c r="K27">
        <v>1</v>
      </c>
      <c r="L27">
        <v>1.05</v>
      </c>
      <c r="M27">
        <v>0.57123999999999997</v>
      </c>
      <c r="N27">
        <v>5.7123999999999999E-4</v>
      </c>
      <c r="O27">
        <v>0.59980199999999995</v>
      </c>
      <c r="P27">
        <v>5.9980199999999997E-4</v>
      </c>
      <c r="Q27">
        <v>5.0000000000000051E-2</v>
      </c>
      <c r="R27">
        <v>2.8561999999999988E-5</v>
      </c>
      <c r="S27">
        <v>1667.2168482265815</v>
      </c>
      <c r="T27">
        <v>1750.5776906379106</v>
      </c>
      <c r="U27" t="s">
        <v>61</v>
      </c>
      <c r="V27">
        <v>6.5978220000000004E-7</v>
      </c>
      <c r="W27">
        <v>7.9173864000000001E-8</v>
      </c>
      <c r="X27">
        <v>9.8967330000000008E-8</v>
      </c>
      <c r="Y27">
        <v>3.298911E-6</v>
      </c>
      <c r="Z27">
        <v>2.3752159200000003E-7</v>
      </c>
      <c r="AA27">
        <v>3.298911E-6</v>
      </c>
      <c r="AB27">
        <v>5.2914532439999995E-6</v>
      </c>
      <c r="AC27">
        <v>7.8448103580000004E-6</v>
      </c>
      <c r="AD27"/>
      <c r="AE27">
        <v>4.0215296000000002E-6</v>
      </c>
      <c r="AF27">
        <v>2.9533107999999999E-5</v>
      </c>
      <c r="AG27">
        <v>1.3824008E-6</v>
      </c>
      <c r="AH27">
        <v>3.1418199999999998E-6</v>
      </c>
      <c r="AI27">
        <v>8.7970960000000012E-7</v>
      </c>
      <c r="AJ27">
        <v>1.1310552E-6</v>
      </c>
      <c r="AK27">
        <v>6.9120040000000002E-7</v>
      </c>
      <c r="AL27">
        <v>5.1525848000000004E-6</v>
      </c>
      <c r="AM27">
        <v>1.2567279999999999E-6</v>
      </c>
      <c r="AN27">
        <v>1.3824008E-6</v>
      </c>
      <c r="AO27"/>
      <c r="AP27">
        <v>3.1418200000000001E-8</v>
      </c>
      <c r="AQ27">
        <v>3.4274400000000002E-7</v>
      </c>
      <c r="AR27">
        <v>1.2567279999999999E-6</v>
      </c>
      <c r="AS27">
        <v>1.5709100000000002E-5</v>
      </c>
      <c r="AT27"/>
      <c r="AU27"/>
      <c r="AV27"/>
      <c r="AW27"/>
      <c r="AX27"/>
      <c r="AY27"/>
      <c r="AZ27"/>
      <c r="BA27"/>
      <c r="BB27"/>
      <c r="BC27"/>
      <c r="BD27"/>
      <c r="BE27"/>
      <c r="BF27">
        <v>1.9008010999999998E-5</v>
      </c>
      <c r="BG27">
        <v>1.2567279999999999E-6</v>
      </c>
      <c r="BH27"/>
      <c r="BI27" t="s">
        <v>33</v>
      </c>
      <c r="BJ27" t="s">
        <v>22</v>
      </c>
      <c r="BK27" t="s">
        <v>23</v>
      </c>
      <c r="BL27" t="s">
        <v>24</v>
      </c>
      <c r="BM27" t="s">
        <v>41</v>
      </c>
      <c r="BN27" t="s">
        <v>26</v>
      </c>
      <c r="BO27" t="s">
        <v>26</v>
      </c>
      <c r="BP27">
        <v>2.4500000000000002</v>
      </c>
      <c r="BS27" s="126"/>
      <c r="BT27" s="126"/>
      <c r="CC27" s="126"/>
      <c r="CD27" s="126"/>
      <c r="CK27" s="126"/>
      <c r="CL27" s="126"/>
      <c r="CM27" s="126"/>
      <c r="CN27" s="126"/>
      <c r="CO27" s="126"/>
      <c r="CP27" s="126"/>
      <c r="CQ27" s="126"/>
      <c r="CR27" s="126"/>
      <c r="CS27" s="126"/>
      <c r="CT27" s="126"/>
      <c r="CU27" s="126"/>
      <c r="CV27" s="126"/>
      <c r="CW27" s="126"/>
      <c r="CX27" s="126"/>
      <c r="CY27" s="126"/>
      <c r="CZ27" s="126"/>
      <c r="DA27" s="126"/>
      <c r="DB27" s="126"/>
      <c r="DC27" s="126"/>
      <c r="DD27" s="126"/>
      <c r="DE27" s="126"/>
      <c r="DF27" s="126"/>
      <c r="DG27" s="126"/>
      <c r="DH27" s="126"/>
      <c r="DI27" s="126"/>
      <c r="DJ27" s="126"/>
      <c r="DK27" s="126"/>
      <c r="DL27" s="126"/>
      <c r="DM27" s="126"/>
      <c r="DN27" s="126"/>
      <c r="DO27" s="126"/>
      <c r="DP27" s="126"/>
      <c r="DQ27" s="126"/>
      <c r="DR27" s="126"/>
      <c r="DS27" s="126"/>
      <c r="DT27" s="126"/>
      <c r="DU27" s="126"/>
      <c r="DV27" s="126"/>
      <c r="DW27" s="126"/>
      <c r="DX27" s="126"/>
      <c r="EB27" s="126"/>
      <c r="EF27" s="126"/>
      <c r="EG27" s="126"/>
    </row>
    <row r="28" spans="1:137" x14ac:dyDescent="0.25">
      <c r="A28">
        <v>27</v>
      </c>
      <c r="B28" t="s">
        <v>1515</v>
      </c>
      <c r="C28">
        <v>3</v>
      </c>
      <c r="D28" t="s">
        <v>604</v>
      </c>
      <c r="E28" s="134">
        <v>30.666666666666668</v>
      </c>
      <c r="F28">
        <v>184981</v>
      </c>
      <c r="G28" t="s">
        <v>30</v>
      </c>
      <c r="H28" t="s">
        <v>1008</v>
      </c>
      <c r="I28">
        <v>253758</v>
      </c>
      <c r="J28" t="s">
        <v>108</v>
      </c>
      <c r="K28">
        <v>1</v>
      </c>
      <c r="L28">
        <v>1.03</v>
      </c>
      <c r="M28">
        <v>0.45218000000000003</v>
      </c>
      <c r="N28">
        <v>4.5218000000000011E-4</v>
      </c>
      <c r="O28">
        <v>0.46574539999999998</v>
      </c>
      <c r="P28">
        <v>4.6574540000000002E-4</v>
      </c>
      <c r="Q28">
        <v>3.0000000000000027E-2</v>
      </c>
      <c r="R28">
        <v>1.356539999999997E-5</v>
      </c>
      <c r="S28">
        <v>2147.0958167273361</v>
      </c>
      <c r="T28">
        <v>2211.5086912291563</v>
      </c>
      <c r="U28" t="s">
        <v>61</v>
      </c>
      <c r="V28">
        <v>5.1231994000000007E-7</v>
      </c>
      <c r="W28">
        <v>6.1478392800000009E-8</v>
      </c>
      <c r="X28">
        <v>7.6847990999999995E-8</v>
      </c>
      <c r="Y28">
        <v>2.5615997000000008E-6</v>
      </c>
      <c r="Z28">
        <v>1.8443517840000001E-7</v>
      </c>
      <c r="AA28">
        <v>2.5615997000000008E-6</v>
      </c>
      <c r="AB28">
        <v>4.1088059188000006E-6</v>
      </c>
      <c r="AC28">
        <v>6.0914840866000018E-6</v>
      </c>
      <c r="AD28"/>
      <c r="AE28">
        <v>3.183347200000001E-6</v>
      </c>
      <c r="AF28">
        <v>2.3377706000000005E-5</v>
      </c>
      <c r="AG28">
        <v>1.0942756000000005E-6</v>
      </c>
      <c r="AH28">
        <v>2.4869899999999998E-6</v>
      </c>
      <c r="AI28">
        <v>6.9635720000000019E-7</v>
      </c>
      <c r="AJ28">
        <v>8.9531640000000023E-7</v>
      </c>
      <c r="AK28">
        <v>5.4713780000000024E-7</v>
      </c>
      <c r="AL28">
        <v>4.0786636000000005E-6</v>
      </c>
      <c r="AM28">
        <v>9.947960000000003E-7</v>
      </c>
      <c r="AN28">
        <v>1.0942756000000005E-6</v>
      </c>
      <c r="AO28"/>
      <c r="AP28">
        <v>2.4869900000000008E-8</v>
      </c>
      <c r="AQ28">
        <v>2.7130800000000001E-7</v>
      </c>
      <c r="AR28">
        <v>9.947960000000003E-7</v>
      </c>
      <c r="AS28">
        <v>1.2434950000000004E-5</v>
      </c>
      <c r="AT28"/>
      <c r="AU28"/>
      <c r="AV28"/>
      <c r="AW28"/>
      <c r="AX28"/>
      <c r="AY28"/>
      <c r="AZ28"/>
      <c r="BA28"/>
      <c r="BB28"/>
      <c r="BC28"/>
      <c r="BD28"/>
      <c r="BE28"/>
      <c r="BF28">
        <v>1.4996549700000003E-5</v>
      </c>
      <c r="BG28">
        <v>9.947960000000003E-7</v>
      </c>
      <c r="BH28"/>
      <c r="BI28" t="s">
        <v>33</v>
      </c>
      <c r="BJ28" t="s">
        <v>22</v>
      </c>
      <c r="BK28" t="s">
        <v>23</v>
      </c>
      <c r="BL28" t="s">
        <v>24</v>
      </c>
      <c r="BM28" t="s">
        <v>41</v>
      </c>
      <c r="BN28" t="s">
        <v>26</v>
      </c>
      <c r="BO28" t="s">
        <v>26</v>
      </c>
      <c r="BP28">
        <v>2.6</v>
      </c>
      <c r="BS28" s="126"/>
      <c r="BT28" s="126"/>
      <c r="CC28" s="126"/>
      <c r="CD28" s="126"/>
      <c r="CK28" s="126"/>
      <c r="CL28" s="126"/>
      <c r="CM28" s="126"/>
      <c r="CN28" s="126"/>
      <c r="CO28" s="126"/>
      <c r="CP28" s="126"/>
      <c r="CQ28" s="126"/>
      <c r="CR28" s="126"/>
      <c r="CS28" s="126"/>
      <c r="CT28" s="126"/>
      <c r="CU28" s="126"/>
      <c r="CV28" s="126"/>
      <c r="CW28" s="126"/>
      <c r="CX28" s="126"/>
      <c r="CY28" s="126"/>
      <c r="CZ28" s="126"/>
      <c r="DA28" s="126"/>
      <c r="DB28" s="126"/>
      <c r="DC28" s="126"/>
      <c r="DD28" s="126"/>
      <c r="DE28" s="126"/>
      <c r="DF28" s="126"/>
      <c r="DG28" s="126"/>
      <c r="DH28" s="126"/>
      <c r="DI28" s="126"/>
      <c r="DJ28" s="126"/>
      <c r="DK28" s="126"/>
      <c r="DL28" s="126"/>
      <c r="DM28" s="126"/>
      <c r="DN28" s="126"/>
      <c r="DO28" s="126"/>
      <c r="DP28" s="126"/>
      <c r="DQ28" s="126"/>
      <c r="DR28" s="126"/>
      <c r="DS28" s="126"/>
      <c r="DT28" s="126"/>
      <c r="DU28" s="126"/>
      <c r="DV28" s="126"/>
      <c r="DW28" s="126"/>
      <c r="DX28" s="126"/>
      <c r="EB28" s="126"/>
      <c r="EF28" s="126"/>
      <c r="EG28" s="126"/>
    </row>
    <row r="29" spans="1:137" x14ac:dyDescent="0.25">
      <c r="A29">
        <v>28</v>
      </c>
      <c r="B29" t="s">
        <v>792</v>
      </c>
      <c r="C29">
        <v>3</v>
      </c>
      <c r="D29" t="s">
        <v>1183</v>
      </c>
      <c r="E29" s="134">
        <v>5</v>
      </c>
      <c r="F29">
        <v>279355</v>
      </c>
      <c r="G29" t="s">
        <v>30</v>
      </c>
      <c r="H29" t="s">
        <v>1008</v>
      </c>
      <c r="I29">
        <v>253758</v>
      </c>
      <c r="J29" t="s">
        <v>108</v>
      </c>
      <c r="K29">
        <v>1</v>
      </c>
      <c r="L29">
        <v>1.05</v>
      </c>
      <c r="M29">
        <v>0.43240000000000001</v>
      </c>
      <c r="N29">
        <v>4.3239999999999999E-4</v>
      </c>
      <c r="O29">
        <v>0.45401999999999998</v>
      </c>
      <c r="P29">
        <v>4.5402000000000002E-4</v>
      </c>
      <c r="Q29">
        <v>5.0000000000000051E-2</v>
      </c>
      <c r="R29">
        <v>2.1620000000000027E-5</v>
      </c>
      <c r="S29">
        <v>2202.5461433417022</v>
      </c>
      <c r="T29">
        <v>2312.6734505087879</v>
      </c>
      <c r="U29" t="s">
        <v>1111</v>
      </c>
      <c r="V29">
        <v>4.9942200000000022E-7</v>
      </c>
      <c r="W29">
        <v>5.9930640000000013E-8</v>
      </c>
      <c r="X29">
        <v>7.4913300000000007E-8</v>
      </c>
      <c r="Y29">
        <v>2.4971100000000005E-6</v>
      </c>
      <c r="Z29">
        <v>1.7979192000000005E-7</v>
      </c>
      <c r="AA29">
        <v>2.4971100000000005E-6</v>
      </c>
      <c r="AB29">
        <v>4.0053644400000004E-6</v>
      </c>
      <c r="AC29">
        <v>5.9381275800000022E-6</v>
      </c>
      <c r="AD29"/>
      <c r="AE29">
        <v>3.0440960000000009E-6</v>
      </c>
      <c r="AF29">
        <v>2.2355080000000004E-5</v>
      </c>
      <c r="AG29">
        <v>1.0464080000000005E-6</v>
      </c>
      <c r="AH29">
        <v>2.3781999999999999E-6</v>
      </c>
      <c r="AI29">
        <v>6.6589600000000026E-7</v>
      </c>
      <c r="AJ29">
        <v>8.5615200000000021E-7</v>
      </c>
      <c r="AK29">
        <v>5.2320400000000024E-7</v>
      </c>
      <c r="AL29">
        <v>3.9002480000000008E-6</v>
      </c>
      <c r="AM29">
        <v>9.5128000000000019E-7</v>
      </c>
      <c r="AN29"/>
      <c r="AO29">
        <v>7.134600000000002E-7</v>
      </c>
      <c r="AP29">
        <v>2.3782000000000007E-8</v>
      </c>
      <c r="AQ29">
        <v>2.5944E-7</v>
      </c>
      <c r="AR29">
        <v>9.5128000000000019E-7</v>
      </c>
      <c r="AS29">
        <v>1.1891000000000002E-5</v>
      </c>
      <c r="AT29"/>
      <c r="AU29"/>
      <c r="AV29"/>
      <c r="AW29"/>
      <c r="AX29"/>
      <c r="AY29"/>
      <c r="AZ29"/>
      <c r="BA29"/>
      <c r="BB29"/>
      <c r="BC29"/>
      <c r="BD29"/>
      <c r="BE29"/>
      <c r="BF29">
        <v>1.4388110000000004E-5</v>
      </c>
      <c r="BG29">
        <v>9.5128000000000019E-7</v>
      </c>
      <c r="BH29"/>
      <c r="BI29" t="s">
        <v>33</v>
      </c>
      <c r="BJ29" t="s">
        <v>22</v>
      </c>
      <c r="BK29" t="s">
        <v>57</v>
      </c>
      <c r="BL29" t="s">
        <v>24</v>
      </c>
      <c r="BM29" t="s">
        <v>41</v>
      </c>
      <c r="BN29" t="s">
        <v>26</v>
      </c>
      <c r="BO29" t="s">
        <v>26</v>
      </c>
      <c r="BP29">
        <v>2.15</v>
      </c>
      <c r="BS29" s="126"/>
      <c r="BT29" s="126"/>
      <c r="CC29" s="126"/>
      <c r="CD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6"/>
      <c r="CX29" s="126"/>
      <c r="CY29" s="126"/>
      <c r="CZ29" s="126"/>
      <c r="DA29" s="126"/>
      <c r="DB29" s="126"/>
      <c r="DC29" s="126"/>
      <c r="DD29" s="126"/>
      <c r="DE29" s="126"/>
      <c r="DF29" s="126"/>
      <c r="DG29" s="126"/>
      <c r="DH29" s="126"/>
      <c r="DI29" s="126"/>
      <c r="DJ29" s="126"/>
      <c r="DK29" s="126"/>
      <c r="DL29" s="126"/>
      <c r="DM29" s="126"/>
      <c r="DN29" s="126"/>
      <c r="DO29" s="126"/>
      <c r="DP29" s="126"/>
      <c r="DQ29" s="126"/>
      <c r="DR29" s="126"/>
      <c r="DS29" s="126"/>
      <c r="DT29" s="126"/>
      <c r="DU29" s="126"/>
      <c r="DV29" s="126"/>
      <c r="DW29" s="126"/>
      <c r="DX29" s="126"/>
      <c r="EB29" s="126"/>
      <c r="EF29" s="126"/>
      <c r="EG29" s="126"/>
    </row>
    <row r="30" spans="1:137" x14ac:dyDescent="0.25">
      <c r="A30">
        <v>29</v>
      </c>
      <c r="B30" t="s">
        <v>834</v>
      </c>
      <c r="C30">
        <v>3</v>
      </c>
      <c r="D30" t="s">
        <v>1184</v>
      </c>
      <c r="E30" s="134">
        <v>5</v>
      </c>
      <c r="F30">
        <v>258257</v>
      </c>
      <c r="G30" t="s">
        <v>30</v>
      </c>
      <c r="H30" t="s">
        <v>1008</v>
      </c>
      <c r="I30">
        <v>253758</v>
      </c>
      <c r="J30" t="s">
        <v>108</v>
      </c>
      <c r="K30">
        <v>1</v>
      </c>
      <c r="L30">
        <v>1.03</v>
      </c>
      <c r="M30">
        <v>0.29799999999999999</v>
      </c>
      <c r="N30">
        <v>2.9799999999999998E-4</v>
      </c>
      <c r="O30">
        <v>0.30693999999999999</v>
      </c>
      <c r="P30">
        <v>3.0694000000000001E-4</v>
      </c>
      <c r="Q30">
        <v>3.0000000000000027E-2</v>
      </c>
      <c r="R30">
        <v>8.940000000000033E-6</v>
      </c>
      <c r="S30">
        <v>3257.9657262005603</v>
      </c>
      <c r="T30">
        <v>3355.7046979865772</v>
      </c>
      <c r="U30" t="s">
        <v>61</v>
      </c>
      <c r="V30">
        <v>3.3763400000000004E-7</v>
      </c>
      <c r="W30">
        <v>4.0516080000000003E-8</v>
      </c>
      <c r="X30">
        <v>5.06451E-8</v>
      </c>
      <c r="Y30">
        <v>1.6881700000000002E-6</v>
      </c>
      <c r="Z30">
        <v>1.2154824000000002E-7</v>
      </c>
      <c r="AA30">
        <v>1.6881700000000002E-6</v>
      </c>
      <c r="AB30">
        <v>2.7078246799999999E-6</v>
      </c>
      <c r="AC30">
        <v>4.0144682600000008E-6</v>
      </c>
      <c r="AD30"/>
      <c r="AE30">
        <v>2.0979200000000004E-6</v>
      </c>
      <c r="AF30">
        <v>1.5406599999999999E-5</v>
      </c>
      <c r="AG30">
        <v>7.2116000000000003E-7</v>
      </c>
      <c r="AH30">
        <v>1.6390000000000001E-6</v>
      </c>
      <c r="AI30">
        <v>4.5892000000000004E-7</v>
      </c>
      <c r="AJ30">
        <v>5.9004000000000001E-7</v>
      </c>
      <c r="AK30">
        <v>3.6058000000000002E-7</v>
      </c>
      <c r="AL30">
        <v>2.6879600000000001E-6</v>
      </c>
      <c r="AM30">
        <v>6.5560000000000002E-7</v>
      </c>
      <c r="AN30">
        <v>7.2116000000000003E-7</v>
      </c>
      <c r="AO30"/>
      <c r="AP30">
        <v>1.6390000000000003E-8</v>
      </c>
      <c r="AQ30">
        <v>1.7880000000000001E-7</v>
      </c>
      <c r="AR30">
        <v>6.5560000000000002E-7</v>
      </c>
      <c r="AS30">
        <v>8.1950000000000003E-6</v>
      </c>
      <c r="AT30"/>
      <c r="AU30"/>
      <c r="AV30"/>
      <c r="AW30"/>
      <c r="AX30"/>
      <c r="AY30"/>
      <c r="AZ30"/>
      <c r="BA30"/>
      <c r="BB30"/>
      <c r="BC30"/>
      <c r="BD30"/>
      <c r="BE30"/>
      <c r="BF30">
        <v>9.8831700000000001E-6</v>
      </c>
      <c r="BG30">
        <v>6.5560000000000002E-7</v>
      </c>
      <c r="BH30"/>
      <c r="BI30" t="s">
        <v>782</v>
      </c>
      <c r="BJ30" t="s">
        <v>22</v>
      </c>
      <c r="BK30" t="s">
        <v>23</v>
      </c>
      <c r="BL30" t="s">
        <v>724</v>
      </c>
      <c r="BM30" t="s">
        <v>41</v>
      </c>
      <c r="BN30" t="s">
        <v>26</v>
      </c>
      <c r="BO30" t="s">
        <v>26</v>
      </c>
      <c r="BP30">
        <v>2.6</v>
      </c>
      <c r="BS30" s="126"/>
      <c r="BT30" s="126"/>
      <c r="CC30" s="126"/>
      <c r="CD30" s="126"/>
      <c r="CK30" s="126"/>
      <c r="CL30" s="126"/>
      <c r="CM30" s="126"/>
      <c r="CN30" s="126"/>
      <c r="CO30" s="126"/>
      <c r="CP30" s="126"/>
      <c r="CQ30" s="126"/>
      <c r="CR30" s="126"/>
      <c r="CS30" s="126"/>
      <c r="CT30" s="126"/>
      <c r="CU30" s="126"/>
      <c r="CV30" s="126"/>
      <c r="CW30" s="126"/>
      <c r="CX30" s="126"/>
      <c r="CY30" s="126"/>
      <c r="CZ30" s="126"/>
      <c r="DA30" s="126"/>
      <c r="DB30" s="126"/>
      <c r="DC30" s="126"/>
      <c r="DD30" s="126"/>
      <c r="DE30" s="126"/>
      <c r="DF30" s="126"/>
      <c r="DG30" s="126"/>
      <c r="DH30" s="126"/>
      <c r="DI30" s="126"/>
      <c r="DJ30" s="126"/>
      <c r="DK30" s="126"/>
      <c r="DL30" s="126"/>
      <c r="DM30" s="126"/>
      <c r="DN30" s="126"/>
      <c r="DO30" s="126"/>
      <c r="DP30" s="126"/>
      <c r="DQ30" s="126"/>
      <c r="DR30" s="126"/>
      <c r="DS30" s="126"/>
      <c r="DT30" s="126"/>
      <c r="DU30" s="126"/>
      <c r="DV30" s="126"/>
      <c r="DW30" s="126"/>
      <c r="DX30" s="126"/>
      <c r="EB30" s="126"/>
      <c r="EF30" s="126"/>
      <c r="EG30" s="126"/>
    </row>
    <row r="31" spans="1:137" x14ac:dyDescent="0.25">
      <c r="A31">
        <v>30</v>
      </c>
      <c r="B31" t="s">
        <v>835</v>
      </c>
      <c r="C31">
        <v>3</v>
      </c>
      <c r="D31" t="s">
        <v>1185</v>
      </c>
      <c r="E31" s="134">
        <v>5</v>
      </c>
      <c r="F31">
        <v>287901</v>
      </c>
      <c r="G31" t="s">
        <v>30</v>
      </c>
      <c r="H31" t="s">
        <v>1008</v>
      </c>
      <c r="I31">
        <v>253758</v>
      </c>
      <c r="J31" t="s">
        <v>108</v>
      </c>
      <c r="K31">
        <v>1</v>
      </c>
      <c r="L31">
        <v>1.03</v>
      </c>
      <c r="M31">
        <v>0.29799999999999999</v>
      </c>
      <c r="N31">
        <v>2.9799999999999998E-4</v>
      </c>
      <c r="O31">
        <v>0.30693999999999999</v>
      </c>
      <c r="P31">
        <v>3.0694000000000001E-4</v>
      </c>
      <c r="Q31">
        <v>3.0000000000000027E-2</v>
      </c>
      <c r="R31">
        <v>8.940000000000033E-6</v>
      </c>
      <c r="S31">
        <v>3257.9657262005603</v>
      </c>
      <c r="T31">
        <v>3355.7046979865772</v>
      </c>
      <c r="U31" t="s">
        <v>837</v>
      </c>
      <c r="V31">
        <v>3.3763400000000004E-7</v>
      </c>
      <c r="W31">
        <v>4.0516080000000003E-8</v>
      </c>
      <c r="X31">
        <v>5.06451E-8</v>
      </c>
      <c r="Y31">
        <v>1.6881700000000002E-6</v>
      </c>
      <c r="Z31">
        <v>1.2154824000000002E-7</v>
      </c>
      <c r="AA31">
        <v>1.6881700000000002E-6</v>
      </c>
      <c r="AB31">
        <v>2.7078246799999999E-6</v>
      </c>
      <c r="AC31">
        <v>4.0144682600000008E-6</v>
      </c>
      <c r="AD31"/>
      <c r="AE31">
        <v>2.0979200000000004E-6</v>
      </c>
      <c r="AF31">
        <v>1.5406599999999999E-5</v>
      </c>
      <c r="AG31">
        <v>7.2116000000000003E-7</v>
      </c>
      <c r="AH31">
        <v>1.6390000000000001E-6</v>
      </c>
      <c r="AI31">
        <v>4.5892000000000004E-7</v>
      </c>
      <c r="AJ31">
        <v>5.9004000000000001E-7</v>
      </c>
      <c r="AK31">
        <v>3.6058000000000002E-7</v>
      </c>
      <c r="AL31">
        <v>2.6879600000000001E-6</v>
      </c>
      <c r="AM31">
        <v>6.5560000000000002E-7</v>
      </c>
      <c r="AN31"/>
      <c r="AO31"/>
      <c r="AP31">
        <v>1.6390000000000003E-8</v>
      </c>
      <c r="AQ31">
        <v>1.7880000000000001E-7</v>
      </c>
      <c r="AR31">
        <v>6.5560000000000002E-7</v>
      </c>
      <c r="AS31">
        <v>8.1950000000000003E-6</v>
      </c>
      <c r="AT31"/>
      <c r="AU31"/>
      <c r="AV31"/>
      <c r="AW31"/>
      <c r="AX31"/>
      <c r="AY31">
        <v>2.9799999999999998E-6</v>
      </c>
      <c r="AZ31">
        <v>2.9799999999999998E-6</v>
      </c>
      <c r="BA31"/>
      <c r="BB31"/>
      <c r="BC31"/>
      <c r="BD31"/>
      <c r="BE31"/>
      <c r="BF31">
        <v>9.8831700000000001E-6</v>
      </c>
      <c r="BG31">
        <v>6.5560000000000002E-7</v>
      </c>
      <c r="BH31"/>
      <c r="BI31" t="s">
        <v>782</v>
      </c>
      <c r="BJ31" t="s">
        <v>22</v>
      </c>
      <c r="BK31" t="s">
        <v>23</v>
      </c>
      <c r="BL31" t="s">
        <v>724</v>
      </c>
      <c r="BM31" t="s">
        <v>41</v>
      </c>
      <c r="BN31" t="s">
        <v>26</v>
      </c>
      <c r="BO31" t="s">
        <v>26</v>
      </c>
      <c r="BP31">
        <v>2.6</v>
      </c>
      <c r="BS31" s="126"/>
      <c r="BT31" s="126"/>
      <c r="CC31" s="126"/>
      <c r="CD31" s="126"/>
      <c r="CK31" s="126"/>
      <c r="CL31" s="126"/>
      <c r="CM31" s="126"/>
      <c r="CN31" s="126"/>
      <c r="CO31" s="126"/>
      <c r="CP31" s="126"/>
      <c r="CQ31" s="126"/>
      <c r="CR31" s="126"/>
      <c r="CS31" s="126"/>
      <c r="CT31" s="126"/>
      <c r="CU31" s="126"/>
      <c r="CV31" s="126"/>
      <c r="CW31" s="126"/>
      <c r="CX31" s="126"/>
      <c r="CY31" s="126"/>
      <c r="CZ31" s="126"/>
      <c r="DA31" s="126"/>
      <c r="DB31" s="126"/>
      <c r="DC31" s="126"/>
      <c r="DD31" s="126"/>
      <c r="DE31" s="126"/>
      <c r="DF31" s="126"/>
      <c r="DG31" s="126"/>
      <c r="DH31" s="126"/>
      <c r="DI31" s="126"/>
      <c r="DJ31" s="126"/>
      <c r="DK31" s="126"/>
      <c r="DL31" s="126"/>
      <c r="DM31" s="126"/>
      <c r="DN31" s="126"/>
      <c r="DO31" s="126"/>
      <c r="DP31" s="126"/>
      <c r="DQ31" s="126"/>
      <c r="DR31" s="126"/>
      <c r="DS31" s="126"/>
      <c r="DT31" s="126"/>
      <c r="DU31" s="126"/>
      <c r="DV31" s="126"/>
      <c r="DW31" s="126"/>
      <c r="DX31" s="126"/>
      <c r="EB31" s="126"/>
      <c r="EF31" s="126"/>
      <c r="EG31" s="126"/>
    </row>
    <row r="32" spans="1:137" x14ac:dyDescent="0.25">
      <c r="A32">
        <v>31</v>
      </c>
      <c r="B32" t="s">
        <v>836</v>
      </c>
      <c r="C32">
        <v>3</v>
      </c>
      <c r="D32" t="s">
        <v>1186</v>
      </c>
      <c r="E32" s="134">
        <v>5</v>
      </c>
      <c r="F32">
        <v>287903</v>
      </c>
      <c r="G32" t="s">
        <v>30</v>
      </c>
      <c r="H32" t="s">
        <v>1008</v>
      </c>
      <c r="I32">
        <v>253758</v>
      </c>
      <c r="J32" t="s">
        <v>108</v>
      </c>
      <c r="K32">
        <v>1</v>
      </c>
      <c r="L32">
        <v>1.03</v>
      </c>
      <c r="M32">
        <v>0.37712400000000001</v>
      </c>
      <c r="N32">
        <v>3.77124E-4</v>
      </c>
      <c r="O32">
        <v>0.38843771999999999</v>
      </c>
      <c r="P32">
        <v>3.8843771999999999E-4</v>
      </c>
      <c r="Q32">
        <v>3.0000000000000027E-2</v>
      </c>
      <c r="R32">
        <v>1.1313720000000042E-5</v>
      </c>
      <c r="S32">
        <v>2574.4152756328604</v>
      </c>
      <c r="T32">
        <v>2651.6477339018465</v>
      </c>
      <c r="U32" t="s">
        <v>61</v>
      </c>
      <c r="V32">
        <v>4.2728149200000017E-7</v>
      </c>
      <c r="W32">
        <v>5.1273779040000011E-8</v>
      </c>
      <c r="X32">
        <v>6.4092223800000004E-8</v>
      </c>
      <c r="Y32">
        <v>2.1364074600000004E-6</v>
      </c>
      <c r="Z32">
        <v>1.5382133712000002E-7</v>
      </c>
      <c r="AA32">
        <v>2.1364074600000004E-6</v>
      </c>
      <c r="AB32">
        <v>3.4267975658400004E-6</v>
      </c>
      <c r="AC32">
        <v>5.080376939880002E-6</v>
      </c>
      <c r="AD32"/>
      <c r="AE32">
        <v>2.6549529600000005E-6</v>
      </c>
      <c r="AF32">
        <v>1.9497310800000001E-5</v>
      </c>
      <c r="AG32">
        <v>9.1264008000000008E-7</v>
      </c>
      <c r="AH32">
        <v>2.0741819999999999E-6</v>
      </c>
      <c r="AI32">
        <v>5.8077096000000002E-7</v>
      </c>
      <c r="AJ32">
        <v>7.4670552E-7</v>
      </c>
      <c r="AK32">
        <v>4.5632004000000004E-7</v>
      </c>
      <c r="AL32">
        <v>3.4016584800000001E-6</v>
      </c>
      <c r="AM32">
        <v>8.2967280000000019E-7</v>
      </c>
      <c r="AN32">
        <v>9.1264008000000008E-7</v>
      </c>
      <c r="AO32"/>
      <c r="AP32">
        <v>2.0741820000000004E-8</v>
      </c>
      <c r="AQ32">
        <v>2.2627439999999997E-7</v>
      </c>
      <c r="AR32">
        <v>8.2967280000000019E-7</v>
      </c>
      <c r="AS32">
        <v>1.0370910000000002E-5</v>
      </c>
      <c r="AT32"/>
      <c r="AU32"/>
      <c r="AV32"/>
      <c r="AW32"/>
      <c r="AX32"/>
      <c r="AY32"/>
      <c r="AZ32"/>
      <c r="BA32"/>
      <c r="BB32"/>
      <c r="BC32"/>
      <c r="BD32"/>
      <c r="BE32"/>
      <c r="BF32">
        <v>1.2507317460000002E-5</v>
      </c>
      <c r="BG32">
        <v>8.2967280000000019E-7</v>
      </c>
      <c r="BH32"/>
      <c r="BI32" t="s">
        <v>782</v>
      </c>
      <c r="BJ32" t="s">
        <v>22</v>
      </c>
      <c r="BK32" t="s">
        <v>23</v>
      </c>
      <c r="BL32" t="s">
        <v>724</v>
      </c>
      <c r="BM32" t="s">
        <v>41</v>
      </c>
      <c r="BN32" t="s">
        <v>26</v>
      </c>
      <c r="BO32" t="s">
        <v>26</v>
      </c>
      <c r="BP32">
        <v>2.6</v>
      </c>
      <c r="BS32" s="126"/>
      <c r="BT32" s="126"/>
      <c r="CC32" s="126"/>
      <c r="CD32" s="126"/>
      <c r="CK32" s="126"/>
      <c r="CL32" s="126"/>
      <c r="CM32" s="126"/>
      <c r="CN32" s="126"/>
      <c r="CO32" s="126"/>
      <c r="CP32" s="126"/>
      <c r="CQ32" s="126"/>
      <c r="CR32" s="126"/>
      <c r="CS32" s="126"/>
      <c r="CT32" s="126"/>
      <c r="CU32" s="126"/>
      <c r="CV32" s="126"/>
      <c r="CW32" s="126"/>
      <c r="CX32" s="126"/>
      <c r="CY32" s="126"/>
      <c r="CZ32" s="126"/>
      <c r="DA32" s="126"/>
      <c r="DB32" s="126"/>
      <c r="DC32" s="126"/>
      <c r="DD32" s="126"/>
      <c r="DE32" s="126"/>
      <c r="DF32" s="126"/>
      <c r="DG32" s="126"/>
      <c r="DH32" s="126"/>
      <c r="DI32" s="126"/>
      <c r="DJ32" s="126"/>
      <c r="DK32" s="126"/>
      <c r="DL32" s="126"/>
      <c r="DM32" s="126"/>
      <c r="DN32" s="126"/>
      <c r="DO32" s="126"/>
      <c r="DP32" s="126"/>
      <c r="DQ32" s="126"/>
      <c r="DR32" s="126"/>
      <c r="DS32" s="126"/>
      <c r="DT32" s="126"/>
      <c r="DU32" s="126"/>
      <c r="DV32" s="126"/>
      <c r="DW32" s="126"/>
      <c r="DX32" s="126"/>
      <c r="EB32" s="126"/>
      <c r="EF32" s="126"/>
      <c r="EG32" s="126"/>
    </row>
    <row r="33" spans="1:137" x14ac:dyDescent="0.25">
      <c r="A33">
        <v>32</v>
      </c>
      <c r="B33" t="s">
        <v>833</v>
      </c>
      <c r="C33">
        <v>3</v>
      </c>
      <c r="D33" t="s">
        <v>1279</v>
      </c>
      <c r="E33" s="134">
        <v>5</v>
      </c>
      <c r="F33">
        <v>287908</v>
      </c>
      <c r="G33" t="s">
        <v>30</v>
      </c>
      <c r="H33" t="s">
        <v>1008</v>
      </c>
      <c r="I33">
        <v>253758</v>
      </c>
      <c r="J33" t="s">
        <v>108</v>
      </c>
      <c r="K33">
        <v>1</v>
      </c>
      <c r="L33">
        <v>1.03</v>
      </c>
      <c r="M33">
        <v>0.28932000000000002</v>
      </c>
      <c r="N33">
        <v>2.8932000000000003E-4</v>
      </c>
      <c r="O33">
        <v>0.29799960000000003</v>
      </c>
      <c r="P33">
        <v>2.9799960000000001E-4</v>
      </c>
      <c r="Q33">
        <v>3.0000000000000027E-2</v>
      </c>
      <c r="R33">
        <v>8.679599999999977E-6</v>
      </c>
      <c r="S33">
        <v>3355.7092022942311</v>
      </c>
      <c r="T33">
        <v>3456.380478363058</v>
      </c>
      <c r="U33" t="s">
        <v>61</v>
      </c>
      <c r="V33">
        <v>3.2779956000000011E-7</v>
      </c>
      <c r="W33">
        <v>3.9335947200000012E-8</v>
      </c>
      <c r="X33">
        <v>4.9169934000000002E-8</v>
      </c>
      <c r="Y33">
        <v>1.6389978000000002E-6</v>
      </c>
      <c r="Z33">
        <v>1.180078416E-7</v>
      </c>
      <c r="AA33">
        <v>1.6389978000000002E-6</v>
      </c>
      <c r="AB33">
        <v>2.6289524711999999E-6</v>
      </c>
      <c r="AC33">
        <v>3.8975367684000011E-6</v>
      </c>
      <c r="AD33"/>
      <c r="AE33">
        <v>2.0368128000000004E-6</v>
      </c>
      <c r="AF33">
        <v>1.4957844E-5</v>
      </c>
      <c r="AG33">
        <v>7.0015440000000027E-7</v>
      </c>
      <c r="AH33">
        <v>1.5912600000000001E-6</v>
      </c>
      <c r="AI33">
        <v>4.4555280000000011E-7</v>
      </c>
      <c r="AJ33">
        <v>5.7285360000000009E-7</v>
      </c>
      <c r="AK33">
        <v>3.5007720000000014E-7</v>
      </c>
      <c r="AL33">
        <v>2.6096664000000003E-6</v>
      </c>
      <c r="AM33">
        <v>6.3650400000000018E-7</v>
      </c>
      <c r="AN33">
        <v>7.0015440000000027E-7</v>
      </c>
      <c r="AO33"/>
      <c r="AP33">
        <v>1.5912600000000003E-8</v>
      </c>
      <c r="AQ33">
        <v>1.7359199999999998E-7</v>
      </c>
      <c r="AR33">
        <v>6.3650400000000018E-7</v>
      </c>
      <c r="AS33">
        <v>7.9563000000000021E-6</v>
      </c>
      <c r="AT33"/>
      <c r="AU33"/>
      <c r="AV33"/>
      <c r="AW33"/>
      <c r="AX33"/>
      <c r="AY33"/>
      <c r="AZ33"/>
      <c r="BA33"/>
      <c r="BB33"/>
      <c r="BC33"/>
      <c r="BD33"/>
      <c r="BE33"/>
      <c r="BF33">
        <v>9.5952978000000025E-6</v>
      </c>
      <c r="BG33">
        <v>6.3650400000000018E-7</v>
      </c>
      <c r="BH33"/>
      <c r="BI33" t="s">
        <v>782</v>
      </c>
      <c r="BJ33" t="s">
        <v>22</v>
      </c>
      <c r="BK33" t="s">
        <v>23</v>
      </c>
      <c r="BL33" t="s">
        <v>724</v>
      </c>
      <c r="BM33" t="s">
        <v>41</v>
      </c>
      <c r="BN33" t="s">
        <v>26</v>
      </c>
      <c r="BO33" t="s">
        <v>26</v>
      </c>
      <c r="BP33">
        <v>2.6</v>
      </c>
      <c r="BS33" s="126"/>
      <c r="BT33" s="126"/>
      <c r="CC33" s="126"/>
      <c r="CD33" s="126"/>
      <c r="CK33" s="126"/>
      <c r="CL33" s="126"/>
      <c r="CM33" s="126"/>
      <c r="CN33" s="126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126"/>
      <c r="DA33" s="126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  <c r="DL33" s="126"/>
      <c r="DM33" s="126"/>
      <c r="DN33" s="126"/>
      <c r="DO33" s="126"/>
      <c r="DP33" s="126"/>
      <c r="DQ33" s="126"/>
      <c r="DR33" s="126"/>
      <c r="DS33" s="126"/>
      <c r="DT33" s="126"/>
      <c r="DU33" s="126"/>
      <c r="DV33" s="126"/>
      <c r="DW33" s="126"/>
      <c r="DX33" s="126"/>
      <c r="EB33" s="126"/>
      <c r="EF33" s="126"/>
      <c r="EG33" s="126"/>
    </row>
    <row r="34" spans="1:137" x14ac:dyDescent="0.25">
      <c r="A34">
        <v>33</v>
      </c>
      <c r="B34" t="s">
        <v>838</v>
      </c>
      <c r="C34">
        <v>3</v>
      </c>
      <c r="D34" t="s">
        <v>1280</v>
      </c>
      <c r="E34" s="134">
        <v>5</v>
      </c>
      <c r="F34">
        <v>258261</v>
      </c>
      <c r="G34" t="s">
        <v>30</v>
      </c>
      <c r="H34" t="s">
        <v>1008</v>
      </c>
      <c r="I34">
        <v>253758</v>
      </c>
      <c r="J34" t="s">
        <v>108</v>
      </c>
      <c r="K34">
        <v>1</v>
      </c>
      <c r="L34">
        <v>1.03</v>
      </c>
      <c r="M34">
        <v>0.2601</v>
      </c>
      <c r="N34">
        <v>2.6009999999999998E-4</v>
      </c>
      <c r="O34">
        <v>0.267903</v>
      </c>
      <c r="P34">
        <v>2.67903E-4</v>
      </c>
      <c r="Q34">
        <v>3.0000000000000027E-2</v>
      </c>
      <c r="R34">
        <v>7.80300000000002E-6</v>
      </c>
      <c r="S34">
        <v>3732.6942960698466</v>
      </c>
      <c r="T34">
        <v>3844.6751249519416</v>
      </c>
      <c r="U34" t="s">
        <v>61</v>
      </c>
      <c r="V34">
        <v>2.9469330000000001E-7</v>
      </c>
      <c r="W34">
        <v>3.5363196E-8</v>
      </c>
      <c r="X34">
        <v>4.4203994999999998E-8</v>
      </c>
      <c r="Y34">
        <v>1.4734665000000002E-6</v>
      </c>
      <c r="Z34">
        <v>1.0608958800000001E-7</v>
      </c>
      <c r="AA34">
        <v>1.4734665000000002E-6</v>
      </c>
      <c r="AB34">
        <v>2.3634402659999998E-6</v>
      </c>
      <c r="AC34">
        <v>3.5039033370000006E-6</v>
      </c>
      <c r="AD34"/>
      <c r="AE34">
        <v>1.831104E-6</v>
      </c>
      <c r="AF34">
        <v>1.344717E-5</v>
      </c>
      <c r="AG34">
        <v>6.2944200000000016E-7</v>
      </c>
      <c r="AH34">
        <v>1.43055E-6</v>
      </c>
      <c r="AI34">
        <v>4.0055400000000003E-7</v>
      </c>
      <c r="AJ34">
        <v>5.1499799999999999E-7</v>
      </c>
      <c r="AK34">
        <v>3.1472100000000008E-7</v>
      </c>
      <c r="AL34">
        <v>2.3461019999999999E-6</v>
      </c>
      <c r="AM34">
        <v>5.7222000000000002E-7</v>
      </c>
      <c r="AN34">
        <v>6.2944200000000016E-7</v>
      </c>
      <c r="AO34"/>
      <c r="AP34">
        <v>1.4305500000000002E-8</v>
      </c>
      <c r="AQ34">
        <v>1.5605999999999998E-7</v>
      </c>
      <c r="AR34">
        <v>5.7222000000000002E-7</v>
      </c>
      <c r="AS34">
        <v>7.1527500000000011E-6</v>
      </c>
      <c r="AT34"/>
      <c r="AU34"/>
      <c r="AV34"/>
      <c r="AW34"/>
      <c r="AX34"/>
      <c r="AY34"/>
      <c r="AZ34"/>
      <c r="BA34"/>
      <c r="BB34"/>
      <c r="BC34"/>
      <c r="BD34"/>
      <c r="BE34"/>
      <c r="BF34">
        <v>8.6262165000000007E-6</v>
      </c>
      <c r="BG34">
        <v>5.7222000000000002E-7</v>
      </c>
      <c r="BH34"/>
      <c r="BI34" t="s">
        <v>782</v>
      </c>
      <c r="BJ34" t="s">
        <v>22</v>
      </c>
      <c r="BK34" t="s">
        <v>23</v>
      </c>
      <c r="BL34" t="s">
        <v>724</v>
      </c>
      <c r="BM34" t="s">
        <v>41</v>
      </c>
      <c r="BN34" t="s">
        <v>26</v>
      </c>
      <c r="BO34" t="s">
        <v>26</v>
      </c>
      <c r="BP34">
        <v>2.6</v>
      </c>
      <c r="BS34" s="126"/>
      <c r="BT34" s="126"/>
      <c r="CC34" s="126"/>
      <c r="CD34" s="126"/>
      <c r="CK34" s="126"/>
      <c r="CL34" s="126"/>
      <c r="CM34" s="126"/>
      <c r="CN34" s="126"/>
      <c r="CO34" s="126"/>
      <c r="CP34" s="126"/>
      <c r="CQ34" s="126"/>
      <c r="CR34" s="126"/>
      <c r="CS34" s="126"/>
      <c r="CT34" s="126"/>
      <c r="CU34" s="126"/>
      <c r="CV34" s="126"/>
      <c r="CW34" s="126"/>
      <c r="CX34" s="126"/>
      <c r="CY34" s="126"/>
      <c r="CZ34" s="126"/>
      <c r="DA34" s="126"/>
      <c r="DB34" s="126"/>
      <c r="DC34" s="126"/>
      <c r="DD34" s="126"/>
      <c r="DE34" s="126"/>
      <c r="DF34" s="126"/>
      <c r="DG34" s="126"/>
      <c r="DH34" s="126"/>
      <c r="DI34" s="126"/>
      <c r="DJ34" s="126"/>
      <c r="DK34" s="126"/>
      <c r="DL34" s="126"/>
      <c r="DM34" s="126"/>
      <c r="DN34" s="126"/>
      <c r="DO34" s="126"/>
      <c r="DP34" s="126"/>
      <c r="DQ34" s="126"/>
      <c r="DR34" s="126"/>
      <c r="DS34" s="126"/>
      <c r="DT34" s="126"/>
      <c r="DU34" s="126"/>
      <c r="DV34" s="126"/>
      <c r="DW34" s="126"/>
      <c r="DX34" s="126"/>
      <c r="EB34" s="126"/>
      <c r="EF34" s="126"/>
      <c r="EG34" s="126"/>
    </row>
    <row r="35" spans="1:137" x14ac:dyDescent="0.25">
      <c r="A35">
        <v>34</v>
      </c>
      <c r="B35" t="s">
        <v>839</v>
      </c>
      <c r="C35">
        <v>3</v>
      </c>
      <c r="D35" t="s">
        <v>1281</v>
      </c>
      <c r="E35" s="134">
        <v>5</v>
      </c>
      <c r="F35">
        <v>258262</v>
      </c>
      <c r="G35" t="s">
        <v>30</v>
      </c>
      <c r="H35" t="s">
        <v>1008</v>
      </c>
      <c r="I35">
        <v>253758</v>
      </c>
      <c r="J35" t="s">
        <v>108</v>
      </c>
      <c r="K35">
        <v>1</v>
      </c>
      <c r="L35">
        <v>1.03</v>
      </c>
      <c r="M35">
        <v>0.2601</v>
      </c>
      <c r="N35">
        <v>2.6009999999999998E-4</v>
      </c>
      <c r="O35">
        <v>0.267903</v>
      </c>
      <c r="P35">
        <v>2.67903E-4</v>
      </c>
      <c r="Q35">
        <v>3.0000000000000027E-2</v>
      </c>
      <c r="R35">
        <v>7.80300000000002E-6</v>
      </c>
      <c r="S35">
        <v>3732.6942960698466</v>
      </c>
      <c r="T35">
        <v>3844.6751249519416</v>
      </c>
      <c r="U35" t="s">
        <v>837</v>
      </c>
      <c r="V35">
        <v>2.9469330000000001E-7</v>
      </c>
      <c r="W35">
        <v>3.5363196E-8</v>
      </c>
      <c r="X35">
        <v>4.4203994999999998E-8</v>
      </c>
      <c r="Y35">
        <v>1.4734665000000002E-6</v>
      </c>
      <c r="Z35">
        <v>1.0608958800000001E-7</v>
      </c>
      <c r="AA35">
        <v>1.4734665000000002E-6</v>
      </c>
      <c r="AB35">
        <v>2.3634402659999998E-6</v>
      </c>
      <c r="AC35">
        <v>3.5039033370000006E-6</v>
      </c>
      <c r="AD35"/>
      <c r="AE35">
        <v>1.831104E-6</v>
      </c>
      <c r="AF35">
        <v>1.344717E-5</v>
      </c>
      <c r="AG35">
        <v>6.2944200000000016E-7</v>
      </c>
      <c r="AH35">
        <v>1.43055E-6</v>
      </c>
      <c r="AI35">
        <v>4.0055400000000003E-7</v>
      </c>
      <c r="AJ35">
        <v>5.1499799999999999E-7</v>
      </c>
      <c r="AK35">
        <v>3.1472100000000008E-7</v>
      </c>
      <c r="AL35">
        <v>2.3461019999999999E-6</v>
      </c>
      <c r="AM35">
        <v>5.7222000000000002E-7</v>
      </c>
      <c r="AN35"/>
      <c r="AO35"/>
      <c r="AP35">
        <v>1.4305500000000002E-8</v>
      </c>
      <c r="AQ35">
        <v>1.5605999999999998E-7</v>
      </c>
      <c r="AR35">
        <v>5.7222000000000002E-7</v>
      </c>
      <c r="AS35">
        <v>7.1527500000000011E-6</v>
      </c>
      <c r="AT35"/>
      <c r="AU35"/>
      <c r="AV35"/>
      <c r="AW35"/>
      <c r="AX35"/>
      <c r="AY35">
        <v>2.6010000000000002E-6</v>
      </c>
      <c r="AZ35">
        <v>2.6010000000000002E-6</v>
      </c>
      <c r="BA35"/>
      <c r="BB35"/>
      <c r="BC35"/>
      <c r="BD35"/>
      <c r="BE35"/>
      <c r="BF35">
        <v>8.6262165000000007E-6</v>
      </c>
      <c r="BG35">
        <v>5.7222000000000002E-7</v>
      </c>
      <c r="BH35"/>
      <c r="BI35" t="s">
        <v>782</v>
      </c>
      <c r="BJ35" t="s">
        <v>22</v>
      </c>
      <c r="BK35" t="s">
        <v>23</v>
      </c>
      <c r="BL35" t="s">
        <v>724</v>
      </c>
      <c r="BM35" t="s">
        <v>41</v>
      </c>
      <c r="BN35" t="s">
        <v>26</v>
      </c>
      <c r="BO35" t="s">
        <v>26</v>
      </c>
      <c r="BP35">
        <v>2.6</v>
      </c>
      <c r="BS35" s="126"/>
      <c r="BT35" s="126"/>
      <c r="CC35" s="126"/>
      <c r="CD35" s="126"/>
      <c r="CK35" s="126"/>
      <c r="CL35" s="126"/>
      <c r="CM35" s="126"/>
      <c r="CN35" s="126"/>
      <c r="CO35" s="126"/>
      <c r="CP35" s="126"/>
      <c r="CQ35" s="126"/>
      <c r="CR35" s="126"/>
      <c r="CS35" s="126"/>
      <c r="CT35" s="126"/>
      <c r="CU35" s="126"/>
      <c r="CV35" s="126"/>
      <c r="CW35" s="126"/>
      <c r="CX35" s="126"/>
      <c r="CY35" s="126"/>
      <c r="CZ35" s="126"/>
      <c r="DA35" s="126"/>
      <c r="DB35" s="126"/>
      <c r="DC35" s="126"/>
      <c r="DD35" s="126"/>
      <c r="DE35" s="126"/>
      <c r="DF35" s="126"/>
      <c r="DG35" s="126"/>
      <c r="DH35" s="126"/>
      <c r="DI35" s="126"/>
      <c r="DJ35" s="126"/>
      <c r="DK35" s="126"/>
      <c r="DL35" s="126"/>
      <c r="DM35" s="126"/>
      <c r="DN35" s="126"/>
      <c r="DO35" s="126"/>
      <c r="DP35" s="126"/>
      <c r="DQ35" s="126"/>
      <c r="DR35" s="126"/>
      <c r="DS35" s="126"/>
      <c r="DT35" s="126"/>
      <c r="DU35" s="126"/>
      <c r="DV35" s="126"/>
      <c r="DW35" s="126"/>
      <c r="DX35" s="126"/>
      <c r="EB35" s="126"/>
      <c r="EF35" s="126"/>
      <c r="EG35" s="126"/>
    </row>
    <row r="36" spans="1:137" x14ac:dyDescent="0.25">
      <c r="A36">
        <v>35</v>
      </c>
      <c r="B36" t="s">
        <v>840</v>
      </c>
      <c r="C36">
        <v>3</v>
      </c>
      <c r="D36" t="s">
        <v>1282</v>
      </c>
      <c r="E36" s="134">
        <v>5</v>
      </c>
      <c r="F36">
        <v>287906</v>
      </c>
      <c r="G36" t="s">
        <v>30</v>
      </c>
      <c r="H36" t="s">
        <v>1008</v>
      </c>
      <c r="I36">
        <v>253758</v>
      </c>
      <c r="J36" t="s">
        <v>108</v>
      </c>
      <c r="K36">
        <v>1</v>
      </c>
      <c r="L36">
        <v>1.03</v>
      </c>
      <c r="M36">
        <v>0.34345607280000001</v>
      </c>
      <c r="N36">
        <v>3.4345607280000004E-4</v>
      </c>
      <c r="O36">
        <v>0.35375975498400003</v>
      </c>
      <c r="P36">
        <v>3.5375975498400005E-4</v>
      </c>
      <c r="Q36">
        <v>3.0000000000000027E-2</v>
      </c>
      <c r="R36">
        <v>1.0303682184000017E-5</v>
      </c>
      <c r="S36">
        <v>2826.7771726753608</v>
      </c>
      <c r="T36">
        <v>2911.5804878556219</v>
      </c>
      <c r="U36" t="s">
        <v>837</v>
      </c>
      <c r="V36">
        <v>3.8913573048240011E-7</v>
      </c>
      <c r="W36">
        <v>4.6696287657888007E-8</v>
      </c>
      <c r="X36">
        <v>5.8370359572360006E-8</v>
      </c>
      <c r="Y36">
        <v>1.945678652412001E-6</v>
      </c>
      <c r="Z36">
        <v>1.4008886297366401E-7</v>
      </c>
      <c r="AA36">
        <v>1.945678652412001E-6</v>
      </c>
      <c r="AB36">
        <v>3.1208685584688481E-6</v>
      </c>
      <c r="AC36">
        <v>4.6268238354357371E-6</v>
      </c>
      <c r="AD36"/>
      <c r="AE36">
        <v>2.4179307525120004E-6</v>
      </c>
      <c r="AF36">
        <v>1.7756678963760002E-5</v>
      </c>
      <c r="AG36">
        <v>8.3116369617600021E-7</v>
      </c>
      <c r="AH36">
        <v>1.8890084004000001E-6</v>
      </c>
      <c r="AI36">
        <v>5.2892235211200011E-7</v>
      </c>
      <c r="AJ36">
        <v>6.80043024144E-7</v>
      </c>
      <c r="AK36">
        <v>4.1558184808800011E-7</v>
      </c>
      <c r="AL36">
        <v>3.0979737766560003E-6</v>
      </c>
      <c r="AM36">
        <v>7.5560336016000021E-7</v>
      </c>
      <c r="AN36"/>
      <c r="AO36"/>
      <c r="AP36">
        <v>1.8890084004000003E-8</v>
      </c>
      <c r="AQ36">
        <v>2.0607364368000001E-7</v>
      </c>
      <c r="AR36">
        <v>7.5560336016000021E-7</v>
      </c>
      <c r="AS36">
        <v>9.4450420020000007E-6</v>
      </c>
      <c r="AT36"/>
      <c r="AU36"/>
      <c r="AV36"/>
      <c r="AW36"/>
      <c r="AX36"/>
      <c r="AY36">
        <v>3.434560728E-6</v>
      </c>
      <c r="AZ36">
        <v>3.434560728E-6</v>
      </c>
      <c r="BA36"/>
      <c r="BB36"/>
      <c r="BC36"/>
      <c r="BD36"/>
      <c r="BE36"/>
      <c r="BF36">
        <v>1.1390720654411999E-5</v>
      </c>
      <c r="BG36">
        <v>7.5560336016000021E-7</v>
      </c>
      <c r="BH36"/>
      <c r="BI36" t="s">
        <v>782</v>
      </c>
      <c r="BJ36" t="s">
        <v>22</v>
      </c>
      <c r="BK36" t="s">
        <v>23</v>
      </c>
      <c r="BL36" t="s">
        <v>724</v>
      </c>
      <c r="BM36" t="s">
        <v>41</v>
      </c>
      <c r="BN36" t="s">
        <v>26</v>
      </c>
      <c r="BO36" t="s">
        <v>26</v>
      </c>
      <c r="BP36">
        <v>2.6</v>
      </c>
      <c r="BS36" s="126"/>
      <c r="BT36" s="126"/>
      <c r="CC36" s="126"/>
      <c r="CD36" s="126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26"/>
      <c r="CW36" s="126"/>
      <c r="CX36" s="126"/>
      <c r="CY36" s="126"/>
      <c r="CZ36" s="126"/>
      <c r="DA36" s="126"/>
      <c r="DB36" s="126"/>
      <c r="DC36" s="126"/>
      <c r="DD36" s="126"/>
      <c r="DE36" s="126"/>
      <c r="DF36" s="126"/>
      <c r="DG36" s="126"/>
      <c r="DH36" s="126"/>
      <c r="DI36" s="126"/>
      <c r="DJ36" s="126"/>
      <c r="DK36" s="126"/>
      <c r="DL36" s="126"/>
      <c r="DM36" s="126"/>
      <c r="DN36" s="126"/>
      <c r="DO36" s="126"/>
      <c r="DP36" s="126"/>
      <c r="DQ36" s="126"/>
      <c r="DR36" s="126"/>
      <c r="DS36" s="126"/>
      <c r="DT36" s="126"/>
      <c r="DU36" s="126"/>
      <c r="DV36" s="126"/>
      <c r="DW36" s="126"/>
      <c r="DX36" s="126"/>
      <c r="EB36" s="126"/>
      <c r="EF36" s="126"/>
      <c r="EG36" s="126"/>
    </row>
    <row r="37" spans="1:137" x14ac:dyDescent="0.25">
      <c r="A37">
        <v>36</v>
      </c>
      <c r="B37" t="s">
        <v>841</v>
      </c>
      <c r="C37">
        <v>3</v>
      </c>
      <c r="D37" t="s">
        <v>1283</v>
      </c>
      <c r="E37" s="134">
        <v>5</v>
      </c>
      <c r="F37">
        <v>269303</v>
      </c>
      <c r="G37" t="s">
        <v>30</v>
      </c>
      <c r="H37" t="s">
        <v>1008</v>
      </c>
      <c r="I37">
        <v>253758</v>
      </c>
      <c r="J37" t="s">
        <v>108</v>
      </c>
      <c r="K37">
        <v>1</v>
      </c>
      <c r="L37">
        <v>1.03</v>
      </c>
      <c r="M37">
        <v>0.57540000000000002</v>
      </c>
      <c r="N37">
        <v>5.754E-4</v>
      </c>
      <c r="O37">
        <v>0.59266200000000002</v>
      </c>
      <c r="P37">
        <v>5.9266199999999998E-4</v>
      </c>
      <c r="Q37">
        <v>3.0000000000000027E-2</v>
      </c>
      <c r="R37">
        <v>1.7261999999999985E-5</v>
      </c>
      <c r="S37">
        <v>1687.3023747093621</v>
      </c>
      <c r="T37">
        <v>1737.9214459506427</v>
      </c>
      <c r="U37" t="s">
        <v>61</v>
      </c>
      <c r="V37">
        <v>6.5192820000000018E-7</v>
      </c>
      <c r="W37">
        <v>7.8231384000000011E-8</v>
      </c>
      <c r="X37">
        <v>9.7789230000000004E-8</v>
      </c>
      <c r="Y37">
        <v>3.2596410000000006E-6</v>
      </c>
      <c r="Z37">
        <v>2.3469415200000002E-7</v>
      </c>
      <c r="AA37">
        <v>3.2596410000000006E-6</v>
      </c>
      <c r="AB37">
        <v>5.228464164E-6</v>
      </c>
      <c r="AC37">
        <v>7.751426298000002E-6</v>
      </c>
      <c r="AD37"/>
      <c r="AE37">
        <v>4.0508160000000007E-6</v>
      </c>
      <c r="AF37">
        <v>2.9748180000000003E-5</v>
      </c>
      <c r="AG37">
        <v>1.3924680000000002E-6</v>
      </c>
      <c r="AH37">
        <v>3.1647E-6</v>
      </c>
      <c r="AI37">
        <v>8.861160000000001E-7</v>
      </c>
      <c r="AJ37">
        <v>1.139292E-6</v>
      </c>
      <c r="AK37">
        <v>6.9623400000000009E-7</v>
      </c>
      <c r="AL37">
        <v>5.1901080000000007E-6</v>
      </c>
      <c r="AM37">
        <v>1.2658799999999999E-6</v>
      </c>
      <c r="AN37">
        <v>1.3924680000000002E-6</v>
      </c>
      <c r="AO37"/>
      <c r="AP37">
        <v>3.1647000000000005E-8</v>
      </c>
      <c r="AQ37">
        <v>3.4524000000000004E-7</v>
      </c>
      <c r="AR37">
        <v>1.2658799999999999E-6</v>
      </c>
      <c r="AS37">
        <v>1.5823500000000002E-5</v>
      </c>
      <c r="AT37"/>
      <c r="AU37"/>
      <c r="AV37"/>
      <c r="AW37"/>
      <c r="AX37"/>
      <c r="AY37"/>
      <c r="AZ37"/>
      <c r="BA37"/>
      <c r="BB37"/>
      <c r="BC37"/>
      <c r="BD37"/>
      <c r="BE37"/>
      <c r="BF37">
        <v>1.9083140999999999E-5</v>
      </c>
      <c r="BG37">
        <v>1.2658799999999999E-6</v>
      </c>
      <c r="BH37"/>
      <c r="BI37" t="s">
        <v>782</v>
      </c>
      <c r="BJ37" t="s">
        <v>22</v>
      </c>
      <c r="BK37" t="s">
        <v>23</v>
      </c>
      <c r="BL37" t="s">
        <v>724</v>
      </c>
      <c r="BM37" t="s">
        <v>41</v>
      </c>
      <c r="BN37" t="s">
        <v>26</v>
      </c>
      <c r="BO37" t="s">
        <v>26</v>
      </c>
      <c r="BP37">
        <v>2.6</v>
      </c>
      <c r="BS37" s="126"/>
      <c r="BT37" s="126"/>
      <c r="CC37" s="126"/>
      <c r="CD37" s="126"/>
      <c r="CK37" s="126"/>
      <c r="CL37" s="126"/>
      <c r="CM37" s="126"/>
      <c r="CN37" s="126"/>
      <c r="CO37" s="126"/>
      <c r="CP37" s="126"/>
      <c r="CQ37" s="126"/>
      <c r="CR37" s="126"/>
      <c r="CS37" s="126"/>
      <c r="CT37" s="126"/>
      <c r="CU37" s="126"/>
      <c r="CV37" s="126"/>
      <c r="CW37" s="126"/>
      <c r="CX37" s="126"/>
      <c r="CY37" s="126"/>
      <c r="CZ37" s="126"/>
      <c r="DA37" s="126"/>
      <c r="DB37" s="126"/>
      <c r="DC37" s="126"/>
      <c r="DD37" s="126"/>
      <c r="DE37" s="126"/>
      <c r="DF37" s="126"/>
      <c r="DG37" s="126"/>
      <c r="DH37" s="126"/>
      <c r="DI37" s="126"/>
      <c r="DJ37" s="126"/>
      <c r="DK37" s="126"/>
      <c r="DL37" s="126"/>
      <c r="DM37" s="126"/>
      <c r="DN37" s="126"/>
      <c r="DO37" s="126"/>
      <c r="DP37" s="126"/>
      <c r="DQ37" s="126"/>
      <c r="DR37" s="126"/>
      <c r="DS37" s="126"/>
      <c r="DT37" s="126"/>
      <c r="DU37" s="126"/>
      <c r="DV37" s="126"/>
      <c r="DW37" s="126"/>
      <c r="DX37" s="126"/>
      <c r="EB37" s="126"/>
      <c r="EF37" s="126"/>
      <c r="EG37" s="126"/>
    </row>
    <row r="38" spans="1:137" x14ac:dyDescent="0.25">
      <c r="A38">
        <v>37</v>
      </c>
      <c r="B38" t="s">
        <v>842</v>
      </c>
      <c r="C38">
        <v>3</v>
      </c>
      <c r="D38" t="s">
        <v>1284</v>
      </c>
      <c r="E38" s="134">
        <v>5</v>
      </c>
      <c r="F38">
        <v>260229</v>
      </c>
      <c r="G38" t="s">
        <v>30</v>
      </c>
      <c r="H38" t="s">
        <v>1008</v>
      </c>
      <c r="I38">
        <v>253758</v>
      </c>
      <c r="J38" t="s">
        <v>108</v>
      </c>
      <c r="K38">
        <v>1</v>
      </c>
      <c r="L38">
        <v>1.03</v>
      </c>
      <c r="M38">
        <v>0.61006000000000005</v>
      </c>
      <c r="N38">
        <v>6.1006000000000005E-4</v>
      </c>
      <c r="O38">
        <v>0.62836180000000008</v>
      </c>
      <c r="P38">
        <v>6.2836180000000008E-4</v>
      </c>
      <c r="Q38">
        <v>3.0000000000000027E-2</v>
      </c>
      <c r="R38">
        <v>1.8301800000000029E-5</v>
      </c>
      <c r="S38">
        <v>1591.4398360944283</v>
      </c>
      <c r="T38">
        <v>1639.1830311772612</v>
      </c>
      <c r="U38" t="s">
        <v>61</v>
      </c>
      <c r="V38">
        <v>6.9119798000000024E-7</v>
      </c>
      <c r="W38">
        <v>8.2943757600000007E-8</v>
      </c>
      <c r="X38">
        <v>1.0367969700000001E-7</v>
      </c>
      <c r="Y38">
        <v>3.4559899000000007E-6</v>
      </c>
      <c r="Z38">
        <v>2.4883127280000001E-7</v>
      </c>
      <c r="AA38">
        <v>3.4559899000000007E-6</v>
      </c>
      <c r="AB38">
        <v>5.5434077996000002E-6</v>
      </c>
      <c r="AC38">
        <v>8.2183439822000017E-6</v>
      </c>
      <c r="AD38"/>
      <c r="AE38">
        <v>4.2948224000000007E-6</v>
      </c>
      <c r="AF38">
        <v>3.1540102000000005E-5</v>
      </c>
      <c r="AG38">
        <v>1.4763452000000002E-6</v>
      </c>
      <c r="AH38">
        <v>3.3553299999999999E-6</v>
      </c>
      <c r="AI38">
        <v>9.3949240000000024E-7</v>
      </c>
      <c r="AJ38">
        <v>1.2079187999999999E-6</v>
      </c>
      <c r="AK38">
        <v>7.3817260000000022E-7</v>
      </c>
      <c r="AL38">
        <v>5.5027412000000002E-6</v>
      </c>
      <c r="AM38">
        <v>1.3421320000000001E-6</v>
      </c>
      <c r="AN38">
        <v>1.4763452000000002E-6</v>
      </c>
      <c r="AO38"/>
      <c r="AP38">
        <v>3.3553300000000006E-8</v>
      </c>
      <c r="AQ38">
        <v>3.6603600000000001E-7</v>
      </c>
      <c r="AR38">
        <v>1.3421320000000001E-6</v>
      </c>
      <c r="AS38">
        <v>1.6776650000000001E-5</v>
      </c>
      <c r="AT38"/>
      <c r="AU38"/>
      <c r="AV38"/>
      <c r="AW38"/>
      <c r="AX38"/>
      <c r="AY38"/>
      <c r="AZ38"/>
      <c r="BA38"/>
      <c r="BB38"/>
      <c r="BC38"/>
      <c r="BD38"/>
      <c r="BE38"/>
      <c r="BF38">
        <v>2.0232639900000001E-5</v>
      </c>
      <c r="BG38">
        <v>1.3421320000000001E-6</v>
      </c>
      <c r="BH38"/>
      <c r="BI38" t="s">
        <v>782</v>
      </c>
      <c r="BJ38" t="s">
        <v>22</v>
      </c>
      <c r="BK38" t="s">
        <v>23</v>
      </c>
      <c r="BL38" t="s">
        <v>724</v>
      </c>
      <c r="BM38" t="s">
        <v>41</v>
      </c>
      <c r="BN38" t="s">
        <v>26</v>
      </c>
      <c r="BO38" t="s">
        <v>26</v>
      </c>
      <c r="BP38">
        <v>2.6</v>
      </c>
      <c r="BS38" s="126"/>
      <c r="BT38" s="126"/>
      <c r="CC38" s="126"/>
      <c r="CD38" s="126"/>
      <c r="CK38" s="126"/>
      <c r="CL38" s="126"/>
      <c r="CM38" s="126"/>
      <c r="CN38" s="126"/>
      <c r="CO38" s="126"/>
      <c r="CP38" s="126"/>
      <c r="CQ38" s="126"/>
      <c r="CR38" s="126"/>
      <c r="CS38" s="126"/>
      <c r="CT38" s="126"/>
      <c r="CU38" s="126"/>
      <c r="CV38" s="126"/>
      <c r="CW38" s="126"/>
      <c r="CX38" s="126"/>
      <c r="CY38" s="126"/>
      <c r="CZ38" s="126"/>
      <c r="DA38" s="126"/>
      <c r="DB38" s="126"/>
      <c r="DC38" s="126"/>
      <c r="DD38" s="126"/>
      <c r="DE38" s="126"/>
      <c r="DF38" s="126"/>
      <c r="DG38" s="126"/>
      <c r="DH38" s="126"/>
      <c r="DI38" s="126"/>
      <c r="DJ38" s="126"/>
      <c r="DK38" s="126"/>
      <c r="DL38" s="126"/>
      <c r="DM38" s="126"/>
      <c r="DN38" s="126"/>
      <c r="DO38" s="126"/>
      <c r="DP38" s="126"/>
      <c r="DQ38" s="126"/>
      <c r="DR38" s="126"/>
      <c r="DS38" s="126"/>
      <c r="DT38" s="126"/>
      <c r="DU38" s="126"/>
      <c r="DV38" s="126"/>
      <c r="DW38" s="126"/>
      <c r="DX38" s="126"/>
      <c r="EB38" s="126"/>
      <c r="EF38" s="126"/>
      <c r="EG38" s="126"/>
    </row>
    <row r="39" spans="1:137" x14ac:dyDescent="0.25">
      <c r="A39">
        <v>38</v>
      </c>
      <c r="B39" t="s">
        <v>843</v>
      </c>
      <c r="C39">
        <v>3</v>
      </c>
      <c r="D39" t="s">
        <v>1285</v>
      </c>
      <c r="E39" s="134">
        <v>5</v>
      </c>
      <c r="F39">
        <v>260230</v>
      </c>
      <c r="G39" t="s">
        <v>30</v>
      </c>
      <c r="H39" t="s">
        <v>1008</v>
      </c>
      <c r="I39">
        <v>253758</v>
      </c>
      <c r="J39" t="s">
        <v>108</v>
      </c>
      <c r="K39">
        <v>1</v>
      </c>
      <c r="L39">
        <v>1.03</v>
      </c>
      <c r="M39">
        <v>0.63012000000000001</v>
      </c>
      <c r="N39">
        <v>6.3011999999999996E-4</v>
      </c>
      <c r="O39">
        <v>0.64902360000000003</v>
      </c>
      <c r="P39">
        <v>6.4902360000000008E-4</v>
      </c>
      <c r="Q39">
        <v>3.0000000000000027E-2</v>
      </c>
      <c r="R39">
        <v>1.8903600000000115E-5</v>
      </c>
      <c r="S39">
        <v>1540.7760210876768</v>
      </c>
      <c r="T39">
        <v>1586.9993017203071</v>
      </c>
      <c r="U39" t="s">
        <v>837</v>
      </c>
      <c r="V39">
        <v>7.139259600000001E-7</v>
      </c>
      <c r="W39">
        <v>8.5671115200000023E-8</v>
      </c>
      <c r="X39">
        <v>1.0708889400000001E-7</v>
      </c>
      <c r="Y39">
        <v>3.5696298000000006E-6</v>
      </c>
      <c r="Z39">
        <v>2.5701334560000008E-7</v>
      </c>
      <c r="AA39">
        <v>3.5696298000000006E-6</v>
      </c>
      <c r="AB39">
        <v>5.7256861992000003E-6</v>
      </c>
      <c r="AC39">
        <v>8.4885796644000023E-6</v>
      </c>
      <c r="AD39"/>
      <c r="AE39">
        <v>4.4360448000000011E-6</v>
      </c>
      <c r="AF39">
        <v>3.2577204000000001E-5</v>
      </c>
      <c r="AG39">
        <v>1.5248904000000003E-6</v>
      </c>
      <c r="AH39">
        <v>3.4656599999999999E-6</v>
      </c>
      <c r="AI39">
        <v>9.7038480000000019E-7</v>
      </c>
      <c r="AJ39">
        <v>1.2476376000000002E-6</v>
      </c>
      <c r="AK39">
        <v>7.6244520000000027E-7</v>
      </c>
      <c r="AL39">
        <v>5.6836824000000008E-6</v>
      </c>
      <c r="AM39">
        <v>1.3862640000000002E-6</v>
      </c>
      <c r="AN39"/>
      <c r="AO39"/>
      <c r="AP39">
        <v>3.4656600000000009E-8</v>
      </c>
      <c r="AQ39">
        <v>3.78072E-7</v>
      </c>
      <c r="AR39">
        <v>1.3862640000000002E-6</v>
      </c>
      <c r="AS39">
        <v>1.7328300000000005E-5</v>
      </c>
      <c r="AT39"/>
      <c r="AU39"/>
      <c r="AV39"/>
      <c r="AW39"/>
      <c r="AX39"/>
      <c r="AY39">
        <v>6.3012000000000008E-6</v>
      </c>
      <c r="AZ39">
        <v>6.3012000000000008E-6</v>
      </c>
      <c r="BA39"/>
      <c r="BB39"/>
      <c r="BC39"/>
      <c r="BD39"/>
      <c r="BE39"/>
      <c r="BF39">
        <v>2.0897929800000004E-5</v>
      </c>
      <c r="BG39">
        <v>1.3862640000000002E-6</v>
      </c>
      <c r="BH39"/>
      <c r="BI39" t="s">
        <v>782</v>
      </c>
      <c r="BJ39" t="s">
        <v>22</v>
      </c>
      <c r="BK39" t="s">
        <v>23</v>
      </c>
      <c r="BL39" t="s">
        <v>724</v>
      </c>
      <c r="BM39" t="s">
        <v>41</v>
      </c>
      <c r="BN39" t="s">
        <v>26</v>
      </c>
      <c r="BO39" t="s">
        <v>26</v>
      </c>
      <c r="BP39">
        <v>2.6</v>
      </c>
      <c r="BS39" s="126"/>
      <c r="BT39" s="126"/>
      <c r="CC39" s="126"/>
      <c r="CD39" s="126"/>
      <c r="CK39" s="126"/>
      <c r="CL39" s="126"/>
      <c r="CM39" s="126"/>
      <c r="CN39" s="126"/>
      <c r="CO39" s="126"/>
      <c r="CP39" s="126"/>
      <c r="CQ39" s="126"/>
      <c r="CR39" s="126"/>
      <c r="CS39" s="126"/>
      <c r="CT39" s="126"/>
      <c r="CU39" s="126"/>
      <c r="CV39" s="126"/>
      <c r="CW39" s="126"/>
      <c r="CX39" s="126"/>
      <c r="CY39" s="126"/>
      <c r="CZ39" s="126"/>
      <c r="DA39" s="126"/>
      <c r="DB39" s="126"/>
      <c r="DC39" s="126"/>
      <c r="DD39" s="126"/>
      <c r="DE39" s="126"/>
      <c r="DF39" s="126"/>
      <c r="DG39" s="126"/>
      <c r="DH39" s="126"/>
      <c r="DI39" s="126"/>
      <c r="DJ39" s="126"/>
      <c r="DK39" s="126"/>
      <c r="DL39" s="126"/>
      <c r="DM39" s="126"/>
      <c r="DN39" s="126"/>
      <c r="DO39" s="126"/>
      <c r="DP39" s="126"/>
      <c r="DQ39" s="126"/>
      <c r="DR39" s="126"/>
      <c r="DS39" s="126"/>
      <c r="DT39" s="126"/>
      <c r="DU39" s="126"/>
      <c r="DV39" s="126"/>
      <c r="DW39" s="126"/>
      <c r="DX39" s="126"/>
      <c r="EB39" s="126"/>
      <c r="EF39" s="126"/>
      <c r="EG39" s="126"/>
    </row>
    <row r="40" spans="1:137" x14ac:dyDescent="0.25">
      <c r="A40">
        <v>39</v>
      </c>
      <c r="B40" t="s">
        <v>844</v>
      </c>
      <c r="C40">
        <v>3</v>
      </c>
      <c r="D40" t="s">
        <v>1286</v>
      </c>
      <c r="E40" s="134">
        <v>5</v>
      </c>
      <c r="F40">
        <v>260231</v>
      </c>
      <c r="G40" t="s">
        <v>30</v>
      </c>
      <c r="H40" t="s">
        <v>1008</v>
      </c>
      <c r="I40">
        <v>253758</v>
      </c>
      <c r="J40" t="s">
        <v>108</v>
      </c>
      <c r="K40">
        <v>1</v>
      </c>
      <c r="L40">
        <v>1.03</v>
      </c>
      <c r="M40">
        <v>0.44775999999999999</v>
      </c>
      <c r="N40">
        <v>4.4776000000000001E-4</v>
      </c>
      <c r="O40">
        <v>0.46119280000000001</v>
      </c>
      <c r="P40">
        <v>4.6119279999999997E-4</v>
      </c>
      <c r="Q40">
        <v>3.0000000000000027E-2</v>
      </c>
      <c r="R40">
        <v>1.3432800000000018E-5</v>
      </c>
      <c r="S40">
        <v>2168.2905717522044</v>
      </c>
      <c r="T40">
        <v>2233.3392889047705</v>
      </c>
      <c r="U40" t="s">
        <v>61</v>
      </c>
      <c r="V40">
        <v>5.0731208000000009E-7</v>
      </c>
      <c r="W40">
        <v>6.0877449600000007E-8</v>
      </c>
      <c r="X40">
        <v>7.6096811999999989E-8</v>
      </c>
      <c r="Y40">
        <v>2.5365603999999999E-6</v>
      </c>
      <c r="Z40">
        <v>1.8263234879999997E-7</v>
      </c>
      <c r="AA40">
        <v>2.5365603999999999E-6</v>
      </c>
      <c r="AB40">
        <v>4.0686428815999995E-6</v>
      </c>
      <c r="AC40">
        <v>6.0319406312000009E-6</v>
      </c>
      <c r="AD40"/>
      <c r="AE40">
        <v>3.1522303999999998E-6</v>
      </c>
      <c r="AF40">
        <v>2.3149192E-5</v>
      </c>
      <c r="AG40">
        <v>1.0835792E-6</v>
      </c>
      <c r="AH40">
        <v>2.4626799999999996E-6</v>
      </c>
      <c r="AI40">
        <v>6.895504E-7</v>
      </c>
      <c r="AJ40">
        <v>8.8656480000000012E-7</v>
      </c>
      <c r="AK40">
        <v>5.4178960000000001E-7</v>
      </c>
      <c r="AL40">
        <v>4.0387951999999997E-6</v>
      </c>
      <c r="AM40">
        <v>9.8507200000000018E-7</v>
      </c>
      <c r="AN40">
        <v>1.0835792E-6</v>
      </c>
      <c r="AO40"/>
      <c r="AP40">
        <v>2.4626800000000002E-8</v>
      </c>
      <c r="AQ40">
        <v>2.6865599999999997E-7</v>
      </c>
      <c r="AR40">
        <v>9.8507200000000018E-7</v>
      </c>
      <c r="AS40">
        <v>1.23134E-5</v>
      </c>
      <c r="AT40"/>
      <c r="AU40"/>
      <c r="AV40"/>
      <c r="AW40"/>
      <c r="AX40"/>
      <c r="AY40"/>
      <c r="AZ40"/>
      <c r="BA40"/>
      <c r="BB40"/>
      <c r="BC40"/>
      <c r="BD40"/>
      <c r="BE40"/>
      <c r="BF40">
        <v>1.4849960400000002E-5</v>
      </c>
      <c r="BG40">
        <v>9.8507200000000018E-7</v>
      </c>
      <c r="BH40"/>
      <c r="BI40" t="s">
        <v>782</v>
      </c>
      <c r="BJ40" t="s">
        <v>22</v>
      </c>
      <c r="BK40" t="s">
        <v>23</v>
      </c>
      <c r="BL40" t="s">
        <v>724</v>
      </c>
      <c r="BM40" t="s">
        <v>41</v>
      </c>
      <c r="BN40" t="s">
        <v>26</v>
      </c>
      <c r="BO40" t="s">
        <v>26</v>
      </c>
      <c r="BP40">
        <v>2.6</v>
      </c>
      <c r="BS40" s="126"/>
      <c r="BT40" s="126"/>
      <c r="CC40" s="126"/>
      <c r="CD40" s="126"/>
      <c r="CK40" s="126"/>
      <c r="CL40" s="126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6"/>
      <c r="CX40" s="126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26"/>
      <c r="DJ40" s="126"/>
      <c r="DK40" s="126"/>
      <c r="DL40" s="126"/>
      <c r="DM40" s="126"/>
      <c r="DN40" s="126"/>
      <c r="DO40" s="126"/>
      <c r="DP40" s="126"/>
      <c r="DQ40" s="126"/>
      <c r="DR40" s="126"/>
      <c r="DS40" s="126"/>
      <c r="DT40" s="126"/>
      <c r="DU40" s="126"/>
      <c r="DV40" s="126"/>
      <c r="DW40" s="126"/>
      <c r="DX40" s="126"/>
      <c r="EB40" s="126"/>
      <c r="EF40" s="126"/>
      <c r="EG40" s="126"/>
    </row>
    <row r="41" spans="1:137" x14ac:dyDescent="0.25">
      <c r="A41">
        <v>40</v>
      </c>
      <c r="B41" t="s">
        <v>854</v>
      </c>
      <c r="C41">
        <v>3</v>
      </c>
      <c r="D41" t="s">
        <v>1287</v>
      </c>
      <c r="E41" s="134">
        <v>5</v>
      </c>
      <c r="F41">
        <v>260232</v>
      </c>
      <c r="G41" t="s">
        <v>30</v>
      </c>
      <c r="H41" t="s">
        <v>1008</v>
      </c>
      <c r="I41">
        <v>253758</v>
      </c>
      <c r="J41" t="s">
        <v>108</v>
      </c>
      <c r="K41">
        <v>1</v>
      </c>
      <c r="L41">
        <v>1.03</v>
      </c>
      <c r="M41">
        <v>0.46289999999999998</v>
      </c>
      <c r="N41">
        <v>4.6289999999999998E-4</v>
      </c>
      <c r="O41">
        <v>0.47678700000000002</v>
      </c>
      <c r="P41">
        <v>4.76787E-4</v>
      </c>
      <c r="Q41">
        <v>3.0000000000000027E-2</v>
      </c>
      <c r="R41">
        <v>1.3887000000000025E-5</v>
      </c>
      <c r="S41">
        <v>2097.3726213172758</v>
      </c>
      <c r="T41">
        <v>2160.2937999567944</v>
      </c>
      <c r="U41" t="s">
        <v>61</v>
      </c>
      <c r="V41">
        <v>5.244657E-7</v>
      </c>
      <c r="W41">
        <v>6.2935884000000005E-8</v>
      </c>
      <c r="X41">
        <v>7.8669855000000006E-8</v>
      </c>
      <c r="Y41">
        <v>2.6223285000000003E-6</v>
      </c>
      <c r="Z41">
        <v>1.8880765200000001E-7</v>
      </c>
      <c r="AA41">
        <v>2.6223285000000003E-6</v>
      </c>
      <c r="AB41">
        <v>4.2062149140000002E-6</v>
      </c>
      <c r="AC41">
        <v>6.2358971730000014E-6</v>
      </c>
      <c r="AD41"/>
      <c r="AE41">
        <v>3.2588160000000001E-6</v>
      </c>
      <c r="AF41">
        <v>2.3931929999999999E-5</v>
      </c>
      <c r="AG41">
        <v>1.120218E-6</v>
      </c>
      <c r="AH41">
        <v>2.5459499999999997E-6</v>
      </c>
      <c r="AI41">
        <v>7.12866E-7</v>
      </c>
      <c r="AJ41">
        <v>9.1654200000000003E-7</v>
      </c>
      <c r="AK41">
        <v>5.6010900000000008E-7</v>
      </c>
      <c r="AL41">
        <v>4.175358E-6</v>
      </c>
      <c r="AM41">
        <v>1.0183799999999999E-6</v>
      </c>
      <c r="AN41">
        <v>1.120218E-6</v>
      </c>
      <c r="AO41"/>
      <c r="AP41">
        <v>2.54595E-8</v>
      </c>
      <c r="AQ41">
        <v>2.7773999999999994E-7</v>
      </c>
      <c r="AR41">
        <v>1.0183799999999999E-6</v>
      </c>
      <c r="AS41">
        <v>1.272975E-5</v>
      </c>
      <c r="AT41"/>
      <c r="AU41"/>
      <c r="AV41"/>
      <c r="AW41"/>
      <c r="AX41"/>
      <c r="AY41"/>
      <c r="AZ41"/>
      <c r="BA41"/>
      <c r="BB41"/>
      <c r="BC41"/>
      <c r="BD41"/>
      <c r="BE41"/>
      <c r="BF41">
        <v>1.5352078499999999E-5</v>
      </c>
      <c r="BG41">
        <v>1.0183799999999999E-6</v>
      </c>
      <c r="BH41"/>
      <c r="BI41" t="s">
        <v>782</v>
      </c>
      <c r="BJ41" t="s">
        <v>22</v>
      </c>
      <c r="BK41" t="s">
        <v>23</v>
      </c>
      <c r="BL41" t="s">
        <v>724</v>
      </c>
      <c r="BM41" t="s">
        <v>41</v>
      </c>
      <c r="BN41" t="s">
        <v>26</v>
      </c>
      <c r="BO41" t="s">
        <v>26</v>
      </c>
      <c r="BP41">
        <v>2.6</v>
      </c>
      <c r="BS41" s="126"/>
      <c r="BT41" s="126"/>
      <c r="CC41" s="126"/>
      <c r="CD41" s="126"/>
      <c r="CK41" s="126"/>
      <c r="CL41" s="126"/>
      <c r="CM41" s="126"/>
      <c r="CN41" s="126"/>
      <c r="CO41" s="126"/>
      <c r="CP41" s="126"/>
      <c r="CQ41" s="126"/>
      <c r="CR41" s="126"/>
      <c r="CS41" s="126"/>
      <c r="CT41" s="126"/>
      <c r="CU41" s="126"/>
      <c r="CV41" s="126"/>
      <c r="CW41" s="126"/>
      <c r="CX41" s="126"/>
      <c r="CY41" s="126"/>
      <c r="CZ41" s="126"/>
      <c r="DA41" s="126"/>
      <c r="DB41" s="126"/>
      <c r="DC41" s="126"/>
      <c r="DD41" s="126"/>
      <c r="DE41" s="126"/>
      <c r="DF41" s="126"/>
      <c r="DG41" s="126"/>
      <c r="DH41" s="126"/>
      <c r="DI41" s="126"/>
      <c r="DJ41" s="126"/>
      <c r="DK41" s="126"/>
      <c r="DL41" s="126"/>
      <c r="DM41" s="126"/>
      <c r="DN41" s="126"/>
      <c r="DO41" s="126"/>
      <c r="DP41" s="126"/>
      <c r="DQ41" s="126"/>
      <c r="DR41" s="126"/>
      <c r="DS41" s="126"/>
      <c r="DT41" s="126"/>
      <c r="DU41" s="126"/>
      <c r="DV41" s="126"/>
      <c r="DW41" s="126"/>
      <c r="DX41" s="126"/>
      <c r="EB41" s="126"/>
      <c r="EF41" s="126"/>
      <c r="EG41" s="126"/>
    </row>
    <row r="42" spans="1:137" x14ac:dyDescent="0.25">
      <c r="A42">
        <v>41</v>
      </c>
      <c r="B42" t="s">
        <v>855</v>
      </c>
      <c r="C42">
        <v>3</v>
      </c>
      <c r="D42" t="s">
        <v>1288</v>
      </c>
      <c r="E42" s="134">
        <v>5</v>
      </c>
      <c r="F42">
        <v>260234</v>
      </c>
      <c r="G42" t="s">
        <v>30</v>
      </c>
      <c r="H42" t="s">
        <v>1008</v>
      </c>
      <c r="I42">
        <v>253758</v>
      </c>
      <c r="J42" t="s">
        <v>108</v>
      </c>
      <c r="K42">
        <v>1</v>
      </c>
      <c r="L42">
        <v>1.03</v>
      </c>
      <c r="M42">
        <v>0.42651</v>
      </c>
      <c r="N42">
        <v>4.2651000000000001E-4</v>
      </c>
      <c r="O42">
        <v>0.43930530000000001</v>
      </c>
      <c r="P42">
        <v>4.3930530000000002E-4</v>
      </c>
      <c r="Q42">
        <v>3.0000000000000027E-2</v>
      </c>
      <c r="R42">
        <v>1.2795300000000008E-5</v>
      </c>
      <c r="S42">
        <v>2276.321273610858</v>
      </c>
      <c r="T42">
        <v>2344.6109118191835</v>
      </c>
      <c r="U42" t="s">
        <v>61</v>
      </c>
      <c r="V42">
        <v>4.8323583000000015E-7</v>
      </c>
      <c r="W42">
        <v>5.7988299599999999E-8</v>
      </c>
      <c r="X42">
        <v>7.2485374499999999E-8</v>
      </c>
      <c r="Y42">
        <v>2.4161791499999998E-6</v>
      </c>
      <c r="Z42">
        <v>1.7396489879999997E-7</v>
      </c>
      <c r="AA42">
        <v>2.4161791499999998E-6</v>
      </c>
      <c r="AB42">
        <v>3.8755513566E-6</v>
      </c>
      <c r="AC42">
        <v>5.7456740187000002E-6</v>
      </c>
      <c r="AD42"/>
      <c r="AE42">
        <v>3.0026304000000009E-6</v>
      </c>
      <c r="AF42">
        <v>2.2050567000000002E-5</v>
      </c>
      <c r="AG42">
        <v>1.0321541999999999E-6</v>
      </c>
      <c r="AH42">
        <v>2.345805E-6</v>
      </c>
      <c r="AI42">
        <v>6.5682540000000024E-7</v>
      </c>
      <c r="AJ42">
        <v>8.4448980000000008E-7</v>
      </c>
      <c r="AK42">
        <v>5.1607710000000017E-7</v>
      </c>
      <c r="AL42">
        <v>3.8471202000000004E-6</v>
      </c>
      <c r="AM42">
        <v>9.3832200000000027E-7</v>
      </c>
      <c r="AN42">
        <v>1.0321541999999999E-6</v>
      </c>
      <c r="AO42"/>
      <c r="AP42">
        <v>2.345805000000001E-8</v>
      </c>
      <c r="AQ42">
        <v>2.5590600000000002E-7</v>
      </c>
      <c r="AR42">
        <v>9.3832200000000027E-7</v>
      </c>
      <c r="AS42">
        <v>1.1729025000000002E-5</v>
      </c>
      <c r="AT42"/>
      <c r="AU42"/>
      <c r="AV42"/>
      <c r="AW42"/>
      <c r="AX42"/>
      <c r="AY42"/>
      <c r="AZ42"/>
      <c r="BA42"/>
      <c r="BB42"/>
      <c r="BC42"/>
      <c r="BD42"/>
      <c r="BE42"/>
      <c r="BF42">
        <v>1.4145204150000005E-5</v>
      </c>
      <c r="BG42">
        <v>9.3832200000000027E-7</v>
      </c>
      <c r="BH42"/>
      <c r="BI42" t="s">
        <v>782</v>
      </c>
      <c r="BJ42" t="s">
        <v>22</v>
      </c>
      <c r="BK42" t="s">
        <v>23</v>
      </c>
      <c r="BL42" t="s">
        <v>724</v>
      </c>
      <c r="BM42" t="s">
        <v>41</v>
      </c>
      <c r="BN42" t="s">
        <v>26</v>
      </c>
      <c r="BO42" t="s">
        <v>26</v>
      </c>
      <c r="BP42">
        <v>2.6</v>
      </c>
      <c r="BS42" s="126"/>
      <c r="BT42" s="126"/>
      <c r="CC42" s="126"/>
      <c r="CD42" s="126"/>
      <c r="CK42" s="126"/>
      <c r="CL42" s="126"/>
      <c r="CM42" s="126"/>
      <c r="CN42" s="126"/>
      <c r="CO42" s="126"/>
      <c r="CP42" s="126"/>
      <c r="CQ42" s="126"/>
      <c r="CR42" s="126"/>
      <c r="CS42" s="126"/>
      <c r="CT42" s="126"/>
      <c r="CU42" s="126"/>
      <c r="CV42" s="126"/>
      <c r="CW42" s="126"/>
      <c r="CX42" s="126"/>
      <c r="CY42" s="126"/>
      <c r="CZ42" s="126"/>
      <c r="DA42" s="126"/>
      <c r="DB42" s="126"/>
      <c r="DC42" s="126"/>
      <c r="DD42" s="126"/>
      <c r="DE42" s="126"/>
      <c r="DF42" s="126"/>
      <c r="DG42" s="126"/>
      <c r="DH42" s="126"/>
      <c r="DI42" s="126"/>
      <c r="DJ42" s="126"/>
      <c r="DK42" s="126"/>
      <c r="DL42" s="126"/>
      <c r="DM42" s="126"/>
      <c r="DN42" s="126"/>
      <c r="DO42" s="126"/>
      <c r="DP42" s="126"/>
      <c r="DQ42" s="126"/>
      <c r="DR42" s="126"/>
      <c r="DS42" s="126"/>
      <c r="DT42" s="126"/>
      <c r="DU42" s="126"/>
      <c r="DV42" s="126"/>
      <c r="DW42" s="126"/>
      <c r="DX42" s="126"/>
      <c r="EB42" s="126"/>
      <c r="EF42" s="126"/>
      <c r="EG42" s="126"/>
    </row>
    <row r="43" spans="1:137" x14ac:dyDescent="0.25">
      <c r="A43">
        <v>42</v>
      </c>
      <c r="B43" t="s">
        <v>856</v>
      </c>
      <c r="C43">
        <v>3</v>
      </c>
      <c r="D43" t="s">
        <v>857</v>
      </c>
      <c r="E43" s="134">
        <v>5</v>
      </c>
      <c r="F43">
        <v>258264</v>
      </c>
      <c r="G43" t="s">
        <v>30</v>
      </c>
      <c r="H43" t="s">
        <v>1008</v>
      </c>
      <c r="I43">
        <v>253758</v>
      </c>
      <c r="J43" t="s">
        <v>108</v>
      </c>
      <c r="K43">
        <v>1</v>
      </c>
      <c r="L43">
        <v>1.03</v>
      </c>
      <c r="M43">
        <v>0.41723199999999999</v>
      </c>
      <c r="N43">
        <v>4.1723200000000002E-4</v>
      </c>
      <c r="O43">
        <v>0.42974896000000001</v>
      </c>
      <c r="P43">
        <v>4.2974895999999999E-4</v>
      </c>
      <c r="Q43">
        <v>3.0000000000000027E-2</v>
      </c>
      <c r="R43">
        <v>1.2516960000000028E-5</v>
      </c>
      <c r="S43">
        <v>2326.9398953286586</v>
      </c>
      <c r="T43">
        <v>2396.7480921885185</v>
      </c>
      <c r="U43" t="s">
        <v>837</v>
      </c>
      <c r="V43">
        <v>4.7272385600000013E-7</v>
      </c>
      <c r="W43">
        <v>5.6726862720000019E-8</v>
      </c>
      <c r="X43">
        <v>7.0908578400000001E-8</v>
      </c>
      <c r="Y43">
        <v>2.3636192800000006E-6</v>
      </c>
      <c r="Z43">
        <v>1.7018058816000005E-7</v>
      </c>
      <c r="AA43">
        <v>2.3636192800000006E-6</v>
      </c>
      <c r="AB43">
        <v>3.7912453251199998E-6</v>
      </c>
      <c r="AC43">
        <v>5.6206866478400015E-6</v>
      </c>
      <c r="AD43"/>
      <c r="AE43">
        <v>2.937313280000001E-6</v>
      </c>
      <c r="AF43">
        <v>2.1570894400000004E-5</v>
      </c>
      <c r="AG43">
        <v>1.0097014400000002E-6</v>
      </c>
      <c r="AH43">
        <v>2.2947759999999998E-6</v>
      </c>
      <c r="AI43">
        <v>6.4253728000000023E-7</v>
      </c>
      <c r="AJ43">
        <v>8.2611936000000005E-7</v>
      </c>
      <c r="AK43">
        <v>5.0485072000000009E-7</v>
      </c>
      <c r="AL43">
        <v>3.7634326400000001E-6</v>
      </c>
      <c r="AM43">
        <v>9.1791040000000007E-7</v>
      </c>
      <c r="AN43"/>
      <c r="AO43"/>
      <c r="AP43">
        <v>2.2947760000000004E-8</v>
      </c>
      <c r="AQ43">
        <v>2.5033920000000001E-7</v>
      </c>
      <c r="AR43">
        <v>9.1791040000000007E-7</v>
      </c>
      <c r="AS43">
        <v>1.1473880000000002E-5</v>
      </c>
      <c r="AT43"/>
      <c r="AU43"/>
      <c r="AV43"/>
      <c r="AW43"/>
      <c r="AX43"/>
      <c r="AY43">
        <v>4.1723200000000004E-6</v>
      </c>
      <c r="AZ43">
        <v>4.1723200000000004E-6</v>
      </c>
      <c r="BA43"/>
      <c r="BB43"/>
      <c r="BC43"/>
      <c r="BD43"/>
      <c r="BE43"/>
      <c r="BF43">
        <v>1.3837499280000003E-5</v>
      </c>
      <c r="BG43">
        <v>9.1791040000000007E-7</v>
      </c>
      <c r="BH43"/>
      <c r="BI43" t="s">
        <v>782</v>
      </c>
      <c r="BJ43" t="s">
        <v>22</v>
      </c>
      <c r="BK43" t="s">
        <v>23</v>
      </c>
      <c r="BL43" t="s">
        <v>724</v>
      </c>
      <c r="BM43" t="s">
        <v>41</v>
      </c>
      <c r="BN43" t="s">
        <v>26</v>
      </c>
      <c r="BO43" t="s">
        <v>26</v>
      </c>
      <c r="BP43">
        <v>2.6</v>
      </c>
      <c r="BS43" s="126"/>
      <c r="BT43" s="126"/>
      <c r="CC43" s="126"/>
      <c r="CD43" s="126"/>
      <c r="CK43" s="126"/>
      <c r="CL43" s="126"/>
      <c r="CM43" s="126"/>
      <c r="CN43" s="126"/>
      <c r="CO43" s="126"/>
      <c r="CP43" s="126"/>
      <c r="CQ43" s="126"/>
      <c r="CR43" s="126"/>
      <c r="CS43" s="126"/>
      <c r="CT43" s="126"/>
      <c r="CU43" s="126"/>
      <c r="CV43" s="126"/>
      <c r="CW43" s="126"/>
      <c r="CX43" s="126"/>
      <c r="CY43" s="126"/>
      <c r="CZ43" s="126"/>
      <c r="DA43" s="126"/>
      <c r="DB43" s="126"/>
      <c r="DC43" s="126"/>
      <c r="DD43" s="126"/>
      <c r="DE43" s="126"/>
      <c r="DF43" s="126"/>
      <c r="DG43" s="126"/>
      <c r="DH43" s="126"/>
      <c r="DI43" s="126"/>
      <c r="DJ43" s="126"/>
      <c r="DK43" s="126"/>
      <c r="DL43" s="126"/>
      <c r="DM43" s="126"/>
      <c r="DN43" s="126"/>
      <c r="DO43" s="126"/>
      <c r="DP43" s="126"/>
      <c r="DQ43" s="126"/>
      <c r="DR43" s="126"/>
      <c r="DS43" s="126"/>
      <c r="DT43" s="126"/>
      <c r="DU43" s="126"/>
      <c r="DV43" s="126"/>
      <c r="DW43" s="126"/>
      <c r="DX43" s="126"/>
      <c r="EB43" s="126"/>
      <c r="EF43" s="126"/>
      <c r="EG43" s="126"/>
    </row>
    <row r="44" spans="1:137" s="127" customFormat="1" x14ac:dyDescent="0.25">
      <c r="A44">
        <v>43</v>
      </c>
      <c r="B44" t="s">
        <v>1187</v>
      </c>
      <c r="C44">
        <v>3</v>
      </c>
      <c r="D44" t="s">
        <v>1516</v>
      </c>
      <c r="E44" s="134">
        <v>5</v>
      </c>
      <c r="F44">
        <v>258265</v>
      </c>
      <c r="G44" t="s">
        <v>30</v>
      </c>
      <c r="H44" t="s">
        <v>1008</v>
      </c>
      <c r="I44">
        <v>253758</v>
      </c>
      <c r="J44" t="s">
        <v>108</v>
      </c>
      <c r="K44">
        <v>1</v>
      </c>
      <c r="L44">
        <v>1.03</v>
      </c>
      <c r="M44">
        <v>0.44457000000000002</v>
      </c>
      <c r="N44">
        <v>4.4456999999999998E-4</v>
      </c>
      <c r="O44">
        <v>0.45790710000000001</v>
      </c>
      <c r="P44">
        <v>4.579071E-4</v>
      </c>
      <c r="Q44">
        <v>3.0000000000000027E-2</v>
      </c>
      <c r="R44">
        <v>1.3337099999999964E-5</v>
      </c>
      <c r="S44">
        <v>2183.8490820517959</v>
      </c>
      <c r="T44">
        <v>2249.36455451335</v>
      </c>
      <c r="U44" t="s">
        <v>837</v>
      </c>
      <c r="V44">
        <v>5.0369781000000004E-7</v>
      </c>
      <c r="W44">
        <v>6.0443737200000011E-8</v>
      </c>
      <c r="X44">
        <v>7.5554671500000003E-8</v>
      </c>
      <c r="Y44">
        <v>2.5184890500000004E-6</v>
      </c>
      <c r="Z44">
        <v>1.8133121160000002E-7</v>
      </c>
      <c r="AA44">
        <v>2.5184890500000004E-6</v>
      </c>
      <c r="AB44">
        <v>4.0396564362000001E-6</v>
      </c>
      <c r="AC44">
        <v>5.9889669609000015E-6</v>
      </c>
      <c r="AD44"/>
      <c r="AE44">
        <v>3.1297728000000005E-6</v>
      </c>
      <c r="AF44">
        <v>2.2984269000000001E-5</v>
      </c>
      <c r="AG44">
        <v>1.0758594E-6</v>
      </c>
      <c r="AH44">
        <v>2.445135E-6</v>
      </c>
      <c r="AI44">
        <v>6.8463780000000009E-7</v>
      </c>
      <c r="AJ44">
        <v>8.8024860000000007E-7</v>
      </c>
      <c r="AK44">
        <v>5.3792970000000002E-7</v>
      </c>
      <c r="AL44">
        <v>4.0100214000000003E-6</v>
      </c>
      <c r="AM44">
        <v>9.78054E-7</v>
      </c>
      <c r="AN44"/>
      <c r="AO44"/>
      <c r="AP44">
        <v>2.4451350000000004E-8</v>
      </c>
      <c r="AQ44">
        <v>2.6674199999999997E-7</v>
      </c>
      <c r="AR44">
        <v>9.78054E-7</v>
      </c>
      <c r="AS44">
        <v>1.2225675000000002E-5</v>
      </c>
      <c r="AT44"/>
      <c r="AU44"/>
      <c r="AV44"/>
      <c r="AW44"/>
      <c r="AX44"/>
      <c r="AY44">
        <v>4.4457000000000005E-6</v>
      </c>
      <c r="AZ44">
        <v>4.4457000000000005E-6</v>
      </c>
      <c r="BA44"/>
      <c r="BB44"/>
      <c r="BC44"/>
      <c r="BD44"/>
      <c r="BE44"/>
      <c r="BF44">
        <v>1.4744164050000004E-5</v>
      </c>
      <c r="BG44">
        <v>9.78054E-7</v>
      </c>
      <c r="BH44"/>
      <c r="BI44" t="s">
        <v>782</v>
      </c>
      <c r="BJ44" t="s">
        <v>22</v>
      </c>
      <c r="BK44" t="s">
        <v>23</v>
      </c>
      <c r="BL44" t="s">
        <v>724</v>
      </c>
      <c r="BM44" t="s">
        <v>41</v>
      </c>
      <c r="BN44" t="s">
        <v>26</v>
      </c>
      <c r="BO44" t="s">
        <v>26</v>
      </c>
      <c r="BP44">
        <v>2.6</v>
      </c>
    </row>
    <row r="45" spans="1:137" s="127" customFormat="1" x14ac:dyDescent="0.25">
      <c r="A45">
        <v>44</v>
      </c>
      <c r="B45" t="s">
        <v>859</v>
      </c>
      <c r="C45">
        <v>3</v>
      </c>
      <c r="D45" t="s">
        <v>858</v>
      </c>
      <c r="E45" s="134">
        <v>5</v>
      </c>
      <c r="F45">
        <v>258267</v>
      </c>
      <c r="G45" t="s">
        <v>30</v>
      </c>
      <c r="H45" t="s">
        <v>1008</v>
      </c>
      <c r="I45">
        <v>253758</v>
      </c>
      <c r="J45" t="s">
        <v>108</v>
      </c>
      <c r="K45">
        <v>1</v>
      </c>
      <c r="L45">
        <v>1.03</v>
      </c>
      <c r="M45">
        <v>0.48446</v>
      </c>
      <c r="N45">
        <v>4.8445999999999998E-4</v>
      </c>
      <c r="O45">
        <v>0.49899379999999999</v>
      </c>
      <c r="P45">
        <v>4.9899380000000004E-4</v>
      </c>
      <c r="Q45">
        <v>3.0000000000000027E-2</v>
      </c>
      <c r="R45">
        <v>1.4533800000000061E-5</v>
      </c>
      <c r="S45">
        <v>2004.0329158398361</v>
      </c>
      <c r="T45">
        <v>2064.1539033150311</v>
      </c>
      <c r="U45" t="s">
        <v>61</v>
      </c>
      <c r="V45">
        <v>5.4889318000000009E-7</v>
      </c>
      <c r="W45">
        <v>6.5867181600000008E-8</v>
      </c>
      <c r="X45">
        <v>8.2333976999999997E-8</v>
      </c>
      <c r="Y45">
        <v>2.7444659000000001E-6</v>
      </c>
      <c r="Z45">
        <v>1.976015448E-7</v>
      </c>
      <c r="AA45">
        <v>2.7444659000000001E-6</v>
      </c>
      <c r="AB45">
        <v>4.4021233036000001E-6</v>
      </c>
      <c r="AC45">
        <v>6.5263399102000012E-6</v>
      </c>
      <c r="AD45"/>
      <c r="AE45">
        <v>3.410598400000001E-6</v>
      </c>
      <c r="AF45">
        <v>2.5046582000000003E-5</v>
      </c>
      <c r="AG45">
        <v>1.1723932000000001E-6</v>
      </c>
      <c r="AH45">
        <v>2.6645300000000001E-6</v>
      </c>
      <c r="AI45">
        <v>7.4606840000000008E-7</v>
      </c>
      <c r="AJ45">
        <v>9.5923079999999998E-7</v>
      </c>
      <c r="AK45">
        <v>5.8619660000000016E-7</v>
      </c>
      <c r="AL45">
        <v>4.3698292000000001E-6</v>
      </c>
      <c r="AM45">
        <v>1.0658119999999999E-6</v>
      </c>
      <c r="AN45">
        <v>1.1723932000000001E-6</v>
      </c>
      <c r="AO45"/>
      <c r="AP45">
        <v>2.6645300000000004E-8</v>
      </c>
      <c r="AQ45">
        <v>2.90676E-7</v>
      </c>
      <c r="AR45">
        <v>1.0658119999999999E-6</v>
      </c>
      <c r="AS45">
        <v>1.3322650000000002E-5</v>
      </c>
      <c r="AT45"/>
      <c r="AU45"/>
      <c r="AV45"/>
      <c r="AW45"/>
      <c r="AX45"/>
      <c r="AY45"/>
      <c r="AZ45"/>
      <c r="BA45"/>
      <c r="BB45"/>
      <c r="BC45"/>
      <c r="BD45"/>
      <c r="BE45"/>
      <c r="BF45">
        <v>1.6067115900000003E-5</v>
      </c>
      <c r="BG45">
        <v>1.0658119999999999E-6</v>
      </c>
      <c r="BH45"/>
      <c r="BI45" t="s">
        <v>782</v>
      </c>
      <c r="BJ45" t="s">
        <v>22</v>
      </c>
      <c r="BK45" t="s">
        <v>23</v>
      </c>
      <c r="BL45" t="s">
        <v>24</v>
      </c>
      <c r="BM45" t="s">
        <v>41</v>
      </c>
      <c r="BN45" t="s">
        <v>26</v>
      </c>
      <c r="BO45" t="s">
        <v>26</v>
      </c>
      <c r="BP45">
        <v>2.6</v>
      </c>
    </row>
    <row r="46" spans="1:137" s="127" customFormat="1" x14ac:dyDescent="0.25">
      <c r="A46">
        <v>45</v>
      </c>
      <c r="B46" t="s">
        <v>860</v>
      </c>
      <c r="C46">
        <v>3</v>
      </c>
      <c r="D46" t="s">
        <v>1289</v>
      </c>
      <c r="E46" s="134">
        <v>5</v>
      </c>
      <c r="F46">
        <v>287913</v>
      </c>
      <c r="G46" t="s">
        <v>30</v>
      </c>
      <c r="H46" t="s">
        <v>1008</v>
      </c>
      <c r="I46">
        <v>253758</v>
      </c>
      <c r="J46" t="s">
        <v>108</v>
      </c>
      <c r="K46">
        <v>1</v>
      </c>
      <c r="L46">
        <v>1.03</v>
      </c>
      <c r="M46">
        <v>0.44679000000000002</v>
      </c>
      <c r="N46">
        <v>4.4679000000000002E-4</v>
      </c>
      <c r="O46">
        <v>0.46019369999999998</v>
      </c>
      <c r="P46">
        <v>4.6019369999999998E-4</v>
      </c>
      <c r="Q46">
        <v>3.0000000000000027E-2</v>
      </c>
      <c r="R46">
        <v>1.3403700000000015E-5</v>
      </c>
      <c r="S46">
        <v>2172.9980223544999</v>
      </c>
      <c r="T46">
        <v>2238.1879630251342</v>
      </c>
      <c r="U46" t="s">
        <v>837</v>
      </c>
      <c r="V46">
        <v>5.0621307E-7</v>
      </c>
      <c r="W46">
        <v>6.0745568400000008E-8</v>
      </c>
      <c r="X46">
        <v>7.5931960499999997E-8</v>
      </c>
      <c r="Y46">
        <v>2.5310653500000001E-6</v>
      </c>
      <c r="Z46">
        <v>1.822367052E-7</v>
      </c>
      <c r="AA46">
        <v>2.5310653500000001E-6</v>
      </c>
      <c r="AB46">
        <v>4.0598288214000002E-6</v>
      </c>
      <c r="AC46">
        <v>6.0188734023000012E-6</v>
      </c>
      <c r="AD46"/>
      <c r="AE46">
        <v>3.1454016000000007E-6</v>
      </c>
      <c r="AF46">
        <v>2.3099043000000005E-5</v>
      </c>
      <c r="AG46">
        <v>1.0812318000000005E-6</v>
      </c>
      <c r="AH46">
        <v>2.4573449999999999E-6</v>
      </c>
      <c r="AI46">
        <v>6.8805660000000025E-7</v>
      </c>
      <c r="AJ46">
        <v>8.8464420000000021E-7</v>
      </c>
      <c r="AK46">
        <v>5.4061590000000025E-7</v>
      </c>
      <c r="AL46">
        <v>4.0300458000000005E-6</v>
      </c>
      <c r="AM46">
        <v>9.8293800000000014E-7</v>
      </c>
      <c r="AN46"/>
      <c r="AO46"/>
      <c r="AP46">
        <v>2.4573450000000009E-8</v>
      </c>
      <c r="AQ46">
        <v>2.68074E-7</v>
      </c>
      <c r="AR46">
        <v>9.8293800000000014E-7</v>
      </c>
      <c r="AS46">
        <v>1.2286725000000002E-5</v>
      </c>
      <c r="AT46"/>
      <c r="AU46"/>
      <c r="AV46"/>
      <c r="AW46"/>
      <c r="AX46"/>
      <c r="AY46">
        <v>4.4679000000000009E-6</v>
      </c>
      <c r="AZ46">
        <v>4.4679000000000009E-6</v>
      </c>
      <c r="BA46"/>
      <c r="BB46"/>
      <c r="BC46"/>
      <c r="BD46"/>
      <c r="BE46"/>
      <c r="BF46">
        <v>1.4817790350000002E-5</v>
      </c>
      <c r="BG46">
        <v>9.8293800000000014E-7</v>
      </c>
      <c r="BH46"/>
      <c r="BI46" t="s">
        <v>782</v>
      </c>
      <c r="BJ46" t="s">
        <v>22</v>
      </c>
      <c r="BK46" t="s">
        <v>23</v>
      </c>
      <c r="BL46" t="s">
        <v>724</v>
      </c>
      <c r="BM46" t="s">
        <v>41</v>
      </c>
      <c r="BN46" t="s">
        <v>26</v>
      </c>
      <c r="BO46" t="s">
        <v>26</v>
      </c>
      <c r="BP46">
        <v>2.4500000000000002</v>
      </c>
    </row>
    <row r="47" spans="1:137" s="127" customFormat="1" x14ac:dyDescent="0.25">
      <c r="A47">
        <v>46</v>
      </c>
      <c r="B47" t="s">
        <v>875</v>
      </c>
      <c r="C47">
        <v>3</v>
      </c>
      <c r="D47" t="s">
        <v>1290</v>
      </c>
      <c r="E47" s="134">
        <v>5</v>
      </c>
      <c r="F47">
        <v>260236</v>
      </c>
      <c r="G47" t="s">
        <v>30</v>
      </c>
      <c r="H47" t="s">
        <v>1008</v>
      </c>
      <c r="I47">
        <v>253758</v>
      </c>
      <c r="J47" t="s">
        <v>108</v>
      </c>
      <c r="K47">
        <v>1</v>
      </c>
      <c r="L47">
        <v>1.03</v>
      </c>
      <c r="M47">
        <v>0.51905999999999997</v>
      </c>
      <c r="N47">
        <v>5.1906000000000001E-4</v>
      </c>
      <c r="O47">
        <v>0.53463179999999999</v>
      </c>
      <c r="P47">
        <v>5.3463179999999999E-4</v>
      </c>
      <c r="Q47">
        <v>3.0000000000000027E-2</v>
      </c>
      <c r="R47">
        <v>1.5571799999999979E-5</v>
      </c>
      <c r="S47">
        <v>1870.4461650055232</v>
      </c>
      <c r="T47">
        <v>1926.5595499556896</v>
      </c>
      <c r="U47" t="s">
        <v>61</v>
      </c>
      <c r="V47">
        <v>5.8809498000000003E-7</v>
      </c>
      <c r="W47">
        <v>7.0571397600000011E-8</v>
      </c>
      <c r="X47">
        <v>8.8214247000000008E-8</v>
      </c>
      <c r="Y47">
        <v>2.9404749000000005E-6</v>
      </c>
      <c r="Z47">
        <v>2.1171419280000001E-7</v>
      </c>
      <c r="AA47">
        <v>2.9404749000000005E-6</v>
      </c>
      <c r="AB47">
        <v>4.7165217395999999E-6</v>
      </c>
      <c r="AC47">
        <v>6.9924493122000009E-6</v>
      </c>
      <c r="AD47"/>
      <c r="AE47">
        <v>3.6541824000000002E-6</v>
      </c>
      <c r="AF47">
        <v>2.6835401999999999E-5</v>
      </c>
      <c r="AG47">
        <v>1.2561252000000001E-6</v>
      </c>
      <c r="AH47">
        <v>2.8548299999999993E-6</v>
      </c>
      <c r="AI47">
        <v>7.9935240000000004E-7</v>
      </c>
      <c r="AJ47">
        <v>1.0277387999999998E-6</v>
      </c>
      <c r="AK47">
        <v>6.2806260000000004E-7</v>
      </c>
      <c r="AL47">
        <v>4.6819211999999998E-6</v>
      </c>
      <c r="AM47">
        <v>1.1419320000000001E-6</v>
      </c>
      <c r="AN47">
        <v>1.2561252000000001E-6</v>
      </c>
      <c r="AO47"/>
      <c r="AP47">
        <v>2.8548300000000002E-8</v>
      </c>
      <c r="AQ47">
        <v>3.1143599999999993E-7</v>
      </c>
      <c r="AR47">
        <v>1.1419320000000001E-6</v>
      </c>
      <c r="AS47">
        <v>1.427415E-5</v>
      </c>
      <c r="AT47"/>
      <c r="AU47"/>
      <c r="AV47"/>
      <c r="AW47"/>
      <c r="AX47"/>
      <c r="AY47"/>
      <c r="AZ47"/>
      <c r="BA47"/>
      <c r="BB47"/>
      <c r="BC47"/>
      <c r="BD47"/>
      <c r="BE47"/>
      <c r="BF47">
        <v>1.72146249E-5</v>
      </c>
      <c r="BG47">
        <v>1.1419320000000001E-6</v>
      </c>
      <c r="BH47"/>
      <c r="BI47" t="s">
        <v>782</v>
      </c>
      <c r="BJ47" t="s">
        <v>22</v>
      </c>
      <c r="BK47" t="s">
        <v>23</v>
      </c>
      <c r="BL47" t="s">
        <v>724</v>
      </c>
      <c r="BM47" t="s">
        <v>41</v>
      </c>
      <c r="BN47" t="s">
        <v>26</v>
      </c>
      <c r="BO47" t="s">
        <v>26</v>
      </c>
      <c r="BP47">
        <v>2.4500000000000002</v>
      </c>
    </row>
    <row r="48" spans="1:137" s="127" customFormat="1" x14ac:dyDescent="0.25">
      <c r="A48">
        <v>47</v>
      </c>
      <c r="B48" t="s">
        <v>876</v>
      </c>
      <c r="C48">
        <v>3</v>
      </c>
      <c r="D48" t="s">
        <v>1291</v>
      </c>
      <c r="E48" s="134">
        <v>5</v>
      </c>
      <c r="F48">
        <v>260237</v>
      </c>
      <c r="G48" t="s">
        <v>30</v>
      </c>
      <c r="H48" t="s">
        <v>1008</v>
      </c>
      <c r="I48">
        <v>253758</v>
      </c>
      <c r="J48" t="s">
        <v>108</v>
      </c>
      <c r="K48">
        <v>1</v>
      </c>
      <c r="L48">
        <v>1.03</v>
      </c>
      <c r="M48">
        <v>0.58560000000000001</v>
      </c>
      <c r="N48">
        <v>5.8560000000000003E-4</v>
      </c>
      <c r="O48">
        <v>0.60316800000000004</v>
      </c>
      <c r="P48">
        <v>6.0316800000000006E-4</v>
      </c>
      <c r="Q48">
        <v>3.0000000000000027E-2</v>
      </c>
      <c r="R48">
        <v>1.7568000000000032E-5</v>
      </c>
      <c r="S48">
        <v>1657.912886625285</v>
      </c>
      <c r="T48">
        <v>1707.6502732240438</v>
      </c>
      <c r="U48" t="s">
        <v>837</v>
      </c>
      <c r="V48">
        <v>6.6348480000000011E-7</v>
      </c>
      <c r="W48">
        <v>7.9618176000000022E-8</v>
      </c>
      <c r="X48">
        <v>9.9522720000000014E-8</v>
      </c>
      <c r="Y48">
        <v>3.3174240000000009E-6</v>
      </c>
      <c r="Z48">
        <v>2.3885452800000001E-7</v>
      </c>
      <c r="AA48">
        <v>3.3174240000000009E-6</v>
      </c>
      <c r="AB48">
        <v>5.3211480960000006E-6</v>
      </c>
      <c r="AC48">
        <v>7.8888342720000021E-6</v>
      </c>
      <c r="AD48"/>
      <c r="AE48">
        <v>4.1226240000000008E-6</v>
      </c>
      <c r="AF48">
        <v>3.027552E-5</v>
      </c>
      <c r="AG48">
        <v>1.4171519999999999E-6</v>
      </c>
      <c r="AH48">
        <v>3.2207999999999997E-6</v>
      </c>
      <c r="AI48">
        <v>9.0182400000000012E-7</v>
      </c>
      <c r="AJ48">
        <v>1.159488E-6</v>
      </c>
      <c r="AK48">
        <v>7.0857600000000016E-7</v>
      </c>
      <c r="AL48">
        <v>5.2821120000000001E-6</v>
      </c>
      <c r="AM48">
        <v>1.2883199999999999E-6</v>
      </c>
      <c r="AN48"/>
      <c r="AO48"/>
      <c r="AP48">
        <v>3.2208000000000006E-8</v>
      </c>
      <c r="AQ48">
        <v>3.5135999999999994E-7</v>
      </c>
      <c r="AR48">
        <v>1.2883199999999999E-6</v>
      </c>
      <c r="AS48">
        <v>1.6104E-5</v>
      </c>
      <c r="AT48"/>
      <c r="AU48"/>
      <c r="AV48"/>
      <c r="AW48"/>
      <c r="AX48"/>
      <c r="AY48">
        <v>5.8560000000000003E-6</v>
      </c>
      <c r="AZ48">
        <v>5.8560000000000003E-6</v>
      </c>
      <c r="BA48"/>
      <c r="BB48"/>
      <c r="BC48"/>
      <c r="BD48"/>
      <c r="BE48"/>
      <c r="BF48">
        <v>1.9421423999999999E-5</v>
      </c>
      <c r="BG48">
        <v>1.2883199999999999E-6</v>
      </c>
      <c r="BH48"/>
      <c r="BI48" t="s">
        <v>782</v>
      </c>
      <c r="BJ48" t="s">
        <v>22</v>
      </c>
      <c r="BK48" t="s">
        <v>23</v>
      </c>
      <c r="BL48" t="s">
        <v>724</v>
      </c>
      <c r="BM48" t="s">
        <v>41</v>
      </c>
      <c r="BN48" t="s">
        <v>26</v>
      </c>
      <c r="BO48" t="s">
        <v>26</v>
      </c>
      <c r="BP48">
        <v>2.4500000000000002</v>
      </c>
    </row>
    <row r="49" spans="1:137" s="127" customFormat="1" x14ac:dyDescent="0.25">
      <c r="A49">
        <v>48</v>
      </c>
      <c r="B49" t="s">
        <v>877</v>
      </c>
      <c r="C49">
        <v>3</v>
      </c>
      <c r="D49" t="s">
        <v>1292</v>
      </c>
      <c r="E49" s="134">
        <v>5</v>
      </c>
      <c r="F49">
        <v>287914</v>
      </c>
      <c r="G49" t="s">
        <v>30</v>
      </c>
      <c r="H49" t="s">
        <v>1008</v>
      </c>
      <c r="I49">
        <v>253758</v>
      </c>
      <c r="J49" t="s">
        <v>108</v>
      </c>
      <c r="K49">
        <v>1</v>
      </c>
      <c r="L49">
        <v>1.03</v>
      </c>
      <c r="M49">
        <v>0.63326400000000005</v>
      </c>
      <c r="N49">
        <v>6.3326400000000003E-4</v>
      </c>
      <c r="O49">
        <v>0.65226192000000005</v>
      </c>
      <c r="P49">
        <v>6.5226192000000002E-4</v>
      </c>
      <c r="Q49">
        <v>3.0000000000000027E-2</v>
      </c>
      <c r="R49">
        <v>1.8997919999999991E-5</v>
      </c>
      <c r="S49">
        <v>1533.1264471180534</v>
      </c>
      <c r="T49">
        <v>1579.1202405315948</v>
      </c>
      <c r="U49" t="s">
        <v>837</v>
      </c>
      <c r="V49">
        <v>7.1748811200000009E-7</v>
      </c>
      <c r="W49">
        <v>8.6098573440000008E-8</v>
      </c>
      <c r="X49">
        <v>1.076232168E-7</v>
      </c>
      <c r="Y49">
        <v>3.5874405600000003E-6</v>
      </c>
      <c r="Z49">
        <v>2.5829572032000001E-7</v>
      </c>
      <c r="AA49">
        <v>3.5874405600000003E-6</v>
      </c>
      <c r="AB49">
        <v>5.7542546582399998E-6</v>
      </c>
      <c r="AC49">
        <v>8.5309336516800007E-6</v>
      </c>
      <c r="AD49"/>
      <c r="AE49">
        <v>4.4581785600000009E-6</v>
      </c>
      <c r="AF49">
        <v>3.2739748800000005E-5</v>
      </c>
      <c r="AG49">
        <v>1.5324988800000003E-6</v>
      </c>
      <c r="AH49">
        <v>3.4829520000000003E-6</v>
      </c>
      <c r="AI49">
        <v>9.7522656000000021E-7</v>
      </c>
      <c r="AJ49">
        <v>1.2538627200000001E-6</v>
      </c>
      <c r="AK49">
        <v>7.6624944000000027E-7</v>
      </c>
      <c r="AL49">
        <v>5.7120412800000012E-6</v>
      </c>
      <c r="AM49">
        <v>1.3931808000000005E-6</v>
      </c>
      <c r="AN49"/>
      <c r="AO49"/>
      <c r="AP49">
        <v>3.4829520000000007E-8</v>
      </c>
      <c r="AQ49">
        <v>3.7995840000000004E-7</v>
      </c>
      <c r="AR49">
        <v>1.3931808000000005E-6</v>
      </c>
      <c r="AS49">
        <v>1.7414760000000005E-5</v>
      </c>
      <c r="AT49"/>
      <c r="AU49"/>
      <c r="AV49"/>
      <c r="AW49"/>
      <c r="AX49"/>
      <c r="AY49">
        <v>6.3326400000000013E-6</v>
      </c>
      <c r="AZ49">
        <v>6.3326400000000013E-6</v>
      </c>
      <c r="BA49"/>
      <c r="BB49"/>
      <c r="BC49"/>
      <c r="BD49"/>
      <c r="BE49"/>
      <c r="BF49">
        <v>2.1002200560000004E-5</v>
      </c>
      <c r="BG49">
        <v>1.3931808000000005E-6</v>
      </c>
      <c r="BH49"/>
      <c r="BI49" t="s">
        <v>782</v>
      </c>
      <c r="BJ49" t="s">
        <v>22</v>
      </c>
      <c r="BK49" t="s">
        <v>23</v>
      </c>
      <c r="BL49" t="s">
        <v>724</v>
      </c>
      <c r="BM49" t="s">
        <v>41</v>
      </c>
      <c r="BN49" t="s">
        <v>26</v>
      </c>
      <c r="BO49" t="s">
        <v>26</v>
      </c>
      <c r="BP49">
        <v>2.4500000000000002</v>
      </c>
    </row>
    <row r="50" spans="1:137" s="127" customFormat="1" x14ac:dyDescent="0.25">
      <c r="A50">
        <v>49</v>
      </c>
      <c r="B50" t="s">
        <v>878</v>
      </c>
      <c r="C50">
        <v>3</v>
      </c>
      <c r="D50" t="s">
        <v>1293</v>
      </c>
      <c r="E50" s="134">
        <v>5</v>
      </c>
      <c r="F50">
        <v>260238</v>
      </c>
      <c r="G50" t="s">
        <v>30</v>
      </c>
      <c r="H50" t="s">
        <v>1008</v>
      </c>
      <c r="I50">
        <v>253758</v>
      </c>
      <c r="J50" t="s">
        <v>108</v>
      </c>
      <c r="K50">
        <v>1</v>
      </c>
      <c r="L50">
        <v>1.03</v>
      </c>
      <c r="M50">
        <v>0.44941999999999999</v>
      </c>
      <c r="N50">
        <v>4.4942000000000002E-4</v>
      </c>
      <c r="O50">
        <v>0.46290260000000005</v>
      </c>
      <c r="P50">
        <v>4.629026000000001E-4</v>
      </c>
      <c r="Q50">
        <v>3.0000000000000027E-2</v>
      </c>
      <c r="R50">
        <v>1.3482600000000032E-5</v>
      </c>
      <c r="S50">
        <v>2160.2816661647612</v>
      </c>
      <c r="T50">
        <v>2225.090116149704</v>
      </c>
      <c r="U50" t="s">
        <v>61</v>
      </c>
      <c r="V50">
        <v>5.0919286000000007E-7</v>
      </c>
      <c r="W50">
        <v>6.1103143200000007E-8</v>
      </c>
      <c r="X50">
        <v>7.6378929000000006E-8</v>
      </c>
      <c r="Y50">
        <v>2.5459643000000004E-6</v>
      </c>
      <c r="Z50">
        <v>1.8330942960000001E-7</v>
      </c>
      <c r="AA50">
        <v>2.5459643000000004E-6</v>
      </c>
      <c r="AB50">
        <v>4.0837267372E-6</v>
      </c>
      <c r="AC50">
        <v>6.0543031054000007E-6</v>
      </c>
      <c r="AD50"/>
      <c r="AE50">
        <v>3.1639168000000007E-6</v>
      </c>
      <c r="AF50">
        <v>2.3235013999999999E-5</v>
      </c>
      <c r="AG50">
        <v>1.0875964E-6</v>
      </c>
      <c r="AH50">
        <v>2.4718100000000001E-6</v>
      </c>
      <c r="AI50">
        <v>6.9210680000000011E-7</v>
      </c>
      <c r="AJ50">
        <v>8.8985160000000002E-7</v>
      </c>
      <c r="AK50">
        <v>5.4379820000000002E-7</v>
      </c>
      <c r="AL50">
        <v>4.0537683999999998E-6</v>
      </c>
      <c r="AM50">
        <v>9.8872399999999998E-7</v>
      </c>
      <c r="AN50">
        <v>1.0875964E-6</v>
      </c>
      <c r="AO50"/>
      <c r="AP50">
        <v>2.4718100000000005E-8</v>
      </c>
      <c r="AQ50">
        <v>2.6965200000000004E-7</v>
      </c>
      <c r="AR50">
        <v>9.8872399999999998E-7</v>
      </c>
      <c r="AS50">
        <v>1.2359050000000002E-5</v>
      </c>
      <c r="AT50"/>
      <c r="AU50"/>
      <c r="AV50"/>
      <c r="AW50"/>
      <c r="AX50"/>
      <c r="AY50"/>
      <c r="AZ50"/>
      <c r="BA50"/>
      <c r="BB50"/>
      <c r="BC50"/>
      <c r="BD50"/>
      <c r="BE50"/>
      <c r="BF50">
        <v>1.4905014300000002E-5</v>
      </c>
      <c r="BG50">
        <v>9.8872399999999998E-7</v>
      </c>
      <c r="BH50"/>
      <c r="BI50" t="s">
        <v>782</v>
      </c>
      <c r="BJ50" t="s">
        <v>22</v>
      </c>
      <c r="BK50" t="s">
        <v>23</v>
      </c>
      <c r="BL50" t="s">
        <v>724</v>
      </c>
      <c r="BM50" t="s">
        <v>41</v>
      </c>
      <c r="BN50" t="s">
        <v>26</v>
      </c>
      <c r="BO50" t="s">
        <v>26</v>
      </c>
      <c r="BP50">
        <v>2.4500000000000002</v>
      </c>
    </row>
    <row r="51" spans="1:137" s="127" customFormat="1" x14ac:dyDescent="0.25">
      <c r="A51">
        <v>50</v>
      </c>
      <c r="B51" t="s">
        <v>879</v>
      </c>
      <c r="C51">
        <v>3</v>
      </c>
      <c r="D51" t="s">
        <v>1294</v>
      </c>
      <c r="E51" s="134">
        <v>5</v>
      </c>
      <c r="F51">
        <v>260239</v>
      </c>
      <c r="G51" t="s">
        <v>30</v>
      </c>
      <c r="H51" t="s">
        <v>1008</v>
      </c>
      <c r="I51">
        <v>253758</v>
      </c>
      <c r="J51" t="s">
        <v>108</v>
      </c>
      <c r="K51">
        <v>1</v>
      </c>
      <c r="L51">
        <v>1.03</v>
      </c>
      <c r="M51">
        <v>0.49246000000000001</v>
      </c>
      <c r="N51">
        <v>4.9246000000000001E-4</v>
      </c>
      <c r="O51">
        <v>0.50723380000000007</v>
      </c>
      <c r="P51">
        <v>5.0723380000000011E-4</v>
      </c>
      <c r="Q51">
        <v>3.0000000000000027E-2</v>
      </c>
      <c r="R51">
        <v>1.4773800000000101E-5</v>
      </c>
      <c r="S51">
        <v>1971.4774528038151</v>
      </c>
      <c r="T51">
        <v>2030.6217763879299</v>
      </c>
      <c r="U51" t="s">
        <v>837</v>
      </c>
      <c r="V51">
        <v>5.579571800000001E-7</v>
      </c>
      <c r="W51">
        <v>6.6954861600000015E-8</v>
      </c>
      <c r="X51">
        <v>8.3693577000000022E-8</v>
      </c>
      <c r="Y51">
        <v>2.7897859000000005E-6</v>
      </c>
      <c r="Z51">
        <v>2.0086458480000001E-7</v>
      </c>
      <c r="AA51">
        <v>2.7897859000000005E-6</v>
      </c>
      <c r="AB51">
        <v>4.4748165836000005E-6</v>
      </c>
      <c r="AC51">
        <v>6.6341108702000018E-6</v>
      </c>
      <c r="AD51"/>
      <c r="AE51">
        <v>3.4669184000000005E-6</v>
      </c>
      <c r="AF51">
        <v>2.5460182000000001E-5</v>
      </c>
      <c r="AG51">
        <v>1.1917532000000002E-6</v>
      </c>
      <c r="AH51">
        <v>2.70853E-6</v>
      </c>
      <c r="AI51">
        <v>7.5838840000000008E-7</v>
      </c>
      <c r="AJ51">
        <v>9.7507080000000016E-7</v>
      </c>
      <c r="AK51">
        <v>5.9587660000000023E-7</v>
      </c>
      <c r="AL51">
        <v>4.4419892000000006E-6</v>
      </c>
      <c r="AM51">
        <v>1.0834120000000002E-6</v>
      </c>
      <c r="AN51"/>
      <c r="AO51"/>
      <c r="AP51">
        <v>2.7085300000000004E-8</v>
      </c>
      <c r="AQ51">
        <v>2.9547600000000004E-7</v>
      </c>
      <c r="AR51">
        <v>1.0834120000000002E-6</v>
      </c>
      <c r="AS51">
        <v>1.3542650000000002E-5</v>
      </c>
      <c r="AT51"/>
      <c r="AU51"/>
      <c r="AV51"/>
      <c r="AW51"/>
      <c r="AX51"/>
      <c r="AY51">
        <v>4.9246000000000003E-6</v>
      </c>
      <c r="AZ51">
        <v>4.9246000000000003E-6</v>
      </c>
      <c r="BA51"/>
      <c r="BB51"/>
      <c r="BC51"/>
      <c r="BD51"/>
      <c r="BE51"/>
      <c r="BF51">
        <v>1.6332435900000003E-5</v>
      </c>
      <c r="BG51">
        <v>1.0834120000000002E-6</v>
      </c>
      <c r="BH51"/>
      <c r="BI51" t="s">
        <v>782</v>
      </c>
      <c r="BJ51" t="s">
        <v>22</v>
      </c>
      <c r="BK51" t="s">
        <v>23</v>
      </c>
      <c r="BL51" t="s">
        <v>724</v>
      </c>
      <c r="BM51" t="s">
        <v>41</v>
      </c>
      <c r="BN51" t="s">
        <v>26</v>
      </c>
      <c r="BO51" t="s">
        <v>26</v>
      </c>
      <c r="BP51">
        <v>2.4500000000000002</v>
      </c>
    </row>
    <row r="52" spans="1:137" s="127" customFormat="1" x14ac:dyDescent="0.25">
      <c r="A52">
        <v>51</v>
      </c>
      <c r="B52" t="s">
        <v>880</v>
      </c>
      <c r="C52">
        <v>3</v>
      </c>
      <c r="D52" t="s">
        <v>1295</v>
      </c>
      <c r="E52" s="134">
        <v>5</v>
      </c>
      <c r="F52">
        <v>260240</v>
      </c>
      <c r="G52" t="s">
        <v>30</v>
      </c>
      <c r="H52" t="s">
        <v>1008</v>
      </c>
      <c r="I52">
        <v>253758</v>
      </c>
      <c r="J52" t="s">
        <v>108</v>
      </c>
      <c r="K52">
        <v>1</v>
      </c>
      <c r="L52">
        <v>1.03</v>
      </c>
      <c r="M52">
        <v>0.41120000000000001</v>
      </c>
      <c r="N52">
        <v>4.1120000000000002E-4</v>
      </c>
      <c r="O52">
        <v>0.42353600000000002</v>
      </c>
      <c r="P52">
        <v>4.2353600000000002E-4</v>
      </c>
      <c r="Q52">
        <v>3.0000000000000027E-2</v>
      </c>
      <c r="R52">
        <v>1.2335999999999998E-5</v>
      </c>
      <c r="S52">
        <v>2361.0743832873709</v>
      </c>
      <c r="T52">
        <v>2431.9066147859921</v>
      </c>
      <c r="U52" t="s">
        <v>61</v>
      </c>
      <c r="V52">
        <v>4.6588960000000014E-7</v>
      </c>
      <c r="W52">
        <v>5.5906752000000006E-8</v>
      </c>
      <c r="X52">
        <v>6.9883439999999999E-8</v>
      </c>
      <c r="Y52">
        <v>2.329448000000001E-6</v>
      </c>
      <c r="Z52">
        <v>1.67720256E-7</v>
      </c>
      <c r="AA52">
        <v>2.329448000000001E-6</v>
      </c>
      <c r="AB52">
        <v>3.7364345920000009E-6</v>
      </c>
      <c r="AC52">
        <v>5.5394273440000016E-6</v>
      </c>
      <c r="AD52"/>
      <c r="AE52">
        <v>2.8948480000000007E-6</v>
      </c>
      <c r="AF52">
        <v>2.125904E-5</v>
      </c>
      <c r="AG52">
        <v>9.9510400000000033E-7</v>
      </c>
      <c r="AH52">
        <v>2.2616000000000001E-6</v>
      </c>
      <c r="AI52">
        <v>6.3324800000000009E-7</v>
      </c>
      <c r="AJ52">
        <v>8.1417600000000005E-7</v>
      </c>
      <c r="AK52">
        <v>4.9755200000000017E-7</v>
      </c>
      <c r="AL52">
        <v>3.7090239999999998E-6</v>
      </c>
      <c r="AM52">
        <v>9.0464000000000024E-7</v>
      </c>
      <c r="AN52">
        <v>9.9510400000000033E-7</v>
      </c>
      <c r="AO52"/>
      <c r="AP52">
        <v>2.2616000000000005E-8</v>
      </c>
      <c r="AQ52">
        <v>2.4672000000000003E-7</v>
      </c>
      <c r="AR52">
        <v>9.0464000000000024E-7</v>
      </c>
      <c r="AS52">
        <v>1.1308000000000004E-5</v>
      </c>
      <c r="AT52"/>
      <c r="AU52"/>
      <c r="AV52"/>
      <c r="AW52"/>
      <c r="AX52"/>
      <c r="AY52"/>
      <c r="AZ52"/>
      <c r="BA52"/>
      <c r="BB52"/>
      <c r="BC52"/>
      <c r="BD52"/>
      <c r="BE52"/>
      <c r="BF52">
        <v>1.3637448000000004E-5</v>
      </c>
      <c r="BG52">
        <v>9.0464000000000024E-7</v>
      </c>
      <c r="BH52"/>
      <c r="BI52" t="s">
        <v>782</v>
      </c>
      <c r="BJ52" t="s">
        <v>22</v>
      </c>
      <c r="BK52" t="s">
        <v>23</v>
      </c>
      <c r="BL52" t="s">
        <v>724</v>
      </c>
      <c r="BM52" t="s">
        <v>41</v>
      </c>
      <c r="BN52" t="s">
        <v>26</v>
      </c>
      <c r="BO52" t="s">
        <v>26</v>
      </c>
      <c r="BP52">
        <v>2.4500000000000002</v>
      </c>
    </row>
    <row r="53" spans="1:137" s="127" customFormat="1" x14ac:dyDescent="0.25">
      <c r="A53">
        <v>52</v>
      </c>
      <c r="B53" t="s">
        <v>881</v>
      </c>
      <c r="C53">
        <v>3</v>
      </c>
      <c r="D53" t="s">
        <v>1296</v>
      </c>
      <c r="E53" s="134">
        <v>5</v>
      </c>
      <c r="F53">
        <v>287915</v>
      </c>
      <c r="G53" t="s">
        <v>30</v>
      </c>
      <c r="H53" t="s">
        <v>1008</v>
      </c>
      <c r="I53">
        <v>253758</v>
      </c>
      <c r="J53" t="s">
        <v>108</v>
      </c>
      <c r="K53">
        <v>1</v>
      </c>
      <c r="L53">
        <v>1.05</v>
      </c>
      <c r="M53">
        <v>0.5615</v>
      </c>
      <c r="N53">
        <v>5.6150000000000004E-4</v>
      </c>
      <c r="O53">
        <v>0.58957500000000007</v>
      </c>
      <c r="P53">
        <v>5.8957500000000006E-4</v>
      </c>
      <c r="Q53">
        <v>5.0000000000000051E-2</v>
      </c>
      <c r="R53">
        <v>2.8075000000000015E-5</v>
      </c>
      <c r="S53">
        <v>1696.137047873468</v>
      </c>
      <c r="T53">
        <v>1780.9439002671415</v>
      </c>
      <c r="U53" t="s">
        <v>837</v>
      </c>
      <c r="V53">
        <v>6.4853250000000017E-7</v>
      </c>
      <c r="W53">
        <v>7.7823900000000017E-8</v>
      </c>
      <c r="X53">
        <v>9.7279875000000018E-8</v>
      </c>
      <c r="Y53">
        <v>3.2426625000000007E-6</v>
      </c>
      <c r="Z53">
        <v>2.3347170000000001E-7</v>
      </c>
      <c r="AA53">
        <v>3.2426625000000007E-6</v>
      </c>
      <c r="AB53">
        <v>5.2012306500000003E-6</v>
      </c>
      <c r="AC53">
        <v>7.7110514250000017E-6</v>
      </c>
      <c r="AD53"/>
      <c r="AE53">
        <v>3.9529600000000007E-6</v>
      </c>
      <c r="AF53">
        <v>2.9029550000000004E-5</v>
      </c>
      <c r="AG53">
        <v>1.3588300000000002E-6</v>
      </c>
      <c r="AH53">
        <v>3.08825E-6</v>
      </c>
      <c r="AI53">
        <v>8.6471000000000023E-7</v>
      </c>
      <c r="AJ53">
        <v>1.1117699999999999E-6</v>
      </c>
      <c r="AK53">
        <v>6.7941500000000011E-7</v>
      </c>
      <c r="AL53">
        <v>5.0647300000000004E-6</v>
      </c>
      <c r="AM53">
        <v>1.2353000000000001E-6</v>
      </c>
      <c r="AN53"/>
      <c r="AO53"/>
      <c r="AP53">
        <v>3.0882500000000005E-8</v>
      </c>
      <c r="AQ53">
        <v>3.3690000000000001E-7</v>
      </c>
      <c r="AR53">
        <v>1.2353000000000001E-6</v>
      </c>
      <c r="AS53">
        <v>1.5441250000000004E-5</v>
      </c>
      <c r="AT53"/>
      <c r="AU53"/>
      <c r="AV53"/>
      <c r="AW53"/>
      <c r="AX53"/>
      <c r="AY53">
        <v>5.6150000000000005E-6</v>
      </c>
      <c r="AZ53">
        <v>5.6150000000000005E-6</v>
      </c>
      <c r="BA53"/>
      <c r="BB53"/>
      <c r="BC53"/>
      <c r="BD53"/>
      <c r="BE53"/>
      <c r="BF53">
        <v>1.8683912500000003E-5</v>
      </c>
      <c r="BG53">
        <v>1.2353000000000001E-6</v>
      </c>
      <c r="BH53"/>
      <c r="BI53" t="s">
        <v>782</v>
      </c>
      <c r="BJ53" t="s">
        <v>22</v>
      </c>
      <c r="BK53" t="s">
        <v>23</v>
      </c>
      <c r="BL53" t="s">
        <v>724</v>
      </c>
      <c r="BM53" t="s">
        <v>41</v>
      </c>
      <c r="BN53" t="s">
        <v>26</v>
      </c>
      <c r="BO53" t="s">
        <v>26</v>
      </c>
      <c r="BP53">
        <v>2.4500000000000002</v>
      </c>
    </row>
    <row r="54" spans="1:137" x14ac:dyDescent="0.25">
      <c r="A54">
        <v>53</v>
      </c>
      <c r="B54" t="s">
        <v>882</v>
      </c>
      <c r="C54">
        <v>3</v>
      </c>
      <c r="D54" t="s">
        <v>1297</v>
      </c>
      <c r="E54" s="134">
        <v>5</v>
      </c>
      <c r="F54">
        <v>287916</v>
      </c>
      <c r="G54" t="s">
        <v>30</v>
      </c>
      <c r="H54" t="s">
        <v>1008</v>
      </c>
      <c r="I54">
        <v>253758</v>
      </c>
      <c r="J54" t="s">
        <v>108</v>
      </c>
      <c r="K54">
        <v>1</v>
      </c>
      <c r="L54">
        <v>1.05</v>
      </c>
      <c r="M54">
        <v>0.46395999999999998</v>
      </c>
      <c r="N54">
        <v>4.6396000000000002E-4</v>
      </c>
      <c r="O54">
        <v>0.48715799999999998</v>
      </c>
      <c r="P54">
        <v>4.8715800000000001E-4</v>
      </c>
      <c r="Q54">
        <v>5.0000000000000051E-2</v>
      </c>
      <c r="R54">
        <v>2.319799999999999E-5</v>
      </c>
      <c r="S54">
        <v>2052.7221147964315</v>
      </c>
      <c r="T54">
        <v>2155.3582205362532</v>
      </c>
      <c r="U54" t="s">
        <v>61</v>
      </c>
      <c r="V54">
        <v>5.3587380000000017E-7</v>
      </c>
      <c r="W54">
        <v>6.4304856000000013E-8</v>
      </c>
      <c r="X54">
        <v>8.0381069999999999E-8</v>
      </c>
      <c r="Y54">
        <v>2.6793690000000003E-6</v>
      </c>
      <c r="Z54">
        <v>1.92914568E-7</v>
      </c>
      <c r="AA54">
        <v>2.6793690000000003E-6</v>
      </c>
      <c r="AB54">
        <v>4.2977078760000006E-6</v>
      </c>
      <c r="AC54">
        <v>6.3715394820000015E-6</v>
      </c>
      <c r="AD54"/>
      <c r="AE54">
        <v>3.2662784000000004E-6</v>
      </c>
      <c r="AF54">
        <v>2.3986731999999999E-5</v>
      </c>
      <c r="AG54">
        <v>1.1227831999999999E-6</v>
      </c>
      <c r="AH54">
        <v>2.5517799999999997E-6</v>
      </c>
      <c r="AI54">
        <v>7.1449840000000002E-7</v>
      </c>
      <c r="AJ54">
        <v>9.1864080000000007E-7</v>
      </c>
      <c r="AK54">
        <v>5.6139160000000017E-7</v>
      </c>
      <c r="AL54">
        <v>4.1849191999999997E-6</v>
      </c>
      <c r="AM54">
        <v>1.0207119999999999E-6</v>
      </c>
      <c r="AN54">
        <v>1.1227831999999999E-6</v>
      </c>
      <c r="AO54"/>
      <c r="AP54">
        <v>2.5517800000000003E-8</v>
      </c>
      <c r="AQ54">
        <v>2.7837600000000003E-7</v>
      </c>
      <c r="AR54">
        <v>1.0207119999999999E-6</v>
      </c>
      <c r="AS54">
        <v>1.2758900000000001E-5</v>
      </c>
      <c r="AT54"/>
      <c r="AU54"/>
      <c r="AV54"/>
      <c r="AW54"/>
      <c r="AX54"/>
      <c r="AY54"/>
      <c r="AZ54"/>
      <c r="BA54"/>
      <c r="BB54"/>
      <c r="BC54"/>
      <c r="BD54"/>
      <c r="BE54"/>
      <c r="BF54">
        <v>1.5438268999999999E-5</v>
      </c>
      <c r="BG54">
        <v>1.0207119999999999E-6</v>
      </c>
      <c r="BH54"/>
      <c r="BI54" t="s">
        <v>782</v>
      </c>
      <c r="BJ54" t="s">
        <v>22</v>
      </c>
      <c r="BK54" t="s">
        <v>23</v>
      </c>
      <c r="BL54" t="s">
        <v>724</v>
      </c>
      <c r="BM54" t="s">
        <v>41</v>
      </c>
      <c r="BN54" t="s">
        <v>26</v>
      </c>
      <c r="BO54" t="s">
        <v>26</v>
      </c>
      <c r="BP54">
        <v>2.4500000000000002</v>
      </c>
      <c r="BS54" s="126"/>
      <c r="BT54" s="126"/>
      <c r="CC54" s="126"/>
      <c r="CD54" s="126"/>
      <c r="CK54" s="126"/>
      <c r="CL54" s="126"/>
      <c r="CM54" s="126"/>
      <c r="CN54" s="126"/>
      <c r="CO54" s="126"/>
      <c r="CP54" s="126"/>
      <c r="CQ54" s="126"/>
      <c r="CR54" s="126"/>
      <c r="CS54" s="126"/>
      <c r="CT54" s="126"/>
      <c r="CU54" s="126"/>
      <c r="CV54" s="126"/>
      <c r="CW54" s="126"/>
      <c r="CX54" s="126"/>
      <c r="CY54" s="126"/>
      <c r="CZ54" s="126"/>
      <c r="DA54" s="126"/>
      <c r="DB54" s="126"/>
      <c r="DC54" s="126"/>
      <c r="DD54" s="126"/>
      <c r="DE54" s="126"/>
      <c r="DF54" s="126"/>
      <c r="DG54" s="126"/>
      <c r="DH54" s="126"/>
      <c r="DI54" s="126"/>
      <c r="DJ54" s="126"/>
      <c r="DK54" s="126"/>
      <c r="DL54" s="126"/>
      <c r="DM54" s="126"/>
      <c r="DN54" s="126"/>
      <c r="DO54" s="126"/>
      <c r="DP54" s="126"/>
      <c r="DQ54" s="126"/>
      <c r="DR54" s="126"/>
      <c r="DS54" s="126"/>
      <c r="DT54" s="126"/>
      <c r="DU54" s="126"/>
      <c r="DV54" s="126"/>
      <c r="DW54" s="126"/>
      <c r="DX54" s="126"/>
      <c r="EB54" s="126"/>
      <c r="EF54" s="126"/>
      <c r="EG54" s="126"/>
    </row>
    <row r="55" spans="1:137" x14ac:dyDescent="0.25">
      <c r="A55">
        <v>54</v>
      </c>
      <c r="B55" t="s">
        <v>883</v>
      </c>
      <c r="C55">
        <v>3</v>
      </c>
      <c r="D55" t="s">
        <v>1298</v>
      </c>
      <c r="E55" s="134">
        <v>5</v>
      </c>
      <c r="F55">
        <v>287917</v>
      </c>
      <c r="G55" t="s">
        <v>30</v>
      </c>
      <c r="H55" t="s">
        <v>1008</v>
      </c>
      <c r="I55">
        <v>253758</v>
      </c>
      <c r="J55" t="s">
        <v>108</v>
      </c>
      <c r="K55">
        <v>1</v>
      </c>
      <c r="L55">
        <v>1.05</v>
      </c>
      <c r="M55">
        <v>0.53400000000000003</v>
      </c>
      <c r="N55">
        <v>5.3400000000000008E-4</v>
      </c>
      <c r="O55">
        <v>0.56070000000000009</v>
      </c>
      <c r="P55">
        <v>5.6070000000000013E-4</v>
      </c>
      <c r="Q55">
        <v>5.0000000000000051E-2</v>
      </c>
      <c r="R55">
        <v>2.6700000000000053E-5</v>
      </c>
      <c r="S55">
        <v>1783.484929552345</v>
      </c>
      <c r="T55">
        <v>1872.6591760299625</v>
      </c>
      <c r="U55" t="s">
        <v>61</v>
      </c>
      <c r="V55">
        <v>6.167700000000002E-7</v>
      </c>
      <c r="W55">
        <v>7.4012400000000023E-8</v>
      </c>
      <c r="X55">
        <v>9.2515500000000019E-8</v>
      </c>
      <c r="Y55">
        <v>3.083850000000001E-6</v>
      </c>
      <c r="Z55">
        <v>2.2203720000000006E-7</v>
      </c>
      <c r="AA55">
        <v>3.083850000000001E-6</v>
      </c>
      <c r="AB55">
        <v>4.9464954000000011E-6</v>
      </c>
      <c r="AC55">
        <v>7.3333953000000028E-6</v>
      </c>
      <c r="AD55"/>
      <c r="AE55">
        <v>3.759360000000001E-6</v>
      </c>
      <c r="AF55">
        <v>2.7607800000000004E-5</v>
      </c>
      <c r="AG55">
        <v>1.2922800000000002E-6</v>
      </c>
      <c r="AH55">
        <v>2.937E-6</v>
      </c>
      <c r="AI55">
        <v>8.2236000000000022E-7</v>
      </c>
      <c r="AJ55">
        <v>1.0573199999999999E-6</v>
      </c>
      <c r="AK55">
        <v>6.4614000000000009E-7</v>
      </c>
      <c r="AL55">
        <v>4.8166800000000003E-6</v>
      </c>
      <c r="AM55">
        <v>1.1748000000000002E-6</v>
      </c>
      <c r="AN55">
        <v>1.2922800000000002E-6</v>
      </c>
      <c r="AO55"/>
      <c r="AP55">
        <v>2.9370000000000004E-8</v>
      </c>
      <c r="AQ55">
        <v>3.2040000000000004E-7</v>
      </c>
      <c r="AR55">
        <v>1.1748000000000002E-6</v>
      </c>
      <c r="AS55">
        <v>1.4685000000000004E-5</v>
      </c>
      <c r="AT55"/>
      <c r="AU55"/>
      <c r="AV55"/>
      <c r="AW55"/>
      <c r="AX55"/>
      <c r="AY55"/>
      <c r="AZ55"/>
      <c r="BA55"/>
      <c r="BB55"/>
      <c r="BC55"/>
      <c r="BD55"/>
      <c r="BE55"/>
      <c r="BF55">
        <v>1.7768850000000002E-5</v>
      </c>
      <c r="BG55">
        <v>1.1748000000000002E-6</v>
      </c>
      <c r="BH55"/>
      <c r="BI55" t="s">
        <v>782</v>
      </c>
      <c r="BJ55" t="s">
        <v>22</v>
      </c>
      <c r="BK55" t="s">
        <v>23</v>
      </c>
      <c r="BL55" t="s">
        <v>724</v>
      </c>
      <c r="BM55" t="s">
        <v>41</v>
      </c>
      <c r="BN55" t="s">
        <v>26</v>
      </c>
      <c r="BO55" t="s">
        <v>26</v>
      </c>
      <c r="BP55">
        <v>2.4500000000000002</v>
      </c>
      <c r="BS55" s="126"/>
      <c r="BT55" s="126"/>
      <c r="CC55" s="126"/>
      <c r="CD55" s="126"/>
      <c r="CK55" s="126"/>
      <c r="CL55" s="126"/>
      <c r="CM55" s="126"/>
      <c r="CN55" s="126"/>
      <c r="CO55" s="126"/>
      <c r="CP55" s="126"/>
      <c r="CQ55" s="126"/>
      <c r="CR55" s="126"/>
      <c r="CS55" s="126"/>
      <c r="CT55" s="126"/>
      <c r="CU55" s="126"/>
      <c r="CV55" s="126"/>
      <c r="CW55" s="126"/>
      <c r="CX55" s="126"/>
      <c r="CY55" s="126"/>
      <c r="CZ55" s="126"/>
      <c r="DA55" s="126"/>
      <c r="DB55" s="126"/>
      <c r="DC55" s="126"/>
      <c r="DD55" s="126"/>
      <c r="DE55" s="126"/>
      <c r="DF55" s="126"/>
      <c r="DG55" s="126"/>
      <c r="DH55" s="126"/>
      <c r="DI55" s="126"/>
      <c r="DJ55" s="126"/>
      <c r="DK55" s="126"/>
      <c r="DL55" s="126"/>
      <c r="DM55" s="126"/>
      <c r="DN55" s="126"/>
      <c r="DO55" s="126"/>
      <c r="DP55" s="126"/>
      <c r="DQ55" s="126"/>
      <c r="DR55" s="126"/>
      <c r="DS55" s="126"/>
      <c r="DT55" s="126"/>
      <c r="DU55" s="126"/>
      <c r="DV55" s="126"/>
      <c r="DW55" s="126"/>
      <c r="DX55" s="126"/>
      <c r="EB55" s="126"/>
      <c r="EF55" s="126"/>
      <c r="EG55" s="126"/>
    </row>
    <row r="56" spans="1:137" x14ac:dyDescent="0.25">
      <c r="A56">
        <v>55</v>
      </c>
      <c r="B56" t="s">
        <v>884</v>
      </c>
      <c r="C56">
        <v>3</v>
      </c>
      <c r="D56" t="s">
        <v>1299</v>
      </c>
      <c r="E56" s="134">
        <v>5</v>
      </c>
      <c r="F56">
        <v>287919</v>
      </c>
      <c r="G56" t="s">
        <v>30</v>
      </c>
      <c r="H56" t="s">
        <v>1008</v>
      </c>
      <c r="I56">
        <v>253758</v>
      </c>
      <c r="J56" t="s">
        <v>108</v>
      </c>
      <c r="K56">
        <v>1</v>
      </c>
      <c r="L56">
        <v>1.05</v>
      </c>
      <c r="M56">
        <v>0.53400000000000003</v>
      </c>
      <c r="N56">
        <v>5.3400000000000008E-4</v>
      </c>
      <c r="O56">
        <v>0.56070000000000009</v>
      </c>
      <c r="P56">
        <v>5.6070000000000013E-4</v>
      </c>
      <c r="Q56">
        <v>5.0000000000000051E-2</v>
      </c>
      <c r="R56">
        <v>2.6700000000000053E-5</v>
      </c>
      <c r="S56">
        <v>1783.484929552345</v>
      </c>
      <c r="T56">
        <v>1872.6591760299625</v>
      </c>
      <c r="U56" t="s">
        <v>837</v>
      </c>
      <c r="V56">
        <v>6.167700000000002E-7</v>
      </c>
      <c r="W56">
        <v>7.4012400000000023E-8</v>
      </c>
      <c r="X56">
        <v>9.2515500000000019E-8</v>
      </c>
      <c r="Y56">
        <v>3.083850000000001E-6</v>
      </c>
      <c r="Z56">
        <v>2.2203720000000006E-7</v>
      </c>
      <c r="AA56">
        <v>3.083850000000001E-6</v>
      </c>
      <c r="AB56">
        <v>4.9464954000000011E-6</v>
      </c>
      <c r="AC56">
        <v>7.3333953000000028E-6</v>
      </c>
      <c r="AD56"/>
      <c r="AE56">
        <v>3.759360000000001E-6</v>
      </c>
      <c r="AF56">
        <v>2.7607800000000004E-5</v>
      </c>
      <c r="AG56">
        <v>1.2922800000000002E-6</v>
      </c>
      <c r="AH56">
        <v>2.937E-6</v>
      </c>
      <c r="AI56">
        <v>8.2236000000000022E-7</v>
      </c>
      <c r="AJ56">
        <v>1.0573199999999999E-6</v>
      </c>
      <c r="AK56">
        <v>6.4614000000000009E-7</v>
      </c>
      <c r="AL56">
        <v>4.8166800000000003E-6</v>
      </c>
      <c r="AM56">
        <v>1.1748000000000002E-6</v>
      </c>
      <c r="AN56"/>
      <c r="AO56"/>
      <c r="AP56">
        <v>2.9370000000000004E-8</v>
      </c>
      <c r="AQ56">
        <v>3.2040000000000004E-7</v>
      </c>
      <c r="AR56">
        <v>1.1748000000000002E-6</v>
      </c>
      <c r="AS56">
        <v>1.4685000000000004E-5</v>
      </c>
      <c r="AT56"/>
      <c r="AU56"/>
      <c r="AV56"/>
      <c r="AW56"/>
      <c r="AX56"/>
      <c r="AY56">
        <v>5.3400000000000005E-6</v>
      </c>
      <c r="AZ56">
        <v>5.3400000000000005E-6</v>
      </c>
      <c r="BA56"/>
      <c r="BB56"/>
      <c r="BC56"/>
      <c r="BD56"/>
      <c r="BE56"/>
      <c r="BF56">
        <v>1.7768850000000002E-5</v>
      </c>
      <c r="BG56">
        <v>1.1748000000000002E-6</v>
      </c>
      <c r="BH56"/>
      <c r="BI56" t="s">
        <v>782</v>
      </c>
      <c r="BJ56" t="s">
        <v>22</v>
      </c>
      <c r="BK56" t="s">
        <v>23</v>
      </c>
      <c r="BL56" t="s">
        <v>724</v>
      </c>
      <c r="BM56" t="s">
        <v>41</v>
      </c>
      <c r="BN56" t="s">
        <v>26</v>
      </c>
      <c r="BO56" t="s">
        <v>26</v>
      </c>
      <c r="BP56">
        <v>2.4500000000000002</v>
      </c>
      <c r="BS56" s="126"/>
      <c r="BT56" s="126"/>
      <c r="CC56" s="126"/>
      <c r="CD56" s="126"/>
      <c r="CK56" s="126"/>
      <c r="CL56" s="126"/>
      <c r="CM56" s="126"/>
      <c r="CN56" s="126"/>
      <c r="CO56" s="126"/>
      <c r="CP56" s="126"/>
      <c r="CQ56" s="126"/>
      <c r="CR56" s="126"/>
      <c r="CS56" s="126"/>
      <c r="CT56" s="126"/>
      <c r="CU56" s="126"/>
      <c r="CV56" s="126"/>
      <c r="CW56" s="126"/>
      <c r="CX56" s="126"/>
      <c r="CY56" s="126"/>
      <c r="CZ56" s="126"/>
      <c r="DA56" s="126"/>
      <c r="DB56" s="126"/>
      <c r="DC56" s="126"/>
      <c r="DD56" s="126"/>
      <c r="DE56" s="126"/>
      <c r="DF56" s="126"/>
      <c r="DG56" s="126"/>
      <c r="DH56" s="126"/>
      <c r="DI56" s="126"/>
      <c r="DJ56" s="126"/>
      <c r="DK56" s="126"/>
      <c r="DL56" s="126"/>
      <c r="DM56" s="126"/>
      <c r="DN56" s="126"/>
      <c r="DO56" s="126"/>
      <c r="DP56" s="126"/>
      <c r="DQ56" s="126"/>
      <c r="DR56" s="126"/>
      <c r="DS56" s="126"/>
      <c r="DT56" s="126"/>
      <c r="DU56" s="126"/>
      <c r="DV56" s="126"/>
      <c r="DW56" s="126"/>
      <c r="DX56" s="126"/>
      <c r="EB56" s="126"/>
      <c r="EF56" s="126"/>
      <c r="EG56" s="126"/>
    </row>
    <row r="57" spans="1:137" x14ac:dyDescent="0.25">
      <c r="A57">
        <v>56</v>
      </c>
      <c r="B57" t="s">
        <v>891</v>
      </c>
      <c r="C57">
        <v>3</v>
      </c>
      <c r="D57" t="s">
        <v>1300</v>
      </c>
      <c r="E57" s="134">
        <v>5</v>
      </c>
      <c r="F57">
        <v>287923</v>
      </c>
      <c r="G57" t="s">
        <v>30</v>
      </c>
      <c r="H57" t="s">
        <v>1008</v>
      </c>
      <c r="I57">
        <v>253758</v>
      </c>
      <c r="J57" t="s">
        <v>108</v>
      </c>
      <c r="K57">
        <v>1</v>
      </c>
      <c r="L57">
        <v>1.03</v>
      </c>
      <c r="M57">
        <v>0.53949000000000003</v>
      </c>
      <c r="N57">
        <v>5.3949E-4</v>
      </c>
      <c r="O57">
        <v>0.55567470000000008</v>
      </c>
      <c r="P57">
        <v>5.5567470000000006E-4</v>
      </c>
      <c r="Q57">
        <v>3.0000000000000027E-2</v>
      </c>
      <c r="R57">
        <v>1.6184700000000055E-5</v>
      </c>
      <c r="S57">
        <v>1799.6140547698135</v>
      </c>
      <c r="T57">
        <v>1853.6024764129083</v>
      </c>
      <c r="U57" t="s">
        <v>837</v>
      </c>
      <c r="V57">
        <v>6.1124217000000026E-7</v>
      </c>
      <c r="W57">
        <v>7.3349060400000016E-8</v>
      </c>
      <c r="X57">
        <v>9.1686325500000021E-8</v>
      </c>
      <c r="Y57">
        <v>3.0562108500000011E-6</v>
      </c>
      <c r="Z57">
        <v>2.2004718120000002E-7</v>
      </c>
      <c r="AA57">
        <v>3.0562108500000011E-6</v>
      </c>
      <c r="AB57">
        <v>4.9021622034000008E-6</v>
      </c>
      <c r="AC57">
        <v>7.2676694013000015E-6</v>
      </c>
      <c r="AD57"/>
      <c r="AE57">
        <v>3.7980096000000008E-6</v>
      </c>
      <c r="AF57">
        <v>2.7891633000000003E-5</v>
      </c>
      <c r="AG57">
        <v>1.3055658000000005E-6</v>
      </c>
      <c r="AH57">
        <v>2.9671949999999998E-6</v>
      </c>
      <c r="AI57">
        <v>8.3081460000000018E-7</v>
      </c>
      <c r="AJ57">
        <v>1.0681902E-6</v>
      </c>
      <c r="AK57">
        <v>6.5278290000000025E-7</v>
      </c>
      <c r="AL57">
        <v>4.8661998000000002E-6</v>
      </c>
      <c r="AM57">
        <v>1.1868780000000005E-6</v>
      </c>
      <c r="AN57"/>
      <c r="AO57"/>
      <c r="AP57">
        <v>2.967195000000001E-8</v>
      </c>
      <c r="AQ57">
        <v>3.2369400000000001E-7</v>
      </c>
      <c r="AR57">
        <v>1.1868780000000005E-6</v>
      </c>
      <c r="AS57">
        <v>1.4835975000000003E-5</v>
      </c>
      <c r="AT57"/>
      <c r="AU57"/>
      <c r="AV57"/>
      <c r="AW57"/>
      <c r="AX57"/>
      <c r="AY57">
        <v>5.3949000000000006E-6</v>
      </c>
      <c r="AZ57">
        <v>5.3949000000000006E-6</v>
      </c>
      <c r="BA57"/>
      <c r="BB57"/>
      <c r="BC57"/>
      <c r="BD57"/>
      <c r="BE57"/>
      <c r="BF57">
        <v>1.7892185850000006E-5</v>
      </c>
      <c r="BG57">
        <v>1.1868780000000005E-6</v>
      </c>
      <c r="BH57"/>
      <c r="BI57" t="s">
        <v>782</v>
      </c>
      <c r="BJ57" t="s">
        <v>22</v>
      </c>
      <c r="BK57" t="s">
        <v>23</v>
      </c>
      <c r="BL57" t="s">
        <v>724</v>
      </c>
      <c r="BM57" t="s">
        <v>41</v>
      </c>
      <c r="BN57" t="s">
        <v>26</v>
      </c>
      <c r="BO57" t="s">
        <v>26</v>
      </c>
      <c r="BP57">
        <v>2.4500000000000002</v>
      </c>
      <c r="BS57" s="126"/>
      <c r="BT57" s="126"/>
      <c r="CC57" s="126"/>
      <c r="CD57" s="126"/>
      <c r="CK57" s="126"/>
      <c r="CL57" s="126"/>
      <c r="CM57" s="126"/>
      <c r="CN57" s="126"/>
      <c r="CO57" s="126"/>
      <c r="CP57" s="126"/>
      <c r="CQ57" s="126"/>
      <c r="CR57" s="126"/>
      <c r="CS57" s="126"/>
      <c r="CT57" s="126"/>
      <c r="CU57" s="126"/>
      <c r="CV57" s="126"/>
      <c r="CW57" s="126"/>
      <c r="CX57" s="126"/>
      <c r="CY57" s="126"/>
      <c r="CZ57" s="126"/>
      <c r="DA57" s="126"/>
      <c r="DB57" s="126"/>
      <c r="DC57" s="126"/>
      <c r="DD57" s="126"/>
      <c r="DE57" s="126"/>
      <c r="DF57" s="126"/>
      <c r="DG57" s="126"/>
      <c r="DH57" s="126"/>
      <c r="DI57" s="126"/>
      <c r="DJ57" s="126"/>
      <c r="DK57" s="126"/>
      <c r="DL57" s="126"/>
      <c r="DM57" s="126"/>
      <c r="DN57" s="126"/>
      <c r="DO57" s="126"/>
      <c r="DP57" s="126"/>
      <c r="DQ57" s="126"/>
      <c r="DR57" s="126"/>
      <c r="DS57" s="126"/>
      <c r="DT57" s="126"/>
      <c r="DU57" s="126"/>
      <c r="DV57" s="126"/>
      <c r="DW57" s="126"/>
      <c r="DX57" s="126"/>
      <c r="EB57" s="126"/>
      <c r="EF57" s="126"/>
      <c r="EG57" s="126"/>
    </row>
    <row r="58" spans="1:137" x14ac:dyDescent="0.25">
      <c r="A58">
        <v>57</v>
      </c>
      <c r="B58" t="s">
        <v>1188</v>
      </c>
      <c r="C58">
        <v>3</v>
      </c>
      <c r="D58" t="s">
        <v>1189</v>
      </c>
      <c r="E58" s="134">
        <v>5</v>
      </c>
      <c r="F58">
        <v>379130</v>
      </c>
      <c r="G58" t="s">
        <v>913</v>
      </c>
      <c r="H58" t="s">
        <v>989</v>
      </c>
      <c r="I58">
        <v>280362</v>
      </c>
      <c r="J58" t="s">
        <v>108</v>
      </c>
      <c r="K58">
        <v>1</v>
      </c>
      <c r="L58">
        <v>1.1299999999999999</v>
      </c>
      <c r="M58">
        <v>0.39729999999999999</v>
      </c>
      <c r="N58">
        <v>3.9730000000000001E-4</v>
      </c>
      <c r="O58">
        <v>0.44894899999999993</v>
      </c>
      <c r="P58">
        <v>4.4894899999999992E-4</v>
      </c>
      <c r="Q58">
        <v>0.12999999999999989</v>
      </c>
      <c r="R58">
        <v>5.1648999999999912E-5</v>
      </c>
      <c r="S58">
        <v>2227.424495878151</v>
      </c>
      <c r="T58">
        <v>2516.9896803423107</v>
      </c>
      <c r="U58" t="s">
        <v>1301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>
        <v>8.7406000000000009E-7</v>
      </c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>
        <v>8.7406000000000009E-7</v>
      </c>
      <c r="BH58"/>
      <c r="BI58" t="s">
        <v>782</v>
      </c>
      <c r="BJ58" t="s">
        <v>41</v>
      </c>
      <c r="BK58" t="s">
        <v>23</v>
      </c>
      <c r="BL58" t="s">
        <v>24</v>
      </c>
      <c r="BM58" t="s">
        <v>41</v>
      </c>
      <c r="BN58" t="s">
        <v>94</v>
      </c>
      <c r="BO58" t="s">
        <v>94</v>
      </c>
      <c r="BP58">
        <v>2.6</v>
      </c>
      <c r="BS58" s="126"/>
      <c r="BT58" s="126"/>
      <c r="CC58" s="126"/>
      <c r="CD58" s="126"/>
      <c r="CK58" s="126"/>
      <c r="CL58" s="126"/>
      <c r="CM58" s="126"/>
      <c r="CN58" s="126"/>
      <c r="CO58" s="126"/>
      <c r="CP58" s="126"/>
      <c r="CQ58" s="126"/>
      <c r="CR58" s="126"/>
      <c r="CS58" s="126"/>
      <c r="CT58" s="126"/>
      <c r="CU58" s="126"/>
      <c r="CV58" s="126"/>
      <c r="CW58" s="126"/>
      <c r="CX58" s="126"/>
      <c r="CY58" s="126"/>
      <c r="CZ58" s="126"/>
      <c r="DA58" s="126"/>
      <c r="DB58" s="126"/>
      <c r="DC58" s="126"/>
      <c r="DD58" s="126"/>
      <c r="DE58" s="126"/>
      <c r="DF58" s="126"/>
      <c r="DG58" s="126"/>
      <c r="DH58" s="126"/>
      <c r="DI58" s="126"/>
      <c r="DJ58" s="126"/>
      <c r="DK58" s="126"/>
      <c r="DL58" s="126"/>
      <c r="DM58" s="126"/>
      <c r="DN58" s="126"/>
      <c r="DO58" s="126"/>
      <c r="DP58" s="126"/>
      <c r="DQ58" s="126"/>
      <c r="DR58" s="126"/>
      <c r="DS58" s="126"/>
      <c r="DT58" s="126"/>
      <c r="DU58" s="126"/>
      <c r="DV58" s="126"/>
      <c r="DW58" s="126"/>
      <c r="DX58" s="126"/>
      <c r="EB58" s="126"/>
      <c r="EF58" s="126"/>
      <c r="EG58" s="126"/>
    </row>
    <row r="59" spans="1:137" x14ac:dyDescent="0.25">
      <c r="A59">
        <v>58</v>
      </c>
      <c r="B59" t="s">
        <v>901</v>
      </c>
      <c r="C59">
        <v>3</v>
      </c>
      <c r="D59" t="s">
        <v>1190</v>
      </c>
      <c r="E59" s="134">
        <v>5</v>
      </c>
      <c r="F59">
        <v>269306</v>
      </c>
      <c r="G59" t="s">
        <v>30</v>
      </c>
      <c r="H59" t="s">
        <v>1008</v>
      </c>
      <c r="I59">
        <v>253758</v>
      </c>
      <c r="J59" t="s">
        <v>108</v>
      </c>
      <c r="K59">
        <v>1</v>
      </c>
      <c r="L59">
        <v>1.03</v>
      </c>
      <c r="M59">
        <v>0.26350000000000001</v>
      </c>
      <c r="N59">
        <v>2.6350000000000001E-4</v>
      </c>
      <c r="O59">
        <v>0.27140500000000001</v>
      </c>
      <c r="P59">
        <v>2.7140500000000001E-4</v>
      </c>
      <c r="Q59">
        <v>3.0000000000000027E-2</v>
      </c>
      <c r="R59">
        <v>7.9049999999999997E-6</v>
      </c>
      <c r="S59">
        <v>3684.5304987012032</v>
      </c>
      <c r="T59">
        <v>3795.066413662239</v>
      </c>
      <c r="U59" t="s">
        <v>837</v>
      </c>
      <c r="V59">
        <v>2.9854550000000002E-7</v>
      </c>
      <c r="W59">
        <v>3.5825460000000006E-8</v>
      </c>
      <c r="X59">
        <v>4.4781825000000004E-8</v>
      </c>
      <c r="Y59">
        <v>1.4927274999999999E-6</v>
      </c>
      <c r="Z59">
        <v>1.0747638E-7</v>
      </c>
      <c r="AA59">
        <v>1.4927274999999999E-6</v>
      </c>
      <c r="AB59">
        <v>2.3943349100000003E-6</v>
      </c>
      <c r="AC59">
        <v>3.5497059950000008E-6</v>
      </c>
      <c r="AD59"/>
      <c r="AE59">
        <v>1.8550400000000005E-6</v>
      </c>
      <c r="AF59">
        <v>1.362295E-5</v>
      </c>
      <c r="AG59">
        <v>6.3767000000000018E-7</v>
      </c>
      <c r="AH59">
        <v>1.4492499999999999E-6</v>
      </c>
      <c r="AI59">
        <v>4.0579000000000004E-7</v>
      </c>
      <c r="AJ59">
        <v>5.2173E-7</v>
      </c>
      <c r="AK59">
        <v>3.1883500000000009E-7</v>
      </c>
      <c r="AL59">
        <v>2.3767700000000003E-6</v>
      </c>
      <c r="AM59">
        <v>5.7970000000000004E-7</v>
      </c>
      <c r="AN59"/>
      <c r="AO59"/>
      <c r="AP59">
        <v>1.4492500000000002E-8</v>
      </c>
      <c r="AQ59">
        <v>1.5810000000000002E-7</v>
      </c>
      <c r="AR59">
        <v>5.7970000000000004E-7</v>
      </c>
      <c r="AS59">
        <v>7.246250000000002E-6</v>
      </c>
      <c r="AT59"/>
      <c r="AU59"/>
      <c r="AV59"/>
      <c r="AW59"/>
      <c r="AX59"/>
      <c r="AY59">
        <v>2.6350000000000002E-6</v>
      </c>
      <c r="AZ59">
        <v>2.6350000000000002E-6</v>
      </c>
      <c r="BA59"/>
      <c r="BB59"/>
      <c r="BC59"/>
      <c r="BD59"/>
      <c r="BE59"/>
      <c r="BF59">
        <v>8.7389775000000006E-6</v>
      </c>
      <c r="BG59">
        <v>5.7970000000000004E-7</v>
      </c>
      <c r="BH59"/>
      <c r="BI59" t="s">
        <v>782</v>
      </c>
      <c r="BJ59" t="s">
        <v>22</v>
      </c>
      <c r="BK59" t="s">
        <v>23</v>
      </c>
      <c r="BL59" t="s">
        <v>724</v>
      </c>
      <c r="BM59" t="s">
        <v>41</v>
      </c>
      <c r="BN59" t="s">
        <v>26</v>
      </c>
      <c r="BO59" t="s">
        <v>26</v>
      </c>
      <c r="BP59">
        <v>2.6</v>
      </c>
      <c r="BS59" s="126"/>
      <c r="BT59" s="126"/>
      <c r="CC59" s="126"/>
      <c r="CD59" s="126"/>
      <c r="CK59" s="126"/>
      <c r="CL59" s="126"/>
      <c r="CM59" s="126"/>
      <c r="CN59" s="126"/>
      <c r="CO59" s="126"/>
      <c r="CP59" s="126"/>
      <c r="CQ59" s="126"/>
      <c r="CR59" s="126"/>
      <c r="CS59" s="126"/>
      <c r="CT59" s="126"/>
      <c r="CU59" s="126"/>
      <c r="CV59" s="126"/>
      <c r="CW59" s="126"/>
      <c r="CX59" s="126"/>
      <c r="CY59" s="126"/>
      <c r="CZ59" s="126"/>
      <c r="DA59" s="126"/>
      <c r="DB59" s="126"/>
      <c r="DC59" s="126"/>
      <c r="DD59" s="126"/>
      <c r="DE59" s="126"/>
      <c r="DF59" s="126"/>
      <c r="DG59" s="126"/>
      <c r="DH59" s="126"/>
      <c r="DI59" s="126"/>
      <c r="DJ59" s="126"/>
      <c r="DK59" s="126"/>
      <c r="DL59" s="126"/>
      <c r="DM59" s="126"/>
      <c r="DN59" s="126"/>
      <c r="DO59" s="126"/>
      <c r="DP59" s="126"/>
      <c r="DQ59" s="126"/>
      <c r="DR59" s="126"/>
      <c r="DS59" s="126"/>
      <c r="DT59" s="126"/>
      <c r="DU59" s="126"/>
      <c r="DV59" s="126"/>
      <c r="DW59" s="126"/>
      <c r="DX59" s="126"/>
      <c r="EB59" s="126"/>
      <c r="EF59" s="126"/>
      <c r="EG59" s="126"/>
    </row>
    <row r="60" spans="1:137" x14ac:dyDescent="0.25">
      <c r="A60">
        <v>59</v>
      </c>
      <c r="B60" t="s">
        <v>1191</v>
      </c>
      <c r="C60">
        <v>3</v>
      </c>
      <c r="D60" t="s">
        <v>1192</v>
      </c>
      <c r="E60" s="134">
        <v>5</v>
      </c>
      <c r="F60">
        <v>290441</v>
      </c>
      <c r="G60" t="s">
        <v>913</v>
      </c>
      <c r="H60" t="s">
        <v>989</v>
      </c>
      <c r="I60">
        <v>280362</v>
      </c>
      <c r="J60" t="s">
        <v>108</v>
      </c>
      <c r="K60">
        <v>1</v>
      </c>
      <c r="L60">
        <v>1.02</v>
      </c>
      <c r="M60">
        <v>0.624</v>
      </c>
      <c r="N60">
        <v>6.2399999999999999E-4</v>
      </c>
      <c r="O60">
        <v>0.63648000000000005</v>
      </c>
      <c r="P60">
        <v>6.3648000000000003E-4</v>
      </c>
      <c r="Q60">
        <v>2.0000000000000014E-2</v>
      </c>
      <c r="R60">
        <v>1.2480000000000045E-5</v>
      </c>
      <c r="S60">
        <v>1571.1412770236298</v>
      </c>
      <c r="T60">
        <v>1602.5641025641023</v>
      </c>
      <c r="U60" t="s">
        <v>1301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>
        <v>1.3728E-6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>
        <v>1.3728E-6</v>
      </c>
      <c r="BH60"/>
      <c r="BI60" t="s">
        <v>782</v>
      </c>
      <c r="BJ60" t="s">
        <v>41</v>
      </c>
      <c r="BK60" t="s">
        <v>23</v>
      </c>
      <c r="BL60" t="s">
        <v>24</v>
      </c>
      <c r="BM60" t="s">
        <v>41</v>
      </c>
      <c r="BN60" t="s">
        <v>94</v>
      </c>
      <c r="BO60" t="s">
        <v>94</v>
      </c>
      <c r="BP60">
        <v>2.6</v>
      </c>
      <c r="BS60" s="126"/>
      <c r="BT60" s="126"/>
      <c r="CC60" s="126"/>
      <c r="CD60" s="126"/>
      <c r="CK60" s="126"/>
      <c r="CL60" s="126"/>
      <c r="CM60" s="126"/>
      <c r="CN60" s="126"/>
      <c r="CO60" s="126"/>
      <c r="CP60" s="126"/>
      <c r="CQ60" s="126"/>
      <c r="CR60" s="126"/>
      <c r="CS60" s="126"/>
      <c r="CT60" s="126"/>
      <c r="CU60" s="126"/>
      <c r="CV60" s="126"/>
      <c r="CW60" s="126"/>
      <c r="CX60" s="126"/>
      <c r="CY60" s="126"/>
      <c r="CZ60" s="126"/>
      <c r="DA60" s="126"/>
      <c r="DB60" s="126"/>
      <c r="DC60" s="126"/>
      <c r="DD60" s="126"/>
      <c r="DE60" s="126"/>
      <c r="DF60" s="126"/>
      <c r="DG60" s="126"/>
      <c r="DH60" s="126"/>
      <c r="DI60" s="126"/>
      <c r="DJ60" s="126"/>
      <c r="DK60" s="126"/>
      <c r="DL60" s="126"/>
      <c r="DM60" s="126"/>
      <c r="DN60" s="126"/>
      <c r="DO60" s="126"/>
      <c r="DP60" s="126"/>
      <c r="DQ60" s="126"/>
      <c r="DR60" s="126"/>
      <c r="DS60" s="126"/>
      <c r="DT60" s="126"/>
      <c r="DU60" s="126"/>
      <c r="DV60" s="126"/>
      <c r="DW60" s="126"/>
      <c r="DX60" s="126"/>
      <c r="EB60" s="126"/>
      <c r="EF60" s="126"/>
      <c r="EG60" s="126"/>
    </row>
    <row r="61" spans="1:137" x14ac:dyDescent="0.25">
      <c r="A61">
        <v>60</v>
      </c>
      <c r="B61" t="s">
        <v>1193</v>
      </c>
      <c r="C61">
        <v>3</v>
      </c>
      <c r="D61" t="s">
        <v>1194</v>
      </c>
      <c r="E61" s="134">
        <v>5</v>
      </c>
      <c r="F61">
        <v>290451</v>
      </c>
      <c r="G61" t="s">
        <v>913</v>
      </c>
      <c r="H61" t="s">
        <v>989</v>
      </c>
      <c r="I61">
        <v>280362</v>
      </c>
      <c r="J61" t="s">
        <v>108</v>
      </c>
      <c r="K61">
        <v>1</v>
      </c>
      <c r="L61">
        <v>1.1299999999999999</v>
      </c>
      <c r="M61">
        <v>0.30525999999999998</v>
      </c>
      <c r="N61">
        <v>3.0525999999999996E-4</v>
      </c>
      <c r="O61">
        <v>0.34494379999999997</v>
      </c>
      <c r="P61">
        <v>3.4494379999999995E-4</v>
      </c>
      <c r="Q61">
        <v>0.12999999999999989</v>
      </c>
      <c r="R61">
        <v>3.9683799999999994E-5</v>
      </c>
      <c r="S61">
        <v>2899.0229712782202</v>
      </c>
      <c r="T61">
        <v>3275.8959575443887</v>
      </c>
      <c r="U61" t="s">
        <v>1301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>
        <v>6.7157200000000003E-7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>
        <v>6.7157200000000003E-7</v>
      </c>
      <c r="BH61"/>
      <c r="BI61" t="s">
        <v>782</v>
      </c>
      <c r="BJ61" t="s">
        <v>41</v>
      </c>
      <c r="BK61" t="s">
        <v>23</v>
      </c>
      <c r="BL61" t="s">
        <v>24</v>
      </c>
      <c r="BM61" t="s">
        <v>41</v>
      </c>
      <c r="BN61" t="s">
        <v>94</v>
      </c>
      <c r="BO61" t="s">
        <v>94</v>
      </c>
      <c r="BP61">
        <v>2.6</v>
      </c>
      <c r="BS61" s="126"/>
      <c r="BT61" s="126"/>
      <c r="CC61" s="126"/>
      <c r="CD61" s="126"/>
      <c r="CK61" s="126"/>
      <c r="CL61" s="126"/>
      <c r="CM61" s="126"/>
      <c r="CN61" s="126"/>
      <c r="CO61" s="126"/>
      <c r="CP61" s="126"/>
      <c r="CQ61" s="126"/>
      <c r="CR61" s="126"/>
      <c r="CS61" s="126"/>
      <c r="CT61" s="126"/>
      <c r="CU61" s="126"/>
      <c r="CV61" s="126"/>
      <c r="CW61" s="126"/>
      <c r="CX61" s="126"/>
      <c r="CY61" s="126"/>
      <c r="CZ61" s="126"/>
      <c r="DA61" s="126"/>
      <c r="DB61" s="126"/>
      <c r="DC61" s="126"/>
      <c r="DD61" s="126"/>
      <c r="DE61" s="126"/>
      <c r="DF61" s="126"/>
      <c r="DG61" s="126"/>
      <c r="DH61" s="126"/>
      <c r="DI61" s="126"/>
      <c r="DJ61" s="126"/>
      <c r="DK61" s="126"/>
      <c r="DL61" s="126"/>
      <c r="DM61" s="126"/>
      <c r="DN61" s="126"/>
      <c r="DO61" s="126"/>
      <c r="DP61" s="126"/>
      <c r="DQ61" s="126"/>
      <c r="DR61" s="126"/>
      <c r="DS61" s="126"/>
      <c r="DT61" s="126"/>
      <c r="DU61" s="126"/>
      <c r="DV61" s="126"/>
      <c r="DW61" s="126"/>
      <c r="DX61" s="126"/>
      <c r="EB61" s="126"/>
      <c r="EF61" s="126"/>
      <c r="EG61" s="126"/>
    </row>
    <row r="62" spans="1:137" x14ac:dyDescent="0.25">
      <c r="A62">
        <v>61</v>
      </c>
      <c r="B62" t="s">
        <v>1195</v>
      </c>
      <c r="C62">
        <v>3</v>
      </c>
      <c r="D62" t="s">
        <v>1196</v>
      </c>
      <c r="E62" s="134">
        <v>5</v>
      </c>
      <c r="F62">
        <v>290442</v>
      </c>
      <c r="G62" t="s">
        <v>30</v>
      </c>
      <c r="H62" t="s">
        <v>1008</v>
      </c>
      <c r="I62">
        <v>253758</v>
      </c>
      <c r="J62" t="s">
        <v>108</v>
      </c>
      <c r="K62">
        <v>1</v>
      </c>
      <c r="L62">
        <v>1.03</v>
      </c>
      <c r="M62">
        <v>0.35607329999999998</v>
      </c>
      <c r="N62">
        <v>3.5607329999999998E-4</v>
      </c>
      <c r="O62">
        <v>0.36675549899999998</v>
      </c>
      <c r="P62">
        <v>3.6675549899999998E-4</v>
      </c>
      <c r="Q62">
        <v>3.0000000000000027E-2</v>
      </c>
      <c r="R62">
        <v>1.0682198999999996E-5</v>
      </c>
      <c r="S62">
        <v>2726.6121509469176</v>
      </c>
      <c r="T62">
        <v>2808.4105154753252</v>
      </c>
      <c r="U62" t="s">
        <v>1111</v>
      </c>
      <c r="V62">
        <v>4.0343104890000003E-7</v>
      </c>
      <c r="W62">
        <v>4.8411725868000002E-8</v>
      </c>
      <c r="X62">
        <v>6.0514657334999992E-8</v>
      </c>
      <c r="Y62">
        <v>2.0171552444999999E-6</v>
      </c>
      <c r="Z62">
        <v>1.4523517760399997E-7</v>
      </c>
      <c r="AA62">
        <v>2.0171552444999999E-6</v>
      </c>
      <c r="AB62">
        <v>3.2355170121779998E-6</v>
      </c>
      <c r="AC62">
        <v>4.7967951714210007E-6</v>
      </c>
      <c r="AD62"/>
      <c r="AE62">
        <v>2.506756032E-6</v>
      </c>
      <c r="AF62">
        <v>1.8408989609999999E-5</v>
      </c>
      <c r="AG62">
        <v>8.6169738600000009E-7</v>
      </c>
      <c r="AH62">
        <v>1.9584031499999995E-6</v>
      </c>
      <c r="AI62">
        <v>5.4835288200000009E-7</v>
      </c>
      <c r="AJ62">
        <v>7.0502513399999993E-7</v>
      </c>
      <c r="AK62">
        <v>4.3084869300000005E-7</v>
      </c>
      <c r="AL62">
        <v>3.211781166E-6</v>
      </c>
      <c r="AM62">
        <v>7.8336126000000007E-7</v>
      </c>
      <c r="AN62"/>
      <c r="AO62">
        <v>5.8752094500000016E-7</v>
      </c>
      <c r="AP62">
        <v>1.95840315E-8</v>
      </c>
      <c r="AQ62">
        <v>2.1364397999999998E-7</v>
      </c>
      <c r="AR62">
        <v>7.8336126000000007E-7</v>
      </c>
      <c r="AS62">
        <v>9.7920157500000002E-6</v>
      </c>
      <c r="AT62"/>
      <c r="AU62"/>
      <c r="AV62"/>
      <c r="AW62"/>
      <c r="AX62"/>
      <c r="AY62"/>
      <c r="AZ62"/>
      <c r="BA62"/>
      <c r="BB62"/>
      <c r="BC62"/>
      <c r="BD62"/>
      <c r="BE62"/>
      <c r="BF62">
        <v>1.1809170994499999E-5</v>
      </c>
      <c r="BG62">
        <v>7.8336126000000007E-7</v>
      </c>
      <c r="BH62"/>
      <c r="BI62" t="s">
        <v>782</v>
      </c>
      <c r="BJ62" t="s">
        <v>22</v>
      </c>
      <c r="BK62" t="s">
        <v>23</v>
      </c>
      <c r="BL62" t="s">
        <v>24</v>
      </c>
      <c r="BM62" t="s">
        <v>41</v>
      </c>
      <c r="BN62" t="s">
        <v>26</v>
      </c>
      <c r="BO62" t="s">
        <v>26</v>
      </c>
      <c r="BP62">
        <v>2.6</v>
      </c>
      <c r="BS62" s="126"/>
      <c r="BT62" s="126"/>
      <c r="CC62" s="126"/>
      <c r="CD62" s="126"/>
      <c r="CK62" s="126"/>
      <c r="CL62" s="126"/>
      <c r="CM62" s="126"/>
      <c r="CN62" s="126"/>
      <c r="CO62" s="126"/>
      <c r="CP62" s="126"/>
      <c r="CQ62" s="126"/>
      <c r="CR62" s="126"/>
      <c r="CS62" s="126"/>
      <c r="CT62" s="126"/>
      <c r="CU62" s="126"/>
      <c r="CV62" s="126"/>
      <c r="CW62" s="126"/>
      <c r="CX62" s="126"/>
      <c r="CY62" s="126"/>
      <c r="CZ62" s="126"/>
      <c r="DA62" s="126"/>
      <c r="DB62" s="126"/>
      <c r="DC62" s="126"/>
      <c r="DD62" s="126"/>
      <c r="DE62" s="126"/>
      <c r="DF62" s="126"/>
      <c r="DG62" s="126"/>
      <c r="DH62" s="126"/>
      <c r="DI62" s="126"/>
      <c r="DJ62" s="126"/>
      <c r="DK62" s="126"/>
      <c r="DL62" s="126"/>
      <c r="DM62" s="126"/>
      <c r="DN62" s="126"/>
      <c r="DO62" s="126"/>
      <c r="DP62" s="126"/>
      <c r="DQ62" s="126"/>
      <c r="DR62" s="126"/>
      <c r="DS62" s="126"/>
      <c r="DT62" s="126"/>
      <c r="DU62" s="126"/>
      <c r="DV62" s="126"/>
      <c r="DW62" s="126"/>
      <c r="DX62" s="126"/>
      <c r="EB62" s="126"/>
      <c r="EF62" s="126"/>
      <c r="EG62" s="126"/>
    </row>
    <row r="63" spans="1:137" x14ac:dyDescent="0.25">
      <c r="A63">
        <v>62</v>
      </c>
      <c r="B63" t="s">
        <v>1197</v>
      </c>
      <c r="C63">
        <v>3</v>
      </c>
      <c r="D63" t="s">
        <v>1517</v>
      </c>
      <c r="E63" s="134">
        <v>5</v>
      </c>
      <c r="F63">
        <v>290443</v>
      </c>
      <c r="G63" t="s">
        <v>30</v>
      </c>
      <c r="H63" t="s">
        <v>1008</v>
      </c>
      <c r="I63">
        <v>253758</v>
      </c>
      <c r="J63" t="s">
        <v>108</v>
      </c>
      <c r="K63">
        <v>1</v>
      </c>
      <c r="L63">
        <v>1.03</v>
      </c>
      <c r="M63">
        <v>0.39167000000000002</v>
      </c>
      <c r="N63">
        <v>3.9167E-4</v>
      </c>
      <c r="O63">
        <v>0.4034201</v>
      </c>
      <c r="P63">
        <v>4.0342010000000002E-4</v>
      </c>
      <c r="Q63">
        <v>3.0000000000000027E-2</v>
      </c>
      <c r="R63">
        <v>1.1750100000000022E-5</v>
      </c>
      <c r="S63">
        <v>2478.8055924828732</v>
      </c>
      <c r="T63">
        <v>2553.1697602573595</v>
      </c>
      <c r="U63" t="s">
        <v>1111</v>
      </c>
      <c r="V63">
        <v>4.4376211000000003E-7</v>
      </c>
      <c r="W63">
        <v>5.3251453200000004E-8</v>
      </c>
      <c r="X63">
        <v>6.656431650000001E-8</v>
      </c>
      <c r="Y63">
        <v>2.2188105500000002E-6</v>
      </c>
      <c r="Z63">
        <v>1.5975435960000002E-7</v>
      </c>
      <c r="AA63">
        <v>2.2188105500000002E-6</v>
      </c>
      <c r="AB63">
        <v>3.5589721222000002E-6</v>
      </c>
      <c r="AC63">
        <v>5.2763314879000015E-6</v>
      </c>
      <c r="AD63"/>
      <c r="AE63">
        <v>2.7573568000000005E-6</v>
      </c>
      <c r="AF63">
        <v>2.0249339000000003E-5</v>
      </c>
      <c r="AG63">
        <v>9.4784139999999999E-7</v>
      </c>
      <c r="AH63">
        <v>2.1541849999999999E-6</v>
      </c>
      <c r="AI63">
        <v>6.0317180000000009E-7</v>
      </c>
      <c r="AJ63">
        <v>7.7550660000000004E-7</v>
      </c>
      <c r="AK63">
        <v>4.739207000000001E-7</v>
      </c>
      <c r="AL63">
        <v>3.5328634000000003E-6</v>
      </c>
      <c r="AM63">
        <v>8.6167400000000007E-7</v>
      </c>
      <c r="AN63"/>
      <c r="AO63">
        <v>6.4625550000000011E-7</v>
      </c>
      <c r="AP63">
        <v>2.1541850000000004E-8</v>
      </c>
      <c r="AQ63">
        <v>2.3500200000000003E-7</v>
      </c>
      <c r="AR63">
        <v>8.6167400000000007E-7</v>
      </c>
      <c r="AS63">
        <v>1.0770925000000002E-5</v>
      </c>
      <c r="AT63"/>
      <c r="AU63"/>
      <c r="AV63"/>
      <c r="AW63"/>
      <c r="AX63"/>
      <c r="AY63"/>
      <c r="AZ63"/>
      <c r="BA63"/>
      <c r="BB63"/>
      <c r="BC63"/>
      <c r="BD63"/>
      <c r="BE63"/>
      <c r="BF63">
        <v>1.2989735550000002E-5</v>
      </c>
      <c r="BG63">
        <v>8.6167400000000007E-7</v>
      </c>
      <c r="BH63"/>
      <c r="BI63" t="s">
        <v>782</v>
      </c>
      <c r="BJ63" t="s">
        <v>22</v>
      </c>
      <c r="BK63" t="s">
        <v>23</v>
      </c>
      <c r="BL63" t="s">
        <v>24</v>
      </c>
      <c r="BM63" t="s">
        <v>41</v>
      </c>
      <c r="BN63" t="s">
        <v>26</v>
      </c>
      <c r="BO63" t="s">
        <v>26</v>
      </c>
      <c r="BP63">
        <v>2.6</v>
      </c>
      <c r="BS63" s="126"/>
      <c r="BT63" s="126"/>
      <c r="CC63" s="126"/>
      <c r="CD63" s="126"/>
      <c r="CK63" s="126"/>
      <c r="CL63" s="126"/>
      <c r="CM63" s="126"/>
      <c r="CN63" s="126"/>
      <c r="CO63" s="126"/>
      <c r="CP63" s="126"/>
      <c r="CQ63" s="126"/>
      <c r="CR63" s="126"/>
      <c r="CS63" s="126"/>
      <c r="CT63" s="126"/>
      <c r="CU63" s="126"/>
      <c r="CV63" s="126"/>
      <c r="CW63" s="126"/>
      <c r="CX63" s="126"/>
      <c r="CY63" s="126"/>
      <c r="CZ63" s="126"/>
      <c r="DA63" s="126"/>
      <c r="DB63" s="126"/>
      <c r="DC63" s="126"/>
      <c r="DD63" s="126"/>
      <c r="DE63" s="126"/>
      <c r="DF63" s="126"/>
      <c r="DG63" s="126"/>
      <c r="DH63" s="126"/>
      <c r="DI63" s="126"/>
      <c r="DJ63" s="126"/>
      <c r="DK63" s="126"/>
      <c r="DL63" s="126"/>
      <c r="DM63" s="126"/>
      <c r="DN63" s="126"/>
      <c r="DO63" s="126"/>
      <c r="DP63" s="126"/>
      <c r="DQ63" s="126"/>
      <c r="DR63" s="126"/>
      <c r="DS63" s="126"/>
      <c r="DT63" s="126"/>
      <c r="DU63" s="126"/>
      <c r="DV63" s="126"/>
      <c r="DW63" s="126"/>
      <c r="DX63" s="126"/>
      <c r="EB63" s="126"/>
      <c r="EF63" s="126"/>
      <c r="EG63" s="126"/>
    </row>
    <row r="64" spans="1:137" x14ac:dyDescent="0.25">
      <c r="A64">
        <v>63</v>
      </c>
      <c r="B64" t="s">
        <v>1198</v>
      </c>
      <c r="C64">
        <v>3</v>
      </c>
      <c r="D64" t="s">
        <v>1518</v>
      </c>
      <c r="E64" s="134">
        <v>5</v>
      </c>
      <c r="F64">
        <v>290444</v>
      </c>
      <c r="G64" t="s">
        <v>30</v>
      </c>
      <c r="H64" t="s">
        <v>1008</v>
      </c>
      <c r="I64">
        <v>253758</v>
      </c>
      <c r="J64" t="s">
        <v>108</v>
      </c>
      <c r="K64">
        <v>1</v>
      </c>
      <c r="L64">
        <v>1.03</v>
      </c>
      <c r="M64">
        <v>0.42281800000000003</v>
      </c>
      <c r="N64">
        <v>4.2281799999999999E-4</v>
      </c>
      <c r="O64">
        <v>0.4355025400000001</v>
      </c>
      <c r="P64">
        <v>4.3550254000000006E-4</v>
      </c>
      <c r="Q64">
        <v>3.0000000000000027E-2</v>
      </c>
      <c r="R64">
        <v>1.2684540000000012E-5</v>
      </c>
      <c r="S64">
        <v>2296.1978591445181</v>
      </c>
      <c r="T64">
        <v>2365.083794918854</v>
      </c>
      <c r="U64" t="s">
        <v>1111</v>
      </c>
      <c r="V64">
        <v>4.7905279400000007E-7</v>
      </c>
      <c r="W64">
        <v>5.7486335280000009E-8</v>
      </c>
      <c r="X64">
        <v>7.1857919100000013E-8</v>
      </c>
      <c r="Y64">
        <v>2.395263970000001E-6</v>
      </c>
      <c r="Z64">
        <v>1.7245900584000005E-7</v>
      </c>
      <c r="AA64">
        <v>2.395263970000001E-6</v>
      </c>
      <c r="AB64">
        <v>3.8420034078800003E-6</v>
      </c>
      <c r="AC64">
        <v>5.6959377206600017E-6</v>
      </c>
      <c r="AD64"/>
      <c r="AE64">
        <v>2.9766387200000003E-6</v>
      </c>
      <c r="AF64">
        <v>2.1859690599999999E-5</v>
      </c>
      <c r="AG64">
        <v>1.02321956E-6</v>
      </c>
      <c r="AH64">
        <v>2.3254990000000002E-6</v>
      </c>
      <c r="AI64">
        <v>6.5113972000000009E-7</v>
      </c>
      <c r="AJ64">
        <v>8.3717964000000005E-7</v>
      </c>
      <c r="AK64">
        <v>5.1160978000000001E-7</v>
      </c>
      <c r="AL64">
        <v>3.8138183599999999E-6</v>
      </c>
      <c r="AM64">
        <v>9.3019960000000004E-7</v>
      </c>
      <c r="AN64"/>
      <c r="AO64">
        <v>6.9764970000000019E-7</v>
      </c>
      <c r="AP64">
        <v>2.3254989999999999E-8</v>
      </c>
      <c r="AQ64">
        <v>2.5369080000000003E-7</v>
      </c>
      <c r="AR64">
        <v>9.3019960000000004E-7</v>
      </c>
      <c r="AS64">
        <v>1.1627495E-5</v>
      </c>
      <c r="AT64"/>
      <c r="AU64"/>
      <c r="AV64"/>
      <c r="AW64"/>
      <c r="AX64"/>
      <c r="AY64"/>
      <c r="AZ64"/>
      <c r="BA64"/>
      <c r="BB64"/>
      <c r="BC64"/>
      <c r="BD64"/>
      <c r="BE64"/>
      <c r="BF64">
        <v>1.4022758970000002E-5</v>
      </c>
      <c r="BG64">
        <v>9.3019960000000004E-7</v>
      </c>
      <c r="BH64"/>
      <c r="BI64" t="s">
        <v>782</v>
      </c>
      <c r="BJ64" t="s">
        <v>22</v>
      </c>
      <c r="BK64" t="s">
        <v>23</v>
      </c>
      <c r="BL64" t="s">
        <v>24</v>
      </c>
      <c r="BM64" t="s">
        <v>41</v>
      </c>
      <c r="BN64" t="s">
        <v>26</v>
      </c>
      <c r="BO64" t="s">
        <v>26</v>
      </c>
      <c r="BP64">
        <v>2.6</v>
      </c>
      <c r="BS64" s="126"/>
      <c r="BT64" s="126"/>
      <c r="CC64" s="126"/>
      <c r="CD64" s="126"/>
      <c r="CK64" s="126"/>
      <c r="CL64" s="126"/>
      <c r="CM64" s="126"/>
      <c r="CN64" s="126"/>
      <c r="CO64" s="126"/>
      <c r="CP64" s="126"/>
      <c r="CQ64" s="126"/>
      <c r="CR64" s="126"/>
      <c r="CS64" s="126"/>
      <c r="CT64" s="126"/>
      <c r="CU64" s="126"/>
      <c r="CV64" s="126"/>
      <c r="CW64" s="126"/>
      <c r="CX64" s="126"/>
      <c r="CY64" s="126"/>
      <c r="CZ64" s="126"/>
      <c r="DA64" s="126"/>
      <c r="DB64" s="126"/>
      <c r="DC64" s="126"/>
      <c r="DD64" s="126"/>
      <c r="DE64" s="126"/>
      <c r="DF64" s="126"/>
      <c r="DG64" s="126"/>
      <c r="DH64" s="126"/>
      <c r="DI64" s="126"/>
      <c r="DJ64" s="126"/>
      <c r="DK64" s="126"/>
      <c r="DL64" s="126"/>
      <c r="DM64" s="126"/>
      <c r="DN64" s="126"/>
      <c r="DO64" s="126"/>
      <c r="DP64" s="126"/>
      <c r="DQ64" s="126"/>
      <c r="DR64" s="126"/>
      <c r="DS64" s="126"/>
      <c r="DT64" s="126"/>
      <c r="DU64" s="126"/>
      <c r="DV64" s="126"/>
      <c r="DW64" s="126"/>
      <c r="DX64" s="126"/>
      <c r="EB64" s="126"/>
      <c r="EF64" s="126"/>
      <c r="EG64" s="126"/>
    </row>
    <row r="65" spans="1:137" x14ac:dyDescent="0.25">
      <c r="A65">
        <v>64</v>
      </c>
      <c r="B65" t="s">
        <v>1199</v>
      </c>
      <c r="C65">
        <v>3</v>
      </c>
      <c r="D65" t="s">
        <v>1519</v>
      </c>
      <c r="E65" s="134">
        <v>5</v>
      </c>
      <c r="F65">
        <v>290445</v>
      </c>
      <c r="G65" t="s">
        <v>30</v>
      </c>
      <c r="H65" t="s">
        <v>1008</v>
      </c>
      <c r="I65">
        <v>253758</v>
      </c>
      <c r="J65" t="s">
        <v>108</v>
      </c>
      <c r="K65">
        <v>1</v>
      </c>
      <c r="L65">
        <v>1.05</v>
      </c>
      <c r="M65">
        <v>0.38896799999999998</v>
      </c>
      <c r="N65">
        <v>3.8896800000000001E-4</v>
      </c>
      <c r="O65">
        <v>0.40841640000000001</v>
      </c>
      <c r="P65">
        <v>4.0841640000000002E-4</v>
      </c>
      <c r="Q65">
        <v>5.0000000000000051E-2</v>
      </c>
      <c r="R65">
        <v>1.9448400000000008E-5</v>
      </c>
      <c r="S65">
        <v>2448.4815007428692</v>
      </c>
      <c r="T65">
        <v>2570.9055757800129</v>
      </c>
      <c r="U65" t="s">
        <v>1111</v>
      </c>
      <c r="V65">
        <v>4.4925804000000002E-7</v>
      </c>
      <c r="W65">
        <v>5.3910964800000007E-8</v>
      </c>
      <c r="X65">
        <v>6.7388706000000001E-8</v>
      </c>
      <c r="Y65">
        <v>2.2462902000000004E-6</v>
      </c>
      <c r="Z65">
        <v>1.617328944E-7</v>
      </c>
      <c r="AA65">
        <v>2.2462902000000004E-6</v>
      </c>
      <c r="AB65">
        <v>3.6030494808000002E-6</v>
      </c>
      <c r="AC65">
        <v>5.3416780956000007E-6</v>
      </c>
      <c r="AD65"/>
      <c r="AE65">
        <v>2.7383347200000003E-6</v>
      </c>
      <c r="AF65">
        <v>2.0109645600000001E-5</v>
      </c>
      <c r="AG65">
        <v>9.4130256000000007E-7</v>
      </c>
      <c r="AH65">
        <v>2.1393239999999998E-6</v>
      </c>
      <c r="AI65">
        <v>5.9901072000000003E-7</v>
      </c>
      <c r="AJ65">
        <v>7.7015664E-7</v>
      </c>
      <c r="AK65">
        <v>4.7065128000000003E-7</v>
      </c>
      <c r="AL65">
        <v>3.5084913599999999E-6</v>
      </c>
      <c r="AM65">
        <v>8.5572960000000003E-7</v>
      </c>
      <c r="AN65"/>
      <c r="AO65">
        <v>6.4179720000000016E-7</v>
      </c>
      <c r="AP65">
        <v>2.1393239999999999E-8</v>
      </c>
      <c r="AQ65">
        <v>2.3338079999999998E-7</v>
      </c>
      <c r="AR65">
        <v>8.5572960000000003E-7</v>
      </c>
      <c r="AS65">
        <v>1.0696620000000002E-5</v>
      </c>
      <c r="AT65"/>
      <c r="AU65"/>
      <c r="AV65"/>
      <c r="AW65"/>
      <c r="AX65"/>
      <c r="AY65"/>
      <c r="AZ65"/>
      <c r="BA65"/>
      <c r="BB65"/>
      <c r="BC65"/>
      <c r="BD65"/>
      <c r="BE65"/>
      <c r="BF65">
        <v>1.2942910200000002E-5</v>
      </c>
      <c r="BG65">
        <v>8.5572960000000003E-7</v>
      </c>
      <c r="BH65"/>
      <c r="BI65" t="s">
        <v>782</v>
      </c>
      <c r="BJ65" t="s">
        <v>22</v>
      </c>
      <c r="BK65" t="s">
        <v>23</v>
      </c>
      <c r="BL65" t="s">
        <v>24</v>
      </c>
      <c r="BM65" t="s">
        <v>41</v>
      </c>
      <c r="BN65" t="s">
        <v>26</v>
      </c>
      <c r="BO65" t="s">
        <v>26</v>
      </c>
      <c r="BP65">
        <v>2.4500000000000002</v>
      </c>
      <c r="BS65" s="126"/>
      <c r="BT65" s="126"/>
      <c r="CC65" s="126"/>
      <c r="CD65" s="126"/>
      <c r="CK65" s="126"/>
      <c r="CL65" s="126"/>
      <c r="CM65" s="126"/>
      <c r="CN65" s="126"/>
      <c r="CO65" s="126"/>
      <c r="CP65" s="126"/>
      <c r="CQ65" s="126"/>
      <c r="CR65" s="126"/>
      <c r="CS65" s="126"/>
      <c r="CT65" s="126"/>
      <c r="CU65" s="126"/>
      <c r="CV65" s="126"/>
      <c r="CW65" s="126"/>
      <c r="CX65" s="126"/>
      <c r="CY65" s="126"/>
      <c r="CZ65" s="126"/>
      <c r="DA65" s="126"/>
      <c r="DB65" s="126"/>
      <c r="DC65" s="126"/>
      <c r="DD65" s="126"/>
      <c r="DE65" s="126"/>
      <c r="DF65" s="126"/>
      <c r="DG65" s="126"/>
      <c r="DH65" s="126"/>
      <c r="DI65" s="126"/>
      <c r="DJ65" s="126"/>
      <c r="DK65" s="126"/>
      <c r="DL65" s="126"/>
      <c r="DM65" s="126"/>
      <c r="DN65" s="126"/>
      <c r="DO65" s="126"/>
      <c r="DP65" s="126"/>
      <c r="DQ65" s="126"/>
      <c r="DR65" s="126"/>
      <c r="DS65" s="126"/>
      <c r="DT65" s="126"/>
      <c r="DU65" s="126"/>
      <c r="DV65" s="126"/>
      <c r="DW65" s="126"/>
      <c r="DX65" s="126"/>
      <c r="EB65" s="126"/>
      <c r="EF65" s="126"/>
      <c r="EG65" s="126"/>
    </row>
    <row r="66" spans="1:137" x14ac:dyDescent="0.25">
      <c r="A66">
        <v>65</v>
      </c>
      <c r="B66" t="s">
        <v>1200</v>
      </c>
      <c r="C66">
        <v>3</v>
      </c>
      <c r="D66" t="s">
        <v>1520</v>
      </c>
      <c r="E66" s="134">
        <v>5</v>
      </c>
      <c r="F66">
        <v>290446</v>
      </c>
      <c r="G66" t="s">
        <v>30</v>
      </c>
      <c r="H66" t="s">
        <v>1008</v>
      </c>
      <c r="I66">
        <v>253758</v>
      </c>
      <c r="J66" t="s">
        <v>108</v>
      </c>
      <c r="K66">
        <v>1</v>
      </c>
      <c r="L66">
        <v>1.05</v>
      </c>
      <c r="M66">
        <v>0.50619199999999998</v>
      </c>
      <c r="N66">
        <v>5.0619199999999993E-4</v>
      </c>
      <c r="O66">
        <v>0.53150160000000002</v>
      </c>
      <c r="P66">
        <v>5.3150159999999997E-4</v>
      </c>
      <c r="Q66">
        <v>5.0000000000000051E-2</v>
      </c>
      <c r="R66">
        <v>2.530960000000004E-5</v>
      </c>
      <c r="S66">
        <v>1881.4618808297096</v>
      </c>
      <c r="T66">
        <v>1975.5349748711951</v>
      </c>
      <c r="U66" t="s">
        <v>1111</v>
      </c>
      <c r="V66">
        <v>5.8465176000000002E-7</v>
      </c>
      <c r="W66">
        <v>7.0158211200000013E-8</v>
      </c>
      <c r="X66">
        <v>8.7697764E-8</v>
      </c>
      <c r="Y66">
        <v>2.9232588000000005E-6</v>
      </c>
      <c r="Z66">
        <v>2.104746336E-7</v>
      </c>
      <c r="AA66">
        <v>2.9232588000000005E-6</v>
      </c>
      <c r="AB66">
        <v>4.6889071152000003E-6</v>
      </c>
      <c r="AC66">
        <v>6.9515094264000015E-6</v>
      </c>
      <c r="AD66"/>
      <c r="AE66"/>
      <c r="AF66"/>
      <c r="AG66">
        <v>1.2249846400000001E-6</v>
      </c>
      <c r="AH66">
        <v>2.7840559999999998E-6</v>
      </c>
      <c r="AI66">
        <v>7.7953568000000006E-7</v>
      </c>
      <c r="AJ66">
        <v>1.00226016E-6</v>
      </c>
      <c r="AK66">
        <v>6.1249232000000016E-7</v>
      </c>
      <c r="AL66">
        <v>4.5658518400000004E-6</v>
      </c>
      <c r="AM66">
        <v>1.1136224000000002E-6</v>
      </c>
      <c r="AN66"/>
      <c r="AO66">
        <v>8.3521680000000023E-7</v>
      </c>
      <c r="AP66">
        <v>2.7840560000000003E-8</v>
      </c>
      <c r="AQ66">
        <v>3.0371519999999997E-7</v>
      </c>
      <c r="AR66">
        <v>1.1136224000000002E-6</v>
      </c>
      <c r="AS66">
        <v>1.3920280000000002E-5</v>
      </c>
      <c r="AT66"/>
      <c r="AU66"/>
      <c r="AV66"/>
      <c r="AW66"/>
      <c r="AX66"/>
      <c r="AY66"/>
      <c r="AZ66"/>
      <c r="BA66"/>
      <c r="BB66"/>
      <c r="BC66"/>
      <c r="BD66"/>
      <c r="BE66"/>
      <c r="BF66">
        <v>1.6843538800000002E-5</v>
      </c>
      <c r="BG66">
        <v>1.1136224000000002E-6</v>
      </c>
      <c r="BH66"/>
      <c r="BI66" t="s">
        <v>782</v>
      </c>
      <c r="BJ66" t="s">
        <v>22</v>
      </c>
      <c r="BK66" t="s">
        <v>23</v>
      </c>
      <c r="BL66" t="s">
        <v>24</v>
      </c>
      <c r="BM66" t="s">
        <v>41</v>
      </c>
      <c r="BN66" t="s">
        <v>26</v>
      </c>
      <c r="BO66" t="s">
        <v>94</v>
      </c>
      <c r="BP66">
        <v>2.4500000000000002</v>
      </c>
      <c r="BS66" s="126"/>
      <c r="BT66" s="126"/>
      <c r="CC66" s="126"/>
      <c r="CD66" s="126"/>
      <c r="CK66" s="126"/>
      <c r="CL66" s="126"/>
      <c r="CM66" s="126"/>
      <c r="CN66" s="126"/>
      <c r="CO66" s="126"/>
      <c r="CP66" s="126"/>
      <c r="CQ66" s="126"/>
      <c r="CR66" s="126"/>
      <c r="CS66" s="126"/>
      <c r="CT66" s="126"/>
      <c r="CU66" s="126"/>
      <c r="CV66" s="126"/>
      <c r="CW66" s="126"/>
      <c r="CX66" s="126"/>
      <c r="CY66" s="126"/>
      <c r="CZ66" s="126"/>
      <c r="DA66" s="126"/>
      <c r="DB66" s="126"/>
      <c r="DC66" s="126"/>
      <c r="DD66" s="126"/>
      <c r="DE66" s="126"/>
      <c r="DF66" s="126"/>
      <c r="DG66" s="126"/>
      <c r="DH66" s="126"/>
      <c r="DI66" s="126"/>
      <c r="DJ66" s="126"/>
      <c r="DK66" s="126"/>
      <c r="DL66" s="126"/>
      <c r="DM66" s="126"/>
      <c r="DN66" s="126"/>
      <c r="DO66" s="126"/>
      <c r="DP66" s="126"/>
      <c r="DQ66" s="126"/>
      <c r="DR66" s="126"/>
      <c r="DS66" s="126"/>
      <c r="DT66" s="126"/>
      <c r="DU66" s="126"/>
      <c r="DV66" s="126"/>
      <c r="DW66" s="126"/>
      <c r="DX66" s="126"/>
      <c r="EB66" s="126"/>
      <c r="EF66" s="126"/>
      <c r="EG66" s="126"/>
    </row>
    <row r="67" spans="1:137" x14ac:dyDescent="0.25">
      <c r="A67">
        <v>66</v>
      </c>
      <c r="B67" t="s">
        <v>1201</v>
      </c>
      <c r="C67">
        <v>3</v>
      </c>
      <c r="D67" t="s">
        <v>1521</v>
      </c>
      <c r="E67" s="134">
        <v>5</v>
      </c>
      <c r="F67">
        <v>290434</v>
      </c>
      <c r="G67" t="s">
        <v>30</v>
      </c>
      <c r="H67" t="s">
        <v>1008</v>
      </c>
      <c r="I67">
        <v>253758</v>
      </c>
      <c r="J67" t="s">
        <v>108</v>
      </c>
      <c r="K67">
        <v>1</v>
      </c>
      <c r="L67">
        <v>1.05</v>
      </c>
      <c r="M67">
        <v>0.59770000000000001</v>
      </c>
      <c r="N67">
        <v>5.9770000000000005E-4</v>
      </c>
      <c r="O67">
        <v>0.62758500000000006</v>
      </c>
      <c r="P67">
        <v>6.2758500000000006E-4</v>
      </c>
      <c r="Q67">
        <v>5.0000000000000051E-2</v>
      </c>
      <c r="R67">
        <v>2.9885000000000003E-5</v>
      </c>
      <c r="S67">
        <v>1593.409657655935</v>
      </c>
      <c r="T67">
        <v>1673.0801405387317</v>
      </c>
      <c r="U67" t="s">
        <v>1111</v>
      </c>
      <c r="V67">
        <v>6.9034350000000002E-7</v>
      </c>
      <c r="W67">
        <v>8.2841220000000011E-8</v>
      </c>
      <c r="X67">
        <v>1.03551525E-7</v>
      </c>
      <c r="Y67">
        <v>3.4517175000000003E-6</v>
      </c>
      <c r="Z67">
        <v>2.4852366000000005E-7</v>
      </c>
      <c r="AA67">
        <v>3.4517175000000003E-6</v>
      </c>
      <c r="AB67">
        <v>5.5365548700000005E-6</v>
      </c>
      <c r="AC67">
        <v>8.2081842150000013E-6</v>
      </c>
      <c r="AD67"/>
      <c r="AE67">
        <v>4.2078080000000008E-6</v>
      </c>
      <c r="AF67">
        <v>3.0901090000000001E-5</v>
      </c>
      <c r="AG67">
        <v>1.4464340000000003E-6</v>
      </c>
      <c r="AH67">
        <v>3.28735E-6</v>
      </c>
      <c r="AI67">
        <v>9.2045800000000023E-7</v>
      </c>
      <c r="AJ67">
        <v>1.183446E-6</v>
      </c>
      <c r="AK67">
        <v>7.2321700000000017E-7</v>
      </c>
      <c r="AL67">
        <v>5.3912540000000004E-6</v>
      </c>
      <c r="AM67">
        <v>1.3149400000000002E-6</v>
      </c>
      <c r="AN67"/>
      <c r="AO67">
        <v>9.8620500000000033E-7</v>
      </c>
      <c r="AP67">
        <v>3.2873500000000006E-8</v>
      </c>
      <c r="AQ67">
        <v>3.5861999999999996E-7</v>
      </c>
      <c r="AR67">
        <v>1.3149400000000002E-6</v>
      </c>
      <c r="AS67">
        <v>1.6436750000000001E-5</v>
      </c>
      <c r="AT67"/>
      <c r="AU67"/>
      <c r="AV67"/>
      <c r="AW67"/>
      <c r="AX67"/>
      <c r="AY67"/>
      <c r="AZ67"/>
      <c r="BA67"/>
      <c r="BB67"/>
      <c r="BC67"/>
      <c r="BD67"/>
      <c r="BE67"/>
      <c r="BF67">
        <v>1.9888467499999999E-5</v>
      </c>
      <c r="BG67">
        <v>1.3149400000000002E-6</v>
      </c>
      <c r="BH67"/>
      <c r="BI67" t="s">
        <v>782</v>
      </c>
      <c r="BJ67" t="s">
        <v>22</v>
      </c>
      <c r="BK67" t="s">
        <v>23</v>
      </c>
      <c r="BL67" t="s">
        <v>24</v>
      </c>
      <c r="BM67" t="s">
        <v>41</v>
      </c>
      <c r="BN67" t="s">
        <v>26</v>
      </c>
      <c r="BO67" t="s">
        <v>26</v>
      </c>
      <c r="BP67">
        <v>2.4500000000000002</v>
      </c>
      <c r="BS67" s="126"/>
      <c r="BT67" s="126"/>
      <c r="CC67" s="126"/>
      <c r="CD67" s="126"/>
      <c r="CK67" s="126"/>
      <c r="CL67" s="126"/>
      <c r="CM67" s="126"/>
      <c r="CN67" s="126"/>
      <c r="CO67" s="126"/>
      <c r="CP67" s="126"/>
      <c r="CQ67" s="126"/>
      <c r="CR67" s="126"/>
      <c r="CS67" s="126"/>
      <c r="CT67" s="126"/>
      <c r="CU67" s="126"/>
      <c r="CV67" s="126"/>
      <c r="CW67" s="126"/>
      <c r="CX67" s="126"/>
      <c r="CY67" s="126"/>
      <c r="CZ67" s="126"/>
      <c r="DA67" s="126"/>
      <c r="DB67" s="126"/>
      <c r="DC67" s="126"/>
      <c r="DD67" s="126"/>
      <c r="DE67" s="126"/>
      <c r="DF67" s="126"/>
      <c r="DG67" s="126"/>
      <c r="DH67" s="126"/>
      <c r="DI67" s="126"/>
      <c r="DJ67" s="126"/>
      <c r="DK67" s="126"/>
      <c r="DL67" s="126"/>
      <c r="DM67" s="126"/>
      <c r="DN67" s="126"/>
      <c r="DO67" s="126"/>
      <c r="DP67" s="126"/>
      <c r="DQ67" s="126"/>
      <c r="DR67" s="126"/>
      <c r="DS67" s="126"/>
      <c r="DT67" s="126"/>
      <c r="DU67" s="126"/>
      <c r="DV67" s="126"/>
      <c r="DW67" s="126"/>
      <c r="DX67" s="126"/>
      <c r="EB67" s="126"/>
      <c r="EF67" s="126"/>
      <c r="EG67" s="126"/>
    </row>
    <row r="68" spans="1:137" x14ac:dyDescent="0.25">
      <c r="A68">
        <v>67</v>
      </c>
      <c r="B68" t="s">
        <v>928</v>
      </c>
      <c r="C68">
        <v>3</v>
      </c>
      <c r="D68" t="s">
        <v>1302</v>
      </c>
      <c r="E68" s="134"/>
      <c r="F68">
        <v>290449</v>
      </c>
      <c r="G68" t="s">
        <v>30</v>
      </c>
      <c r="H68" t="s">
        <v>1008</v>
      </c>
      <c r="I68">
        <v>253758</v>
      </c>
      <c r="J68" t="s">
        <v>108</v>
      </c>
      <c r="K68">
        <v>1</v>
      </c>
      <c r="L68">
        <v>1.03</v>
      </c>
      <c r="M68">
        <v>0.84330000000000005</v>
      </c>
      <c r="N68">
        <v>8.4329999999999995E-4</v>
      </c>
      <c r="O68">
        <v>0.86859900000000012</v>
      </c>
      <c r="P68">
        <v>8.6859900000000017E-4</v>
      </c>
      <c r="Q68">
        <v>3.0000000000000027E-2</v>
      </c>
      <c r="R68">
        <v>2.5299000000000111E-5</v>
      </c>
      <c r="S68">
        <v>1151.2792439318948</v>
      </c>
      <c r="T68">
        <v>1185.8176212498518</v>
      </c>
      <c r="U68" t="s">
        <v>61</v>
      </c>
      <c r="V68">
        <v>9.554589000000002E-7</v>
      </c>
      <c r="W68">
        <v>1.1465506800000002E-7</v>
      </c>
      <c r="X68">
        <v>1.4331883500000002E-7</v>
      </c>
      <c r="Y68">
        <v>4.7772945000000008E-6</v>
      </c>
      <c r="Z68">
        <v>3.43965204E-7</v>
      </c>
      <c r="AA68">
        <v>4.7772945000000008E-6</v>
      </c>
      <c r="AB68">
        <v>7.6627803780000003E-6</v>
      </c>
      <c r="AC68">
        <v>1.1360406321000003E-5</v>
      </c>
      <c r="AD68"/>
      <c r="AE68">
        <v>5.9368320000000014E-6</v>
      </c>
      <c r="AF68">
        <v>4.359861E-5</v>
      </c>
      <c r="AG68">
        <v>2.0407860000000005E-6</v>
      </c>
      <c r="AH68">
        <v>4.6381499999999998E-6</v>
      </c>
      <c r="AI68">
        <v>1.2986820000000001E-6</v>
      </c>
      <c r="AJ68">
        <v>1.669734E-6</v>
      </c>
      <c r="AK68">
        <v>1.0203930000000002E-6</v>
      </c>
      <c r="AL68">
        <v>7.6065659999999996E-6</v>
      </c>
      <c r="AM68">
        <v>1.85526E-6</v>
      </c>
      <c r="AN68">
        <v>2.0407860000000005E-6</v>
      </c>
      <c r="AO68"/>
      <c r="AP68">
        <v>4.6381500000000011E-8</v>
      </c>
      <c r="AQ68">
        <v>5.0598000000000009E-7</v>
      </c>
      <c r="AR68">
        <v>1.85526E-6</v>
      </c>
      <c r="AS68">
        <v>2.3190750000000005E-5</v>
      </c>
      <c r="AT68"/>
      <c r="AU68"/>
      <c r="AV68"/>
      <c r="AW68"/>
      <c r="AX68"/>
      <c r="AY68"/>
      <c r="AZ68"/>
      <c r="BA68"/>
      <c r="BB68"/>
      <c r="BC68"/>
      <c r="BD68"/>
      <c r="BE68"/>
      <c r="BF68">
        <v>2.7968044500000009E-5</v>
      </c>
      <c r="BG68">
        <v>1.85526E-6</v>
      </c>
      <c r="BH68"/>
      <c r="BI68" t="s">
        <v>782</v>
      </c>
      <c r="BJ68" t="s">
        <v>22</v>
      </c>
      <c r="BK68" t="s">
        <v>23</v>
      </c>
      <c r="BL68" t="s">
        <v>724</v>
      </c>
      <c r="BM68" t="s">
        <v>41</v>
      </c>
      <c r="BN68" t="s">
        <v>26</v>
      </c>
      <c r="BO68" t="s">
        <v>26</v>
      </c>
      <c r="BP68">
        <v>2.6</v>
      </c>
      <c r="BS68" s="126"/>
      <c r="BT68" s="126"/>
      <c r="CC68" s="126"/>
      <c r="CD68" s="126"/>
      <c r="CK68" s="126"/>
      <c r="CL68" s="126"/>
      <c r="CM68" s="126"/>
      <c r="CN68" s="126"/>
      <c r="CO68" s="126"/>
      <c r="CP68" s="126"/>
      <c r="CQ68" s="126"/>
      <c r="CR68" s="126"/>
      <c r="CS68" s="126"/>
      <c r="CT68" s="126"/>
      <c r="CU68" s="126"/>
      <c r="CV68" s="126"/>
      <c r="CW68" s="126"/>
      <c r="CX68" s="126"/>
      <c r="CY68" s="126"/>
      <c r="CZ68" s="126"/>
      <c r="DA68" s="126"/>
      <c r="DB68" s="126"/>
      <c r="DC68" s="126"/>
      <c r="DD68" s="126"/>
      <c r="DE68" s="126"/>
      <c r="DF68" s="126"/>
      <c r="DG68" s="126"/>
      <c r="DH68" s="126"/>
      <c r="DI68" s="126"/>
      <c r="DJ68" s="126"/>
      <c r="DK68" s="126"/>
      <c r="DL68" s="126"/>
      <c r="DM68" s="126"/>
      <c r="DN68" s="126"/>
      <c r="DO68" s="126"/>
      <c r="DP68" s="126"/>
      <c r="DQ68" s="126"/>
      <c r="DR68" s="126"/>
      <c r="DS68" s="126"/>
      <c r="DT68" s="126"/>
      <c r="DU68" s="126"/>
      <c r="DV68" s="126"/>
      <c r="DW68" s="126"/>
      <c r="DX68" s="126"/>
      <c r="EB68" s="126"/>
      <c r="EF68" s="126"/>
      <c r="EG68" s="126"/>
    </row>
    <row r="69" spans="1:137" x14ac:dyDescent="0.25">
      <c r="A69">
        <v>68</v>
      </c>
      <c r="B69" t="s">
        <v>929</v>
      </c>
      <c r="C69">
        <v>3</v>
      </c>
      <c r="D69" t="s">
        <v>1202</v>
      </c>
      <c r="E69" s="134"/>
      <c r="F69">
        <v>290450</v>
      </c>
      <c r="G69" t="s">
        <v>30</v>
      </c>
      <c r="H69" t="s">
        <v>1008</v>
      </c>
      <c r="I69">
        <v>253758</v>
      </c>
      <c r="J69" t="s">
        <v>108</v>
      </c>
      <c r="K69">
        <v>1</v>
      </c>
      <c r="L69">
        <v>1.03</v>
      </c>
      <c r="M69">
        <v>0.37319999999999998</v>
      </c>
      <c r="N69">
        <v>3.7320000000000002E-4</v>
      </c>
      <c r="O69">
        <v>0.38439600000000002</v>
      </c>
      <c r="P69">
        <v>3.8439600000000001E-4</v>
      </c>
      <c r="Q69">
        <v>3.0000000000000027E-2</v>
      </c>
      <c r="R69">
        <v>1.1195999999999992E-5</v>
      </c>
      <c r="S69">
        <v>2601.4838864088078</v>
      </c>
      <c r="T69">
        <v>2679.5284030010721</v>
      </c>
      <c r="U69" t="s">
        <v>61</v>
      </c>
      <c r="V69">
        <v>4.2283560000000002E-7</v>
      </c>
      <c r="W69">
        <v>5.0740272000000004E-8</v>
      </c>
      <c r="X69">
        <v>6.342533999999999E-8</v>
      </c>
      <c r="Y69">
        <v>2.1141779999999998E-6</v>
      </c>
      <c r="Z69">
        <v>1.5222081599999996E-7</v>
      </c>
      <c r="AA69">
        <v>2.1141779999999998E-6</v>
      </c>
      <c r="AB69">
        <v>3.3911415119999998E-6</v>
      </c>
      <c r="AC69">
        <v>5.0275152840000005E-6</v>
      </c>
      <c r="AD69"/>
      <c r="AE69">
        <v>2.6273280000000002E-6</v>
      </c>
      <c r="AF69">
        <v>1.9294439999999999E-5</v>
      </c>
      <c r="AG69">
        <v>9.0314400000000003E-7</v>
      </c>
      <c r="AH69">
        <v>2.0525999999999996E-6</v>
      </c>
      <c r="AI69">
        <v>5.7472800000000001E-7</v>
      </c>
      <c r="AJ69">
        <v>7.3893600000000007E-7</v>
      </c>
      <c r="AK69">
        <v>4.5157200000000002E-7</v>
      </c>
      <c r="AL69">
        <v>3.3662639999999997E-6</v>
      </c>
      <c r="AM69">
        <v>8.2104E-7</v>
      </c>
      <c r="AN69">
        <v>9.0314400000000003E-7</v>
      </c>
      <c r="AO69"/>
      <c r="AP69">
        <v>2.0526000000000001E-8</v>
      </c>
      <c r="AQ69">
        <v>2.2391999999999998E-7</v>
      </c>
      <c r="AR69">
        <v>8.2104E-7</v>
      </c>
      <c r="AS69">
        <v>1.0263E-5</v>
      </c>
      <c r="AT69"/>
      <c r="AU69"/>
      <c r="AV69"/>
      <c r="AW69"/>
      <c r="AX69"/>
      <c r="AY69"/>
      <c r="AZ69"/>
      <c r="BA69"/>
      <c r="BB69"/>
      <c r="BC69"/>
      <c r="BD69"/>
      <c r="BE69"/>
      <c r="BF69">
        <v>1.2377178000000001E-5</v>
      </c>
      <c r="BG69">
        <v>8.2104E-7</v>
      </c>
      <c r="BH69"/>
      <c r="BI69" t="s">
        <v>782</v>
      </c>
      <c r="BJ69" t="s">
        <v>22</v>
      </c>
      <c r="BK69" t="s">
        <v>23</v>
      </c>
      <c r="BL69" t="s">
        <v>24</v>
      </c>
      <c r="BM69" t="s">
        <v>41</v>
      </c>
      <c r="BN69" t="s">
        <v>26</v>
      </c>
      <c r="BO69" t="s">
        <v>26</v>
      </c>
      <c r="BP69">
        <v>2.4500000000000002</v>
      </c>
      <c r="BS69" s="126"/>
      <c r="BT69" s="126"/>
      <c r="CC69" s="126"/>
      <c r="CD69" s="126"/>
      <c r="CK69" s="126"/>
      <c r="CL69" s="126"/>
      <c r="CM69" s="126"/>
      <c r="CN69" s="126"/>
      <c r="CO69" s="126"/>
      <c r="CP69" s="126"/>
      <c r="CQ69" s="126"/>
      <c r="CR69" s="126"/>
      <c r="CS69" s="126"/>
      <c r="CT69" s="126"/>
      <c r="CU69" s="126"/>
      <c r="CV69" s="126"/>
      <c r="CW69" s="126"/>
      <c r="CX69" s="126"/>
      <c r="CY69" s="126"/>
      <c r="CZ69" s="126"/>
      <c r="DA69" s="126"/>
      <c r="DB69" s="126"/>
      <c r="DC69" s="126"/>
      <c r="DD69" s="126"/>
      <c r="DE69" s="126"/>
      <c r="DF69" s="126"/>
      <c r="DG69" s="126"/>
      <c r="DH69" s="126"/>
      <c r="DI69" s="126"/>
      <c r="DJ69" s="126"/>
      <c r="DK69" s="126"/>
      <c r="DL69" s="126"/>
      <c r="DM69" s="126"/>
      <c r="DN69" s="126"/>
      <c r="DO69" s="126"/>
      <c r="DP69" s="126"/>
      <c r="DQ69" s="126"/>
      <c r="DR69" s="126"/>
      <c r="DS69" s="126"/>
      <c r="DT69" s="126"/>
      <c r="DU69" s="126"/>
      <c r="DV69" s="126"/>
      <c r="DW69" s="126"/>
      <c r="DX69" s="126"/>
      <c r="EB69" s="126"/>
      <c r="EF69" s="126"/>
      <c r="EG69" s="126"/>
    </row>
    <row r="70" spans="1:137" x14ac:dyDescent="0.25">
      <c r="A70">
        <v>69</v>
      </c>
      <c r="B70" t="s">
        <v>1203</v>
      </c>
      <c r="C70">
        <v>3</v>
      </c>
      <c r="D70" t="s">
        <v>956</v>
      </c>
      <c r="E70" s="134"/>
      <c r="F70">
        <v>307432</v>
      </c>
      <c r="G70" t="s">
        <v>30</v>
      </c>
      <c r="H70" t="s">
        <v>1008</v>
      </c>
      <c r="I70">
        <v>253758</v>
      </c>
      <c r="J70" t="s">
        <v>108</v>
      </c>
      <c r="K70">
        <v>1</v>
      </c>
      <c r="L70">
        <v>1.03</v>
      </c>
      <c r="M70">
        <v>1.3164</v>
      </c>
      <c r="N70">
        <v>1.3163999999999999E-3</v>
      </c>
      <c r="O70">
        <v>1.3558920000000001</v>
      </c>
      <c r="P70">
        <v>1.355892E-3</v>
      </c>
      <c r="Q70">
        <v>3.0000000000000027E-2</v>
      </c>
      <c r="R70">
        <v>3.9491999999999913E-5</v>
      </c>
      <c r="S70">
        <v>737.52186752337195</v>
      </c>
      <c r="T70">
        <v>759.64752354907307</v>
      </c>
      <c r="U70" t="s">
        <v>61</v>
      </c>
      <c r="V70">
        <v>1.4914812E-6</v>
      </c>
      <c r="W70">
        <v>1.7897774400000005E-7</v>
      </c>
      <c r="X70">
        <v>2.2372218000000001E-7</v>
      </c>
      <c r="Y70">
        <v>7.4574059999999997E-6</v>
      </c>
      <c r="Z70">
        <v>5.3693323199999995E-7</v>
      </c>
      <c r="AA70">
        <v>7.4574059999999997E-6</v>
      </c>
      <c r="AB70">
        <v>1.1961679223999999E-5</v>
      </c>
      <c r="AC70">
        <v>1.7733711468000004E-5</v>
      </c>
      <c r="AD70"/>
      <c r="AE70">
        <v>9.267456000000002E-6</v>
      </c>
      <c r="AF70">
        <v>6.805788000000001E-5</v>
      </c>
      <c r="AG70">
        <v>3.1856880000000004E-6</v>
      </c>
      <c r="AH70">
        <v>7.2401999999999997E-6</v>
      </c>
      <c r="AI70">
        <v>2.0272560000000001E-6</v>
      </c>
      <c r="AJ70">
        <v>2.606472E-6</v>
      </c>
      <c r="AK70">
        <v>1.5928440000000002E-6</v>
      </c>
      <c r="AL70">
        <v>1.1873928000000002E-5</v>
      </c>
      <c r="AM70">
        <v>2.8960800000000004E-6</v>
      </c>
      <c r="AN70">
        <v>3.1856880000000004E-6</v>
      </c>
      <c r="AO70"/>
      <c r="AP70">
        <v>7.2402000000000015E-8</v>
      </c>
      <c r="AQ70">
        <v>7.8984000000000009E-7</v>
      </c>
      <c r="AR70">
        <v>2.8960800000000004E-6</v>
      </c>
      <c r="AS70">
        <v>3.6201000000000008E-5</v>
      </c>
      <c r="AT70"/>
      <c r="AU70"/>
      <c r="AV70"/>
      <c r="AW70"/>
      <c r="AX70"/>
      <c r="AY70"/>
      <c r="AZ70"/>
      <c r="BA70"/>
      <c r="BB70"/>
      <c r="BC70"/>
      <c r="BD70"/>
      <c r="BE70"/>
      <c r="BF70">
        <v>4.3658406000000019E-5</v>
      </c>
      <c r="BG70">
        <v>2.8960800000000004E-6</v>
      </c>
      <c r="BH70"/>
      <c r="BI70" t="s">
        <v>782</v>
      </c>
      <c r="BJ70" t="s">
        <v>22</v>
      </c>
      <c r="BK70" t="s">
        <v>57</v>
      </c>
      <c r="BL70" t="s">
        <v>58</v>
      </c>
      <c r="BM70" t="s">
        <v>41</v>
      </c>
      <c r="BN70" t="s">
        <v>26</v>
      </c>
      <c r="BO70" t="s">
        <v>26</v>
      </c>
      <c r="BP70">
        <v>2.6</v>
      </c>
      <c r="BS70" s="126"/>
      <c r="BT70" s="126"/>
      <c r="CC70" s="126"/>
      <c r="CD70" s="126"/>
      <c r="CK70" s="126"/>
      <c r="CL70" s="126"/>
      <c r="CM70" s="126"/>
      <c r="CN70" s="126"/>
      <c r="CO70" s="126"/>
      <c r="CP70" s="126"/>
      <c r="CQ70" s="126"/>
      <c r="CR70" s="126"/>
      <c r="CS70" s="126"/>
      <c r="CT70" s="126"/>
      <c r="CU70" s="126"/>
      <c r="CV70" s="126"/>
      <c r="CW70" s="126"/>
      <c r="CX70" s="126"/>
      <c r="CY70" s="126"/>
      <c r="CZ70" s="126"/>
      <c r="DA70" s="126"/>
      <c r="DB70" s="126"/>
      <c r="DC70" s="126"/>
      <c r="DD70" s="126"/>
      <c r="DE70" s="126"/>
      <c r="DF70" s="126"/>
      <c r="DG70" s="126"/>
      <c r="DH70" s="126"/>
      <c r="DI70" s="126"/>
      <c r="DJ70" s="126"/>
      <c r="DK70" s="126"/>
      <c r="DL70" s="126"/>
      <c r="DM70" s="126"/>
      <c r="DN70" s="126"/>
      <c r="DO70" s="126"/>
      <c r="DP70" s="126"/>
      <c r="DQ70" s="126"/>
      <c r="DR70" s="126"/>
      <c r="DS70" s="126"/>
      <c r="DT70" s="126"/>
      <c r="DU70" s="126"/>
      <c r="DV70" s="126"/>
      <c r="DW70" s="126"/>
      <c r="DX70" s="126"/>
      <c r="EB70" s="126"/>
      <c r="EF70" s="126"/>
      <c r="EG70" s="126"/>
    </row>
    <row r="71" spans="1:137" x14ac:dyDescent="0.25">
      <c r="A71">
        <v>70</v>
      </c>
      <c r="B71" t="s">
        <v>1204</v>
      </c>
      <c r="C71">
        <v>3</v>
      </c>
      <c r="D71" t="s">
        <v>1205</v>
      </c>
      <c r="E71" s="134"/>
      <c r="F71">
        <v>307433</v>
      </c>
      <c r="G71" t="s">
        <v>30</v>
      </c>
      <c r="H71" t="s">
        <v>1008</v>
      </c>
      <c r="I71">
        <v>253758</v>
      </c>
      <c r="J71" t="s">
        <v>108</v>
      </c>
      <c r="K71">
        <v>1</v>
      </c>
      <c r="L71">
        <v>1.05</v>
      </c>
      <c r="M71">
        <v>1.0698540000000001</v>
      </c>
      <c r="N71">
        <v>1.0698540000000001E-3</v>
      </c>
      <c r="O71">
        <v>1.1233466999999999</v>
      </c>
      <c r="P71">
        <v>1.1233466999999999E-3</v>
      </c>
      <c r="Q71">
        <v>5.0000000000000051E-2</v>
      </c>
      <c r="R71">
        <v>5.3492700000000058E-5</v>
      </c>
      <c r="S71">
        <v>890.19712258023264</v>
      </c>
      <c r="T71">
        <v>934.70697870924437</v>
      </c>
      <c r="U71" t="s">
        <v>61</v>
      </c>
      <c r="V71">
        <v>1.2356813700000005E-6</v>
      </c>
      <c r="W71">
        <v>1.4828176440000005E-7</v>
      </c>
      <c r="X71">
        <v>1.8535220550000006E-7</v>
      </c>
      <c r="Y71">
        <v>6.1784068500000018E-6</v>
      </c>
      <c r="Z71">
        <v>4.4484529320000003E-7</v>
      </c>
      <c r="AA71">
        <v>6.1784068500000018E-6</v>
      </c>
      <c r="AB71">
        <v>9.910164587400002E-6</v>
      </c>
      <c r="AC71">
        <v>1.4692251489300004E-5</v>
      </c>
      <c r="AD71"/>
      <c r="AE71">
        <v>7.531772160000002E-6</v>
      </c>
      <c r="AF71">
        <v>5.5311451800000006E-5</v>
      </c>
      <c r="AG71">
        <v>2.5890466800000005E-6</v>
      </c>
      <c r="AH71">
        <v>5.8841970000000005E-6</v>
      </c>
      <c r="AI71">
        <v>1.6475751600000002E-6</v>
      </c>
      <c r="AJ71">
        <v>2.1183109200000003E-6</v>
      </c>
      <c r="AK71">
        <v>1.2945233400000002E-6</v>
      </c>
      <c r="AL71">
        <v>9.6500830800000015E-6</v>
      </c>
      <c r="AM71">
        <v>2.3536788000000002E-6</v>
      </c>
      <c r="AN71">
        <v>2.5890466800000005E-6</v>
      </c>
      <c r="AO71"/>
      <c r="AP71">
        <v>5.8841970000000015E-8</v>
      </c>
      <c r="AQ71">
        <v>6.4191240000000003E-7</v>
      </c>
      <c r="AR71">
        <v>2.3536788000000002E-6</v>
      </c>
      <c r="AS71">
        <v>2.9420985000000007E-5</v>
      </c>
      <c r="AT71"/>
      <c r="AU71"/>
      <c r="AV71"/>
      <c r="AW71"/>
      <c r="AX71"/>
      <c r="AY71"/>
      <c r="AZ71"/>
      <c r="BA71"/>
      <c r="BB71"/>
      <c r="BC71"/>
      <c r="BD71"/>
      <c r="BE71"/>
      <c r="BF71">
        <v>3.5599391850000008E-5</v>
      </c>
      <c r="BG71">
        <v>2.3536788000000002E-6</v>
      </c>
      <c r="BH71"/>
      <c r="BI71" t="s">
        <v>782</v>
      </c>
      <c r="BJ71" t="s">
        <v>22</v>
      </c>
      <c r="BK71" t="s">
        <v>57</v>
      </c>
      <c r="BL71" t="s">
        <v>58</v>
      </c>
      <c r="BM71" t="s">
        <v>41</v>
      </c>
      <c r="BN71" t="s">
        <v>26</v>
      </c>
      <c r="BO71" t="s">
        <v>26</v>
      </c>
      <c r="BP71">
        <v>2.4500000000000002</v>
      </c>
      <c r="BS71" s="126"/>
      <c r="BT71" s="126"/>
      <c r="CC71" s="126"/>
      <c r="CD71" s="126"/>
      <c r="CK71" s="126"/>
      <c r="CL71" s="126"/>
      <c r="CM71" s="126"/>
      <c r="CN71" s="126"/>
      <c r="CO71" s="126"/>
      <c r="CP71" s="126"/>
      <c r="CQ71" s="126"/>
      <c r="CR71" s="126"/>
      <c r="CS71" s="126"/>
      <c r="CT71" s="126"/>
      <c r="CU71" s="126"/>
      <c r="CV71" s="126"/>
      <c r="CW71" s="126"/>
      <c r="CX71" s="126"/>
      <c r="CY71" s="126"/>
      <c r="CZ71" s="126"/>
      <c r="DA71" s="126"/>
      <c r="DB71" s="126"/>
      <c r="DC71" s="126"/>
      <c r="DD71" s="126"/>
      <c r="DE71" s="126"/>
      <c r="DF71" s="126"/>
      <c r="DG71" s="126"/>
      <c r="DH71" s="126"/>
      <c r="DI71" s="126"/>
      <c r="DJ71" s="126"/>
      <c r="DK71" s="126"/>
      <c r="DL71" s="126"/>
      <c r="DM71" s="126"/>
      <c r="DN71" s="126"/>
      <c r="DO71" s="126"/>
      <c r="DP71" s="126"/>
      <c r="DQ71" s="126"/>
      <c r="DR71" s="126"/>
      <c r="DS71" s="126"/>
      <c r="DT71" s="126"/>
      <c r="DU71" s="126"/>
      <c r="DV71" s="126"/>
      <c r="DW71" s="126"/>
      <c r="DX71" s="126"/>
      <c r="EB71" s="126"/>
      <c r="EF71" s="126"/>
      <c r="EG71" s="126"/>
    </row>
    <row r="72" spans="1:137" x14ac:dyDescent="0.25">
      <c r="A72">
        <v>71</v>
      </c>
      <c r="B72" t="s">
        <v>1206</v>
      </c>
      <c r="C72">
        <v>3</v>
      </c>
      <c r="D72" t="s">
        <v>1522</v>
      </c>
      <c r="E72" s="134">
        <v>30</v>
      </c>
      <c r="F72">
        <v>317712</v>
      </c>
      <c r="G72" t="s">
        <v>30</v>
      </c>
      <c r="H72" t="s">
        <v>1008</v>
      </c>
      <c r="I72">
        <v>253758</v>
      </c>
      <c r="J72" t="s">
        <v>108</v>
      </c>
      <c r="K72">
        <v>1</v>
      </c>
      <c r="L72">
        <v>1.03</v>
      </c>
      <c r="M72">
        <v>0.53006200000000003</v>
      </c>
      <c r="N72">
        <v>5.3006199999999998E-4</v>
      </c>
      <c r="O72">
        <v>0.54596386000000008</v>
      </c>
      <c r="P72">
        <v>5.4596386000000004E-4</v>
      </c>
      <c r="Q72">
        <v>3.0000000000000027E-2</v>
      </c>
      <c r="R72">
        <v>1.5901860000000056E-5</v>
      </c>
      <c r="S72">
        <v>1831.623067504871</v>
      </c>
      <c r="T72">
        <v>1886.5717595300173</v>
      </c>
      <c r="U72" t="s">
        <v>1111</v>
      </c>
      <c r="V72">
        <v>6.0056024600000023E-7</v>
      </c>
      <c r="W72">
        <v>7.2067229520000014E-8</v>
      </c>
      <c r="X72">
        <v>9.0084036900000008E-8</v>
      </c>
      <c r="Y72">
        <v>3.0028012300000007E-6</v>
      </c>
      <c r="Z72">
        <v>2.1620168856E-7</v>
      </c>
      <c r="AA72">
        <v>3.0028012300000007E-6</v>
      </c>
      <c r="AB72">
        <v>4.8164931729200004E-6</v>
      </c>
      <c r="AC72">
        <v>7.1406613249400016E-6</v>
      </c>
      <c r="AD72"/>
      <c r="AE72"/>
      <c r="AF72"/>
      <c r="AG72">
        <v>1.2827500400000005E-6</v>
      </c>
      <c r="AH72">
        <v>2.9153409999999999E-6</v>
      </c>
      <c r="AI72">
        <v>8.1629548000000025E-7</v>
      </c>
      <c r="AJ72">
        <v>1.04952276E-6</v>
      </c>
      <c r="AK72">
        <v>6.4137502000000024E-7</v>
      </c>
      <c r="AL72">
        <v>4.7811592399999996E-6</v>
      </c>
      <c r="AM72">
        <v>1.1661364000000005E-6</v>
      </c>
      <c r="AN72"/>
      <c r="AO72">
        <v>8.7460230000000025E-7</v>
      </c>
      <c r="AP72">
        <v>2.9153410000000008E-8</v>
      </c>
      <c r="AQ72">
        <v>3.1803720000000002E-7</v>
      </c>
      <c r="AR72">
        <v>1.1661364000000005E-6</v>
      </c>
      <c r="AS72">
        <v>1.4576705000000004E-5</v>
      </c>
      <c r="AT72"/>
      <c r="AU72"/>
      <c r="AV72"/>
      <c r="AW72"/>
      <c r="AX72"/>
      <c r="AY72"/>
      <c r="AZ72"/>
      <c r="BA72"/>
      <c r="BB72"/>
      <c r="BC72"/>
      <c r="BD72"/>
      <c r="BE72"/>
      <c r="BF72">
        <v>1.7579506230000002E-5</v>
      </c>
      <c r="BG72">
        <v>1.1661364000000005E-6</v>
      </c>
      <c r="BH72"/>
      <c r="BI72" t="s">
        <v>782</v>
      </c>
      <c r="BJ72" t="s">
        <v>22</v>
      </c>
      <c r="BK72" t="s">
        <v>23</v>
      </c>
      <c r="BL72" t="s">
        <v>24</v>
      </c>
      <c r="BM72" t="s">
        <v>41</v>
      </c>
      <c r="BN72" t="s">
        <v>26</v>
      </c>
      <c r="BO72" t="s">
        <v>94</v>
      </c>
      <c r="BP72">
        <v>2.6</v>
      </c>
      <c r="BS72" s="126"/>
      <c r="BT72" s="126"/>
      <c r="CC72" s="126"/>
      <c r="CD72" s="126"/>
      <c r="CK72" s="126"/>
      <c r="CL72" s="126"/>
      <c r="CM72" s="126"/>
      <c r="CN72" s="126"/>
      <c r="CO72" s="126"/>
      <c r="CP72" s="126"/>
      <c r="CQ72" s="126"/>
      <c r="CR72" s="126"/>
      <c r="CS72" s="126"/>
      <c r="CT72" s="126"/>
      <c r="CU72" s="126"/>
      <c r="CV72" s="126"/>
      <c r="CW72" s="126"/>
      <c r="CX72" s="126"/>
      <c r="CY72" s="126"/>
      <c r="CZ72" s="126"/>
      <c r="DA72" s="126"/>
      <c r="DB72" s="126"/>
      <c r="DC72" s="126"/>
      <c r="DD72" s="126"/>
      <c r="DE72" s="126"/>
      <c r="DF72" s="126"/>
      <c r="DG72" s="126"/>
      <c r="DH72" s="126"/>
      <c r="DI72" s="126"/>
      <c r="DJ72" s="126"/>
      <c r="DK72" s="126"/>
      <c r="DL72" s="126"/>
      <c r="DM72" s="126"/>
      <c r="DN72" s="126"/>
      <c r="DO72" s="126"/>
      <c r="DP72" s="126"/>
      <c r="DQ72" s="126"/>
      <c r="DR72" s="126"/>
      <c r="DS72" s="126"/>
      <c r="DT72" s="126"/>
      <c r="DU72" s="126"/>
      <c r="DV72" s="126"/>
      <c r="DW72" s="126"/>
      <c r="DX72" s="126"/>
      <c r="EB72" s="126"/>
      <c r="EF72" s="126"/>
      <c r="EG72" s="126"/>
    </row>
    <row r="73" spans="1:137" x14ac:dyDescent="0.25">
      <c r="A73">
        <v>72</v>
      </c>
      <c r="B73" t="s">
        <v>187</v>
      </c>
      <c r="C73">
        <v>3.5</v>
      </c>
      <c r="D73" t="s">
        <v>1207</v>
      </c>
      <c r="E73" s="134">
        <v>5.25</v>
      </c>
      <c r="F73">
        <v>151638</v>
      </c>
      <c r="G73" t="s">
        <v>30</v>
      </c>
      <c r="H73" t="s">
        <v>1008</v>
      </c>
      <c r="I73">
        <v>253758</v>
      </c>
      <c r="J73" t="s">
        <v>108</v>
      </c>
      <c r="K73">
        <v>1</v>
      </c>
      <c r="L73">
        <v>1.05</v>
      </c>
      <c r="M73">
        <v>0.57613999999999999</v>
      </c>
      <c r="N73">
        <v>5.7613999999999994E-4</v>
      </c>
      <c r="O73">
        <v>0.60494700000000001</v>
      </c>
      <c r="P73">
        <v>6.0494699999999999E-4</v>
      </c>
      <c r="Q73">
        <v>5.0000000000000051E-2</v>
      </c>
      <c r="R73">
        <v>2.8807000000000051E-5</v>
      </c>
      <c r="S73">
        <v>1653.037373521978</v>
      </c>
      <c r="T73">
        <v>1735.689242198077</v>
      </c>
      <c r="U73" t="s">
        <v>1111</v>
      </c>
      <c r="V73">
        <v>6.6544170000000009E-7</v>
      </c>
      <c r="W73">
        <v>7.9853003999999995E-8</v>
      </c>
      <c r="X73">
        <v>9.9816254999999997E-8</v>
      </c>
      <c r="Y73">
        <v>3.3272085000000004E-6</v>
      </c>
      <c r="Z73">
        <v>2.3955901199999997E-7</v>
      </c>
      <c r="AA73">
        <v>3.3272085000000004E-6</v>
      </c>
      <c r="AB73">
        <v>5.3368424339999999E-6</v>
      </c>
      <c r="AC73">
        <v>7.9121018130000014E-6</v>
      </c>
      <c r="AD73"/>
      <c r="AE73">
        <v>4.0560256000000003E-6</v>
      </c>
      <c r="AF73">
        <v>2.9786438000000001E-5</v>
      </c>
      <c r="AG73">
        <v>1.3942588E-6</v>
      </c>
      <c r="AH73">
        <v>3.1687699999999996E-6</v>
      </c>
      <c r="AI73">
        <v>8.8725560000000005E-7</v>
      </c>
      <c r="AJ73">
        <v>1.1407571999999999E-6</v>
      </c>
      <c r="AK73">
        <v>6.971294000000001E-7</v>
      </c>
      <c r="AL73">
        <v>5.1967828000000002E-6</v>
      </c>
      <c r="AM73">
        <v>1.2675079999999999E-6</v>
      </c>
      <c r="AN73"/>
      <c r="AO73">
        <v>9.5063100000000006E-7</v>
      </c>
      <c r="AP73">
        <v>3.1687700000000003E-8</v>
      </c>
      <c r="AQ73">
        <v>3.4568400000000001E-7</v>
      </c>
      <c r="AR73">
        <v>1.2675079999999999E-6</v>
      </c>
      <c r="AS73">
        <v>1.5843850000000002E-5</v>
      </c>
      <c r="AT73"/>
      <c r="AU73"/>
      <c r="AV73"/>
      <c r="AW73"/>
      <c r="AX73"/>
      <c r="AY73"/>
      <c r="AZ73"/>
      <c r="BA73"/>
      <c r="BB73"/>
      <c r="BC73"/>
      <c r="BD73"/>
      <c r="BE73"/>
      <c r="BF73">
        <v>1.9171058500000003E-5</v>
      </c>
      <c r="BG73">
        <v>1.2675079999999999E-6</v>
      </c>
      <c r="BH73"/>
      <c r="BI73" t="s">
        <v>33</v>
      </c>
      <c r="BJ73" t="s">
        <v>22</v>
      </c>
      <c r="BK73" t="s">
        <v>23</v>
      </c>
      <c r="BL73" t="s">
        <v>24</v>
      </c>
      <c r="BM73" t="s">
        <v>41</v>
      </c>
      <c r="BN73" t="s">
        <v>26</v>
      </c>
      <c r="BO73" t="s">
        <v>26</v>
      </c>
      <c r="BP73">
        <v>2.4700000000000002</v>
      </c>
      <c r="BS73" s="126"/>
      <c r="BT73" s="126"/>
      <c r="CC73" s="126"/>
      <c r="CD73" s="126"/>
      <c r="CK73" s="126"/>
      <c r="CL73" s="126"/>
      <c r="CM73" s="126"/>
      <c r="CN73" s="126"/>
      <c r="CO73" s="126"/>
      <c r="CP73" s="126"/>
      <c r="CQ73" s="126"/>
      <c r="CR73" s="126"/>
      <c r="CS73" s="126"/>
      <c r="CT73" s="126"/>
      <c r="CU73" s="126"/>
      <c r="CV73" s="126"/>
      <c r="CW73" s="126"/>
      <c r="CX73" s="126"/>
      <c r="CY73" s="126"/>
      <c r="CZ73" s="126"/>
      <c r="DA73" s="126"/>
      <c r="DB73" s="126"/>
      <c r="DC73" s="126"/>
      <c r="DD73" s="126"/>
      <c r="DE73" s="126"/>
      <c r="DF73" s="126"/>
      <c r="DG73" s="126"/>
      <c r="DH73" s="126"/>
      <c r="DI73" s="126"/>
      <c r="DJ73" s="126"/>
      <c r="DK73" s="126"/>
      <c r="DL73" s="126"/>
      <c r="DM73" s="126"/>
      <c r="DN73" s="126"/>
      <c r="DO73" s="126"/>
      <c r="DP73" s="126"/>
      <c r="DQ73" s="126"/>
      <c r="DR73" s="126"/>
      <c r="DS73" s="126"/>
      <c r="DT73" s="126"/>
      <c r="DU73" s="126"/>
      <c r="DV73" s="126"/>
      <c r="DW73" s="126"/>
      <c r="DX73" s="126"/>
      <c r="EB73" s="126"/>
      <c r="EF73" s="126"/>
      <c r="EG73" s="126"/>
    </row>
    <row r="74" spans="1:137" x14ac:dyDescent="0.25">
      <c r="A74">
        <v>73</v>
      </c>
      <c r="B74" t="s">
        <v>44</v>
      </c>
      <c r="C74">
        <v>3.5</v>
      </c>
      <c r="D74" t="s">
        <v>1208</v>
      </c>
      <c r="E74" s="134">
        <v>716.33333333333337</v>
      </c>
      <c r="F74">
        <v>144664</v>
      </c>
      <c r="G74" t="s">
        <v>30</v>
      </c>
      <c r="H74" t="s">
        <v>1008</v>
      </c>
      <c r="I74">
        <v>253758</v>
      </c>
      <c r="J74" t="s">
        <v>108</v>
      </c>
      <c r="K74">
        <v>1</v>
      </c>
      <c r="L74">
        <v>1.05</v>
      </c>
      <c r="M74">
        <v>0.9690749999999998</v>
      </c>
      <c r="N74">
        <v>9.690749999999998E-4</v>
      </c>
      <c r="O74">
        <v>1.0175287500000001</v>
      </c>
      <c r="P74">
        <v>1.0175287499999998E-3</v>
      </c>
      <c r="Q74">
        <v>5.0000000000000051E-2</v>
      </c>
      <c r="R74">
        <v>4.8453749999999881E-5</v>
      </c>
      <c r="S74">
        <v>982.77321402466532</v>
      </c>
      <c r="T74">
        <v>1031.9118747258983</v>
      </c>
      <c r="U74" t="s">
        <v>61</v>
      </c>
      <c r="V74">
        <v>1.119281625E-6</v>
      </c>
      <c r="W74">
        <v>1.3431379500000002E-7</v>
      </c>
      <c r="X74">
        <v>1.6789224374999996E-7</v>
      </c>
      <c r="Y74">
        <v>5.5964081249999992E-6</v>
      </c>
      <c r="Z74">
        <v>4.0294138499999998E-7</v>
      </c>
      <c r="AA74">
        <v>5.5964081249999992E-6</v>
      </c>
      <c r="AB74">
        <v>8.9766386324999986E-6</v>
      </c>
      <c r="AC74">
        <v>1.3308258521250001E-5</v>
      </c>
      <c r="AD74"/>
      <c r="AE74">
        <v>6.8222880000000004E-6</v>
      </c>
      <c r="AF74">
        <v>5.0101177500000002E-5</v>
      </c>
      <c r="AG74">
        <v>2.3451615000000001E-6</v>
      </c>
      <c r="AH74">
        <v>5.3299124999999988E-6</v>
      </c>
      <c r="AI74">
        <v>1.4923755E-6</v>
      </c>
      <c r="AJ74">
        <v>1.9187684999999998E-6</v>
      </c>
      <c r="AK74">
        <v>1.1725807500000001E-6</v>
      </c>
      <c r="AL74">
        <v>8.7410564999999994E-6</v>
      </c>
      <c r="AM74">
        <v>2.1319650000000002E-6</v>
      </c>
      <c r="AN74">
        <v>2.3451615000000001E-6</v>
      </c>
      <c r="AO74"/>
      <c r="AP74">
        <v>5.3299125000000003E-8</v>
      </c>
      <c r="AQ74">
        <v>5.8144499999999992E-7</v>
      </c>
      <c r="AR74">
        <v>2.1319650000000002E-6</v>
      </c>
      <c r="AS74">
        <v>2.6649562500000001E-5</v>
      </c>
      <c r="AT74"/>
      <c r="AU74"/>
      <c r="AV74"/>
      <c r="AW74"/>
      <c r="AX74"/>
      <c r="AY74"/>
      <c r="AZ74"/>
      <c r="BA74"/>
      <c r="BB74"/>
      <c r="BC74"/>
      <c r="BD74"/>
      <c r="BE74"/>
      <c r="BF74">
        <v>3.2245970624999998E-5</v>
      </c>
      <c r="BG74">
        <v>2.1319650000000002E-6</v>
      </c>
      <c r="BH74"/>
      <c r="BI74" t="s">
        <v>33</v>
      </c>
      <c r="BJ74" t="s">
        <v>22</v>
      </c>
      <c r="BK74" t="s">
        <v>57</v>
      </c>
      <c r="BL74" t="s">
        <v>58</v>
      </c>
      <c r="BM74" t="s">
        <v>41</v>
      </c>
      <c r="BN74" t="s">
        <v>26</v>
      </c>
      <c r="BO74" t="s">
        <v>26</v>
      </c>
      <c r="BP74">
        <v>2.8</v>
      </c>
      <c r="BS74" s="126"/>
      <c r="BT74" s="126"/>
      <c r="CC74" s="126"/>
      <c r="CD74" s="126"/>
      <c r="CK74" s="126"/>
      <c r="CL74" s="126"/>
      <c r="CM74" s="126"/>
      <c r="CN74" s="126"/>
      <c r="CO74" s="126"/>
      <c r="CP74" s="126"/>
      <c r="CQ74" s="126"/>
      <c r="CR74" s="126"/>
      <c r="CS74" s="126"/>
      <c r="CT74" s="126"/>
      <c r="CU74" s="126"/>
      <c r="CV74" s="126"/>
      <c r="CW74" s="126"/>
      <c r="CX74" s="126"/>
      <c r="CY74" s="126"/>
      <c r="CZ74" s="126"/>
      <c r="DA74" s="126"/>
      <c r="DB74" s="126"/>
      <c r="DC74" s="126"/>
      <c r="DD74" s="126"/>
      <c r="DE74" s="126"/>
      <c r="DF74" s="126"/>
      <c r="DG74" s="126"/>
      <c r="DH74" s="126"/>
      <c r="DI74" s="126"/>
      <c r="DJ74" s="126"/>
      <c r="DK74" s="126"/>
      <c r="DL74" s="126"/>
      <c r="DM74" s="126"/>
      <c r="DN74" s="126"/>
      <c r="DO74" s="126"/>
      <c r="DP74" s="126"/>
      <c r="DQ74" s="126"/>
      <c r="DR74" s="126"/>
      <c r="DS74" s="126"/>
      <c r="DT74" s="126"/>
      <c r="DU74" s="126"/>
      <c r="DV74" s="126"/>
      <c r="DW74" s="126"/>
      <c r="DX74" s="126"/>
      <c r="EB74" s="126"/>
      <c r="EF74" s="126"/>
      <c r="EG74" s="126"/>
    </row>
    <row r="75" spans="1:137" x14ac:dyDescent="0.25">
      <c r="A75">
        <v>74</v>
      </c>
      <c r="B75" t="s">
        <v>188</v>
      </c>
      <c r="C75">
        <v>3.5</v>
      </c>
      <c r="D75" t="s">
        <v>189</v>
      </c>
      <c r="E75" s="134">
        <v>271.08333333333331</v>
      </c>
      <c r="F75">
        <v>151639</v>
      </c>
      <c r="G75" t="s">
        <v>30</v>
      </c>
      <c r="H75" t="s">
        <v>1008</v>
      </c>
      <c r="I75">
        <v>253758</v>
      </c>
      <c r="J75" t="s">
        <v>108</v>
      </c>
      <c r="K75">
        <v>1</v>
      </c>
      <c r="L75">
        <v>1.05</v>
      </c>
      <c r="M75">
        <v>1.65</v>
      </c>
      <c r="N75">
        <v>1.65E-3</v>
      </c>
      <c r="O75">
        <v>1.7324999999999999</v>
      </c>
      <c r="P75">
        <v>1.7325000000000001E-3</v>
      </c>
      <c r="Q75">
        <v>5.0000000000000051E-2</v>
      </c>
      <c r="R75">
        <v>8.2499999999999891E-5</v>
      </c>
      <c r="S75">
        <v>577.20057720057719</v>
      </c>
      <c r="T75">
        <v>606.06060606060612</v>
      </c>
      <c r="U75" t="s">
        <v>1111</v>
      </c>
      <c r="V75">
        <v>1.9057499999999999E-6</v>
      </c>
      <c r="W75">
        <v>2.2869000000000002E-7</v>
      </c>
      <c r="X75">
        <v>2.8586250000000001E-7</v>
      </c>
      <c r="Y75">
        <v>9.5287500000000009E-6</v>
      </c>
      <c r="Z75">
        <v>6.8607E-7</v>
      </c>
      <c r="AA75">
        <v>9.5287500000000009E-6</v>
      </c>
      <c r="AB75">
        <v>1.5284114999999999E-5</v>
      </c>
      <c r="AC75">
        <v>2.2659367500000003E-5</v>
      </c>
      <c r="AD75"/>
      <c r="AE75">
        <v>1.1616E-5</v>
      </c>
      <c r="AF75">
        <v>8.5304999999999997E-5</v>
      </c>
      <c r="AG75">
        <v>3.9929999999999997E-6</v>
      </c>
      <c r="AH75">
        <v>9.0749999999999987E-6</v>
      </c>
      <c r="AI75">
        <v>2.5409999999999999E-6</v>
      </c>
      <c r="AJ75">
        <v>3.2669999999999998E-6</v>
      </c>
      <c r="AK75">
        <v>1.9964999999999999E-6</v>
      </c>
      <c r="AL75">
        <v>1.4883E-5</v>
      </c>
      <c r="AM75">
        <v>3.63E-6</v>
      </c>
      <c r="AN75"/>
      <c r="AO75">
        <v>2.7225000000000002E-6</v>
      </c>
      <c r="AP75">
        <v>9.0750000000000002E-8</v>
      </c>
      <c r="AQ75">
        <v>9.8999999999999984E-7</v>
      </c>
      <c r="AR75">
        <v>3.63E-6</v>
      </c>
      <c r="AS75">
        <v>4.5374999999999998E-5</v>
      </c>
      <c r="AT75"/>
      <c r="AU75"/>
      <c r="AV75"/>
      <c r="AW75"/>
      <c r="AX75"/>
      <c r="AY75"/>
      <c r="AZ75"/>
      <c r="BA75"/>
      <c r="BB75"/>
      <c r="BC75"/>
      <c r="BD75"/>
      <c r="BE75"/>
      <c r="BF75">
        <v>5.4903749999999998E-5</v>
      </c>
      <c r="BG75">
        <v>3.63E-6</v>
      </c>
      <c r="BH75"/>
      <c r="BI75" t="s">
        <v>33</v>
      </c>
      <c r="BJ75" t="s">
        <v>22</v>
      </c>
      <c r="BK75" t="s">
        <v>57</v>
      </c>
      <c r="BL75" t="s">
        <v>58</v>
      </c>
      <c r="BM75" t="s">
        <v>41</v>
      </c>
      <c r="BN75" t="s">
        <v>26</v>
      </c>
      <c r="BO75" t="s">
        <v>26</v>
      </c>
      <c r="BP75">
        <v>3.05</v>
      </c>
      <c r="BS75" s="126"/>
      <c r="BT75" s="126"/>
      <c r="CC75" s="126"/>
      <c r="CD75" s="126"/>
      <c r="CK75" s="126"/>
      <c r="CL75" s="126"/>
      <c r="CM75" s="126"/>
      <c r="CN75" s="126"/>
      <c r="CO75" s="126"/>
      <c r="CP75" s="126"/>
      <c r="CQ75" s="126"/>
      <c r="CR75" s="126"/>
      <c r="CS75" s="126"/>
      <c r="CT75" s="126"/>
      <c r="CU75" s="126"/>
      <c r="CV75" s="126"/>
      <c r="CW75" s="126"/>
      <c r="CX75" s="126"/>
      <c r="CY75" s="126"/>
      <c r="CZ75" s="126"/>
      <c r="DA75" s="126"/>
      <c r="DB75" s="126"/>
      <c r="DC75" s="126"/>
      <c r="DD75" s="126"/>
      <c r="DE75" s="126"/>
      <c r="DF75" s="126"/>
      <c r="DG75" s="126"/>
      <c r="DH75" s="126"/>
      <c r="DI75" s="126"/>
      <c r="DJ75" s="126"/>
      <c r="DK75" s="126"/>
      <c r="DL75" s="126"/>
      <c r="DM75" s="126"/>
      <c r="DN75" s="126"/>
      <c r="DO75" s="126"/>
      <c r="DP75" s="126"/>
      <c r="DQ75" s="126"/>
      <c r="DR75" s="126"/>
      <c r="DS75" s="126"/>
      <c r="DT75" s="126"/>
      <c r="DU75" s="126"/>
      <c r="DV75" s="126"/>
      <c r="DW75" s="126"/>
      <c r="DX75" s="126"/>
      <c r="EB75" s="126"/>
      <c r="EF75" s="126"/>
      <c r="EG75" s="126"/>
    </row>
    <row r="76" spans="1:137" x14ac:dyDescent="0.25">
      <c r="A76">
        <v>75</v>
      </c>
      <c r="B76" t="s">
        <v>218</v>
      </c>
      <c r="C76">
        <v>3.5</v>
      </c>
      <c r="D76" t="s">
        <v>1303</v>
      </c>
      <c r="E76" s="134">
        <v>5</v>
      </c>
      <c r="F76">
        <v>477479</v>
      </c>
      <c r="G76" t="s">
        <v>30</v>
      </c>
      <c r="H76" t="s">
        <v>1008</v>
      </c>
      <c r="I76">
        <v>253758</v>
      </c>
      <c r="J76" t="s">
        <v>108</v>
      </c>
      <c r="K76">
        <v>1</v>
      </c>
      <c r="L76">
        <v>1.05</v>
      </c>
      <c r="M76">
        <v>0.86016999999999988</v>
      </c>
      <c r="N76">
        <v>8.6016999999999984E-4</v>
      </c>
      <c r="O76">
        <v>0.90317849999999988</v>
      </c>
      <c r="P76">
        <v>9.0317849999999988E-4</v>
      </c>
      <c r="Q76">
        <v>5.0000000000000051E-2</v>
      </c>
      <c r="R76">
        <v>4.3008500000000041E-5</v>
      </c>
      <c r="S76">
        <v>1107.2008467872081</v>
      </c>
      <c r="T76">
        <v>1162.5608891265681</v>
      </c>
      <c r="U76" t="s">
        <v>917</v>
      </c>
      <c r="V76">
        <v>9.9349634999999999E-7</v>
      </c>
      <c r="W76">
        <v>1.1921956199999998E-7</v>
      </c>
      <c r="X76">
        <v>1.4902445249999997E-7</v>
      </c>
      <c r="Y76">
        <v>4.9674817499999995E-6</v>
      </c>
      <c r="Z76">
        <v>3.5765868599999993E-7</v>
      </c>
      <c r="AA76">
        <v>4.9674817499999995E-6</v>
      </c>
      <c r="AB76">
        <v>7.9678407269999977E-6</v>
      </c>
      <c r="AC76">
        <v>1.18126716015E-5</v>
      </c>
      <c r="AD76"/>
      <c r="AE76">
        <v>6.0555968000000003E-6</v>
      </c>
      <c r="AF76">
        <v>4.4470788999999998E-5</v>
      </c>
      <c r="AG76"/>
      <c r="AH76"/>
      <c r="AI76"/>
      <c r="AJ76"/>
      <c r="AK76"/>
      <c r="AL76"/>
      <c r="AM76"/>
      <c r="AN76"/>
      <c r="AO76"/>
      <c r="AP76"/>
      <c r="AQ76">
        <v>5.1610199999999987E-7</v>
      </c>
      <c r="AR76"/>
      <c r="AS76"/>
      <c r="AT76"/>
      <c r="AU76"/>
      <c r="AV76"/>
      <c r="AW76"/>
      <c r="AX76"/>
      <c r="AY76"/>
      <c r="AZ76"/>
      <c r="BA76">
        <v>3.8707649999999995E-6</v>
      </c>
      <c r="BB76">
        <v>3.6127140000000001E-6</v>
      </c>
      <c r="BC76">
        <v>1.7203399999999999E-6</v>
      </c>
      <c r="BD76">
        <v>1.7203399999999999E-5</v>
      </c>
      <c r="BE76">
        <v>6.8813599999999996E-6</v>
      </c>
      <c r="BF76">
        <v>2.217088175E-5</v>
      </c>
      <c r="BG76">
        <v>1.7203399999999999E-6</v>
      </c>
      <c r="BH76">
        <v>6.8813599999999996E-6</v>
      </c>
      <c r="BI76" t="s">
        <v>33</v>
      </c>
      <c r="BJ76" t="s">
        <v>22</v>
      </c>
      <c r="BK76" t="s">
        <v>57</v>
      </c>
      <c r="BL76" t="s">
        <v>24</v>
      </c>
      <c r="BM76" t="s">
        <v>41</v>
      </c>
      <c r="BN76" t="s">
        <v>26</v>
      </c>
      <c r="BO76" t="s">
        <v>26</v>
      </c>
      <c r="BP76">
        <v>2.65</v>
      </c>
      <c r="BS76" s="126"/>
      <c r="BT76" s="126"/>
      <c r="CC76" s="126"/>
      <c r="CD76" s="126"/>
      <c r="CK76" s="126"/>
      <c r="CL76" s="126"/>
      <c r="CM76" s="126"/>
      <c r="CN76" s="126"/>
      <c r="CO76" s="126"/>
      <c r="CP76" s="126"/>
      <c r="CQ76" s="126"/>
      <c r="CR76" s="126"/>
      <c r="CS76" s="126"/>
      <c r="CT76" s="126"/>
      <c r="CU76" s="126"/>
      <c r="CV76" s="126"/>
      <c r="CW76" s="126"/>
      <c r="CX76" s="126"/>
      <c r="CY76" s="126"/>
      <c r="CZ76" s="126"/>
      <c r="DA76" s="126"/>
      <c r="DB76" s="126"/>
      <c r="DC76" s="126"/>
      <c r="DD76" s="126"/>
      <c r="DE76" s="126"/>
      <c r="DF76" s="126"/>
      <c r="DG76" s="126"/>
      <c r="DH76" s="126"/>
      <c r="DI76" s="126"/>
      <c r="DJ76" s="126"/>
      <c r="DK76" s="126"/>
      <c r="DL76" s="126"/>
      <c r="DM76" s="126"/>
      <c r="DN76" s="126"/>
      <c r="DO76" s="126"/>
      <c r="DP76" s="126"/>
      <c r="DQ76" s="126"/>
      <c r="DR76" s="126"/>
      <c r="DS76" s="126"/>
      <c r="DT76" s="126"/>
      <c r="DU76" s="126"/>
      <c r="DV76" s="126"/>
      <c r="DW76" s="126"/>
      <c r="DX76" s="126"/>
      <c r="EB76" s="126"/>
      <c r="EF76" s="126"/>
      <c r="EG76" s="126"/>
    </row>
    <row r="77" spans="1:137" x14ac:dyDescent="0.25">
      <c r="A77">
        <v>76</v>
      </c>
      <c r="B77" t="s">
        <v>219</v>
      </c>
      <c r="C77">
        <v>3.5</v>
      </c>
      <c r="D77" t="s">
        <v>1304</v>
      </c>
      <c r="E77" s="134">
        <v>5</v>
      </c>
      <c r="F77">
        <v>477480</v>
      </c>
      <c r="G77" t="s">
        <v>30</v>
      </c>
      <c r="H77" t="s">
        <v>1008</v>
      </c>
      <c r="I77">
        <v>253758</v>
      </c>
      <c r="J77" t="s">
        <v>108</v>
      </c>
      <c r="K77">
        <v>1</v>
      </c>
      <c r="L77">
        <v>1.05</v>
      </c>
      <c r="M77">
        <v>0.98946000000000001</v>
      </c>
      <c r="N77">
        <v>9.8945999999999995E-4</v>
      </c>
      <c r="O77">
        <v>1.0389330000000001</v>
      </c>
      <c r="P77">
        <v>1.0389329999999999E-3</v>
      </c>
      <c r="Q77">
        <v>5.0000000000000051E-2</v>
      </c>
      <c r="R77">
        <v>4.9473000000000182E-5</v>
      </c>
      <c r="S77">
        <v>962.52597616978176</v>
      </c>
      <c r="T77">
        <v>1010.652274978271</v>
      </c>
      <c r="U77" t="s">
        <v>1111</v>
      </c>
      <c r="V77">
        <v>1.1428263000000002E-6</v>
      </c>
      <c r="W77">
        <v>1.3713915600000006E-7</v>
      </c>
      <c r="X77">
        <v>1.7142394500000005E-7</v>
      </c>
      <c r="Y77">
        <v>5.7141315000000012E-6</v>
      </c>
      <c r="Z77">
        <v>4.1141746800000004E-7</v>
      </c>
      <c r="AA77">
        <v>5.7141315000000012E-6</v>
      </c>
      <c r="AB77">
        <v>9.165466926000002E-6</v>
      </c>
      <c r="AC77">
        <v>1.3588204707000004E-5</v>
      </c>
      <c r="AD77"/>
      <c r="AE77">
        <v>6.9657984000000013E-6</v>
      </c>
      <c r="AF77">
        <v>5.1155082000000005E-5</v>
      </c>
      <c r="AG77">
        <v>2.3944932000000004E-6</v>
      </c>
      <c r="AH77">
        <v>5.4420300000000001E-6</v>
      </c>
      <c r="AI77">
        <v>1.5237684000000005E-6</v>
      </c>
      <c r="AJ77">
        <v>1.9591307999999999E-6</v>
      </c>
      <c r="AK77">
        <v>1.1972466000000002E-6</v>
      </c>
      <c r="AL77">
        <v>8.9249292000000008E-6</v>
      </c>
      <c r="AM77">
        <v>2.176812E-6</v>
      </c>
      <c r="AN77"/>
      <c r="AO77">
        <v>1.6326090000000003E-6</v>
      </c>
      <c r="AP77">
        <v>5.4420300000000016E-8</v>
      </c>
      <c r="AQ77">
        <v>5.93676E-7</v>
      </c>
      <c r="AR77">
        <v>2.176812E-6</v>
      </c>
      <c r="AS77">
        <v>2.7210150000000009E-5</v>
      </c>
      <c r="AT77"/>
      <c r="AU77"/>
      <c r="AV77"/>
      <c r="AW77"/>
      <c r="AX77"/>
      <c r="AY77"/>
      <c r="AZ77"/>
      <c r="BA77"/>
      <c r="BB77"/>
      <c r="BC77"/>
      <c r="BD77"/>
      <c r="BE77"/>
      <c r="BF77">
        <v>3.2924281500000005E-5</v>
      </c>
      <c r="BG77">
        <v>2.176812E-6</v>
      </c>
      <c r="BH77"/>
      <c r="BI77" t="s">
        <v>33</v>
      </c>
      <c r="BJ77" t="s">
        <v>22</v>
      </c>
      <c r="BK77" t="s">
        <v>57</v>
      </c>
      <c r="BL77" t="s">
        <v>24</v>
      </c>
      <c r="BM77" t="s">
        <v>41</v>
      </c>
      <c r="BN77" t="s">
        <v>26</v>
      </c>
      <c r="BO77" t="s">
        <v>26</v>
      </c>
      <c r="BP77">
        <v>2.65</v>
      </c>
      <c r="BS77" s="126"/>
      <c r="BT77" s="126"/>
      <c r="CC77" s="126"/>
      <c r="CD77" s="126"/>
      <c r="CK77" s="126"/>
      <c r="CL77" s="126"/>
      <c r="CM77" s="126"/>
      <c r="CN77" s="126"/>
      <c r="CO77" s="126"/>
      <c r="CP77" s="126"/>
      <c r="CQ77" s="126"/>
      <c r="CR77" s="126"/>
      <c r="CS77" s="126"/>
      <c r="CT77" s="126"/>
      <c r="CU77" s="126"/>
      <c r="CV77" s="126"/>
      <c r="CW77" s="126"/>
      <c r="CX77" s="126"/>
      <c r="CY77" s="126"/>
      <c r="CZ77" s="126"/>
      <c r="DA77" s="126"/>
      <c r="DB77" s="126"/>
      <c r="DC77" s="126"/>
      <c r="DD77" s="126"/>
      <c r="DE77" s="126"/>
      <c r="DF77" s="126"/>
      <c r="DG77" s="126"/>
      <c r="DH77" s="126"/>
      <c r="DI77" s="126"/>
      <c r="DJ77" s="126"/>
      <c r="DK77" s="126"/>
      <c r="DL77" s="126"/>
      <c r="DM77" s="126"/>
      <c r="DN77" s="126"/>
      <c r="DO77" s="126"/>
      <c r="DP77" s="126"/>
      <c r="DQ77" s="126"/>
      <c r="DR77" s="126"/>
      <c r="DS77" s="126"/>
      <c r="DT77" s="126"/>
      <c r="DU77" s="126"/>
      <c r="DV77" s="126"/>
      <c r="DW77" s="126"/>
      <c r="DX77" s="126"/>
      <c r="EB77" s="126"/>
      <c r="EF77" s="126"/>
      <c r="EG77" s="126"/>
    </row>
    <row r="78" spans="1:137" x14ac:dyDescent="0.25">
      <c r="A78">
        <v>77</v>
      </c>
      <c r="B78" t="s">
        <v>196</v>
      </c>
      <c r="C78">
        <v>3.5</v>
      </c>
      <c r="D78" t="s">
        <v>1305</v>
      </c>
      <c r="E78" s="134">
        <v>242.41666666666663</v>
      </c>
      <c r="F78">
        <v>167576</v>
      </c>
      <c r="G78" t="s">
        <v>30</v>
      </c>
      <c r="H78" t="s">
        <v>1008</v>
      </c>
      <c r="I78">
        <v>253758</v>
      </c>
      <c r="J78" t="s">
        <v>108</v>
      </c>
      <c r="K78">
        <v>1</v>
      </c>
      <c r="L78">
        <v>1.05</v>
      </c>
      <c r="M78">
        <v>1.3082</v>
      </c>
      <c r="N78">
        <v>1.3082E-3</v>
      </c>
      <c r="O78">
        <v>1.37361</v>
      </c>
      <c r="P78">
        <v>1.3736099999999999E-3</v>
      </c>
      <c r="Q78">
        <v>5.0000000000000051E-2</v>
      </c>
      <c r="R78">
        <v>6.5409999999999904E-5</v>
      </c>
      <c r="S78">
        <v>728.00867786343997</v>
      </c>
      <c r="T78">
        <v>764.40911175661211</v>
      </c>
      <c r="U78" t="s">
        <v>1111</v>
      </c>
      <c r="V78">
        <v>1.5109710000000005E-6</v>
      </c>
      <c r="W78">
        <v>1.8131652000000001E-7</v>
      </c>
      <c r="X78">
        <v>2.2664565E-7</v>
      </c>
      <c r="Y78">
        <v>7.5548550000000014E-6</v>
      </c>
      <c r="Z78">
        <v>5.439495600000001E-7</v>
      </c>
      <c r="AA78">
        <v>7.5548550000000014E-6</v>
      </c>
      <c r="AB78">
        <v>1.211798742E-5</v>
      </c>
      <c r="AC78">
        <v>1.7965445190000006E-5</v>
      </c>
      <c r="AD78"/>
      <c r="AE78">
        <v>9.2097280000000026E-6</v>
      </c>
      <c r="AF78">
        <v>6.7633940000000006E-5</v>
      </c>
      <c r="AG78">
        <v>3.1658440000000006E-6</v>
      </c>
      <c r="AH78">
        <v>7.1950999999999999E-6</v>
      </c>
      <c r="AI78">
        <v>2.0146280000000001E-6</v>
      </c>
      <c r="AJ78">
        <v>2.5902359999999999E-6</v>
      </c>
      <c r="AK78">
        <v>1.5829220000000003E-6</v>
      </c>
      <c r="AL78">
        <v>1.1799964E-5</v>
      </c>
      <c r="AM78">
        <v>2.8780400000000005E-6</v>
      </c>
      <c r="AN78"/>
      <c r="AO78">
        <v>2.158530000000001E-6</v>
      </c>
      <c r="AP78">
        <v>7.195100000000002E-8</v>
      </c>
      <c r="AQ78">
        <v>7.8492000000000002E-7</v>
      </c>
      <c r="AR78">
        <v>2.8780400000000005E-6</v>
      </c>
      <c r="AS78">
        <v>3.5975500000000008E-5</v>
      </c>
      <c r="AT78"/>
      <c r="AU78"/>
      <c r="AV78"/>
      <c r="AW78"/>
      <c r="AX78"/>
      <c r="AY78"/>
      <c r="AZ78"/>
      <c r="BA78"/>
      <c r="BB78"/>
      <c r="BC78"/>
      <c r="BD78"/>
      <c r="BE78"/>
      <c r="BF78">
        <v>4.353035500000001E-5</v>
      </c>
      <c r="BG78">
        <v>2.8780400000000005E-6</v>
      </c>
      <c r="BH78"/>
      <c r="BI78" t="s">
        <v>33</v>
      </c>
      <c r="BJ78" t="s">
        <v>22</v>
      </c>
      <c r="BK78" t="s">
        <v>92</v>
      </c>
      <c r="BL78" t="s">
        <v>117</v>
      </c>
      <c r="BM78" t="s">
        <v>41</v>
      </c>
      <c r="BN78" t="s">
        <v>26</v>
      </c>
      <c r="BO78" t="s">
        <v>26</v>
      </c>
      <c r="BP78">
        <v>2.65</v>
      </c>
      <c r="BS78" s="126"/>
      <c r="BT78" s="126"/>
      <c r="CC78" s="126"/>
      <c r="CD78" s="126"/>
      <c r="CK78" s="126"/>
      <c r="CL78" s="126"/>
      <c r="CM78" s="126"/>
      <c r="CN78" s="126"/>
      <c r="CO78" s="126"/>
      <c r="CP78" s="126"/>
      <c r="CQ78" s="126"/>
      <c r="CR78" s="126"/>
      <c r="CS78" s="126"/>
      <c r="CT78" s="126"/>
      <c r="CU78" s="126"/>
      <c r="CV78" s="126"/>
      <c r="CW78" s="126"/>
      <c r="CX78" s="126"/>
      <c r="CY78" s="126"/>
      <c r="CZ78" s="126"/>
      <c r="DA78" s="126"/>
      <c r="DB78" s="126"/>
      <c r="DC78" s="126"/>
      <c r="DD78" s="126"/>
      <c r="DE78" s="126"/>
      <c r="DF78" s="126"/>
      <c r="DG78" s="126"/>
      <c r="DH78" s="126"/>
      <c r="DI78" s="126"/>
      <c r="DJ78" s="126"/>
      <c r="DK78" s="126"/>
      <c r="DL78" s="126"/>
      <c r="DM78" s="126"/>
      <c r="DN78" s="126"/>
      <c r="DO78" s="126"/>
      <c r="DP78" s="126"/>
      <c r="DQ78" s="126"/>
      <c r="DR78" s="126"/>
      <c r="DS78" s="126"/>
      <c r="DT78" s="126"/>
      <c r="DU78" s="126"/>
      <c r="DV78" s="126"/>
      <c r="DW78" s="126"/>
      <c r="DX78" s="126"/>
      <c r="EB78" s="126"/>
      <c r="EF78" s="126"/>
      <c r="EG78" s="126"/>
    </row>
    <row r="79" spans="1:137" x14ac:dyDescent="0.25">
      <c r="A79">
        <v>78</v>
      </c>
      <c r="B79" t="s">
        <v>220</v>
      </c>
      <c r="C79">
        <v>3.5</v>
      </c>
      <c r="D79" t="s">
        <v>1306</v>
      </c>
      <c r="E79" s="134">
        <v>5</v>
      </c>
      <c r="F79">
        <v>157445</v>
      </c>
      <c r="G79" t="s">
        <v>30</v>
      </c>
      <c r="H79" t="s">
        <v>1008</v>
      </c>
      <c r="I79">
        <v>253758</v>
      </c>
      <c r="J79" t="s">
        <v>108</v>
      </c>
      <c r="K79">
        <v>1</v>
      </c>
      <c r="L79">
        <v>1.05</v>
      </c>
      <c r="M79">
        <v>1.5268999999999999</v>
      </c>
      <c r="N79">
        <v>1.5269000000000001E-3</v>
      </c>
      <c r="O79">
        <v>1.603245</v>
      </c>
      <c r="P79">
        <v>1.6032450000000001E-3</v>
      </c>
      <c r="Q79">
        <v>5.0000000000000051E-2</v>
      </c>
      <c r="R79">
        <v>7.6345000000000219E-5</v>
      </c>
      <c r="S79">
        <v>623.73498747852011</v>
      </c>
      <c r="T79">
        <v>654.9217368524462</v>
      </c>
      <c r="U79" t="s">
        <v>917</v>
      </c>
      <c r="V79">
        <v>1.7635695E-6</v>
      </c>
      <c r="W79">
        <v>2.1162834000000001E-7</v>
      </c>
      <c r="X79">
        <v>2.6453542500000004E-7</v>
      </c>
      <c r="Y79">
        <v>8.8178475000000005E-6</v>
      </c>
      <c r="Z79">
        <v>6.3488502000000003E-7</v>
      </c>
      <c r="AA79">
        <v>8.8178475000000005E-6</v>
      </c>
      <c r="AB79">
        <v>1.414382739E-5</v>
      </c>
      <c r="AC79">
        <v>2.0968841355000003E-5</v>
      </c>
      <c r="AD79"/>
      <c r="AE79">
        <v>1.0749376E-5</v>
      </c>
      <c r="AF79">
        <v>7.8940729999999997E-5</v>
      </c>
      <c r="AG79"/>
      <c r="AH79"/>
      <c r="AI79"/>
      <c r="AJ79"/>
      <c r="AK79"/>
      <c r="AL79"/>
      <c r="AM79"/>
      <c r="AN79"/>
      <c r="AO79"/>
      <c r="AP79"/>
      <c r="AQ79">
        <v>9.1613999999999994E-7</v>
      </c>
      <c r="AR79"/>
      <c r="AS79"/>
      <c r="AT79"/>
      <c r="AU79"/>
      <c r="AV79"/>
      <c r="AW79"/>
      <c r="AX79"/>
      <c r="AY79"/>
      <c r="AZ79"/>
      <c r="BA79">
        <v>6.8710499999999984E-6</v>
      </c>
      <c r="BB79">
        <v>6.4129800000000006E-6</v>
      </c>
      <c r="BC79">
        <v>3.0537999999999999E-6</v>
      </c>
      <c r="BD79">
        <v>3.0537999999999998E-5</v>
      </c>
      <c r="BE79">
        <v>1.22152E-5</v>
      </c>
      <c r="BF79">
        <v>3.93558475E-5</v>
      </c>
      <c r="BG79">
        <v>3.0537999999999999E-6</v>
      </c>
      <c r="BH79">
        <v>1.22152E-5</v>
      </c>
      <c r="BI79" t="s">
        <v>33</v>
      </c>
      <c r="BJ79" t="s">
        <v>22</v>
      </c>
      <c r="BK79" t="s">
        <v>92</v>
      </c>
      <c r="BL79" t="s">
        <v>117</v>
      </c>
      <c r="BM79" t="s">
        <v>41</v>
      </c>
      <c r="BN79" t="s">
        <v>26</v>
      </c>
      <c r="BO79" t="s">
        <v>26</v>
      </c>
      <c r="BP79">
        <v>2.7</v>
      </c>
      <c r="BS79" s="126"/>
      <c r="BT79" s="126"/>
      <c r="CC79" s="126"/>
      <c r="CD79" s="126"/>
      <c r="CK79" s="126"/>
      <c r="CL79" s="126"/>
      <c r="CM79" s="126"/>
      <c r="CN79" s="126"/>
      <c r="CO79" s="126"/>
      <c r="CP79" s="126"/>
      <c r="CQ79" s="126"/>
      <c r="CR79" s="126"/>
      <c r="CS79" s="126"/>
      <c r="CT79" s="126"/>
      <c r="CU79" s="126"/>
      <c r="CV79" s="126"/>
      <c r="CW79" s="126"/>
      <c r="CX79" s="126"/>
      <c r="CY79" s="126"/>
      <c r="CZ79" s="126"/>
      <c r="DA79" s="126"/>
      <c r="DB79" s="126"/>
      <c r="DC79" s="126"/>
      <c r="DD79" s="126"/>
      <c r="DE79" s="126"/>
      <c r="DF79" s="126"/>
      <c r="DG79" s="126"/>
      <c r="DH79" s="126"/>
      <c r="DI79" s="126"/>
      <c r="DJ79" s="126"/>
      <c r="DK79" s="126"/>
      <c r="DL79" s="126"/>
      <c r="DM79" s="126"/>
      <c r="DN79" s="126"/>
      <c r="DO79" s="126"/>
      <c r="DP79" s="126"/>
      <c r="DQ79" s="126"/>
      <c r="DR79" s="126"/>
      <c r="DS79" s="126"/>
      <c r="DT79" s="126"/>
      <c r="DU79" s="126"/>
      <c r="DV79" s="126"/>
      <c r="DW79" s="126"/>
      <c r="DX79" s="126"/>
      <c r="EB79" s="126"/>
      <c r="EF79" s="126"/>
      <c r="EG79" s="126"/>
    </row>
    <row r="80" spans="1:137" x14ac:dyDescent="0.25">
      <c r="A80">
        <v>79</v>
      </c>
      <c r="B80" t="s">
        <v>214</v>
      </c>
      <c r="C80">
        <v>3.5</v>
      </c>
      <c r="D80" t="s">
        <v>1307</v>
      </c>
      <c r="E80" s="134">
        <v>5</v>
      </c>
      <c r="F80">
        <v>157446</v>
      </c>
      <c r="G80" t="s">
        <v>30</v>
      </c>
      <c r="H80" t="s">
        <v>1008</v>
      </c>
      <c r="I80">
        <v>253758</v>
      </c>
      <c r="J80" t="s">
        <v>108</v>
      </c>
      <c r="K80">
        <v>1</v>
      </c>
      <c r="L80">
        <v>1.05</v>
      </c>
      <c r="M80">
        <v>1.8742000000000001</v>
      </c>
      <c r="N80">
        <v>1.8741999999999999E-3</v>
      </c>
      <c r="O80">
        <v>1.9679100000000005</v>
      </c>
      <c r="P80">
        <v>1.9679099999999998E-3</v>
      </c>
      <c r="Q80">
        <v>5.0000000000000051E-2</v>
      </c>
      <c r="R80">
        <v>9.371000000000009E-5</v>
      </c>
      <c r="S80">
        <v>508.15332001971626</v>
      </c>
      <c r="T80">
        <v>533.5609860207021</v>
      </c>
      <c r="U80" t="s">
        <v>917</v>
      </c>
      <c r="V80">
        <v>2.1647010000000005E-6</v>
      </c>
      <c r="W80">
        <v>2.5976412000000011E-7</v>
      </c>
      <c r="X80">
        <v>3.2470515000000009E-7</v>
      </c>
      <c r="Y80">
        <v>1.0823505000000004E-5</v>
      </c>
      <c r="Z80">
        <v>7.7929236000000023E-7</v>
      </c>
      <c r="AA80">
        <v>1.0823505000000004E-5</v>
      </c>
      <c r="AB80">
        <v>1.7360902020000004E-5</v>
      </c>
      <c r="AC80">
        <v>2.5738294890000009E-5</v>
      </c>
      <c r="AD80"/>
      <c r="AE80">
        <v>1.3194368000000004E-5</v>
      </c>
      <c r="AF80">
        <v>9.6896140000000012E-5</v>
      </c>
      <c r="AG80"/>
      <c r="AH80"/>
      <c r="AI80"/>
      <c r="AJ80"/>
      <c r="AK80"/>
      <c r="AL80"/>
      <c r="AM80"/>
      <c r="AN80"/>
      <c r="AO80"/>
      <c r="AP80"/>
      <c r="AQ80">
        <v>1.1245199999999999E-6</v>
      </c>
      <c r="AR80"/>
      <c r="AS80"/>
      <c r="AT80"/>
      <c r="AU80"/>
      <c r="AV80"/>
      <c r="AW80"/>
      <c r="AX80"/>
      <c r="AY80"/>
      <c r="AZ80"/>
      <c r="BA80">
        <v>8.4339000000000007E-6</v>
      </c>
      <c r="BB80">
        <v>7.8716400000000021E-6</v>
      </c>
      <c r="BC80">
        <v>3.7484E-6</v>
      </c>
      <c r="BD80">
        <v>3.7484000000000002E-5</v>
      </c>
      <c r="BE80">
        <v>1.4993600000000002E-5</v>
      </c>
      <c r="BF80">
        <v>4.8307505000000005E-5</v>
      </c>
      <c r="BG80">
        <v>3.7484E-6</v>
      </c>
      <c r="BH80">
        <v>1.4993600000000002E-5</v>
      </c>
      <c r="BI80" t="s">
        <v>33</v>
      </c>
      <c r="BJ80" t="s">
        <v>22</v>
      </c>
      <c r="BK80" t="s">
        <v>92</v>
      </c>
      <c r="BL80" t="s">
        <v>117</v>
      </c>
      <c r="BM80" t="s">
        <v>41</v>
      </c>
      <c r="BN80" t="s">
        <v>26</v>
      </c>
      <c r="BO80" t="s">
        <v>26</v>
      </c>
      <c r="BP80">
        <v>2.7</v>
      </c>
      <c r="BS80" s="126"/>
      <c r="BT80" s="126"/>
      <c r="CC80" s="126"/>
      <c r="CD80" s="126"/>
      <c r="CK80" s="126"/>
      <c r="CL80" s="126"/>
      <c r="CM80" s="126"/>
      <c r="CN80" s="126"/>
      <c r="CO80" s="126"/>
      <c r="CP80" s="126"/>
      <c r="CQ80" s="126"/>
      <c r="CR80" s="126"/>
      <c r="CS80" s="126"/>
      <c r="CT80" s="126"/>
      <c r="CU80" s="126"/>
      <c r="CV80" s="126"/>
      <c r="CW80" s="126"/>
      <c r="CX80" s="126"/>
      <c r="CY80" s="126"/>
      <c r="CZ80" s="126"/>
      <c r="DA80" s="126"/>
      <c r="DB80" s="126"/>
      <c r="DC80" s="126"/>
      <c r="DD80" s="126"/>
      <c r="DE80" s="126"/>
      <c r="DF80" s="126"/>
      <c r="DG80" s="126"/>
      <c r="DH80" s="126"/>
      <c r="DI80" s="126"/>
      <c r="DJ80" s="126"/>
      <c r="DK80" s="126"/>
      <c r="DL80" s="126"/>
      <c r="DM80" s="126"/>
      <c r="DN80" s="126"/>
      <c r="DO80" s="126"/>
      <c r="DP80" s="126"/>
      <c r="DQ80" s="126"/>
      <c r="DR80" s="126"/>
      <c r="DS80" s="126"/>
      <c r="DT80" s="126"/>
      <c r="DU80" s="126"/>
      <c r="DV80" s="126"/>
      <c r="DW80" s="126"/>
      <c r="DX80" s="126"/>
      <c r="EB80" s="126"/>
      <c r="EF80" s="126"/>
      <c r="EG80" s="126"/>
    </row>
    <row r="81" spans="1:137" x14ac:dyDescent="0.25">
      <c r="A81">
        <v>80</v>
      </c>
      <c r="B81" t="s">
        <v>265</v>
      </c>
      <c r="C81">
        <v>3.5</v>
      </c>
      <c r="D81" t="s">
        <v>1308</v>
      </c>
      <c r="E81" s="134">
        <v>121.75</v>
      </c>
      <c r="F81">
        <v>167589</v>
      </c>
      <c r="G81" t="s">
        <v>30</v>
      </c>
      <c r="H81" t="s">
        <v>1008</v>
      </c>
      <c r="I81">
        <v>253758</v>
      </c>
      <c r="J81" t="s">
        <v>108</v>
      </c>
      <c r="K81">
        <v>1</v>
      </c>
      <c r="L81">
        <v>1.05</v>
      </c>
      <c r="M81">
        <v>1.2202999999999999</v>
      </c>
      <c r="N81">
        <v>1.2202999999999999E-3</v>
      </c>
      <c r="O81">
        <v>1.281315</v>
      </c>
      <c r="P81">
        <v>1.2813150000000001E-3</v>
      </c>
      <c r="Q81">
        <v>5.0000000000000051E-2</v>
      </c>
      <c r="R81">
        <v>6.1014999999999984E-5</v>
      </c>
      <c r="S81">
        <v>780.44821140781153</v>
      </c>
      <c r="T81">
        <v>819.47062197820208</v>
      </c>
      <c r="U81" t="s">
        <v>1111</v>
      </c>
      <c r="V81">
        <v>1.4094464999999999E-6</v>
      </c>
      <c r="W81">
        <v>1.6913358E-7</v>
      </c>
      <c r="X81">
        <v>2.1141697500000001E-7</v>
      </c>
      <c r="Y81">
        <v>7.0472325000000006E-6</v>
      </c>
      <c r="Z81">
        <v>5.0740073999999994E-7</v>
      </c>
      <c r="AA81">
        <v>7.0472325000000006E-6</v>
      </c>
      <c r="AB81">
        <v>1.130376093E-5</v>
      </c>
      <c r="AC81">
        <v>1.6758318885000001E-5</v>
      </c>
      <c r="AD81">
        <v>1.1275571999999999E-5</v>
      </c>
      <c r="AE81">
        <v>8.5909120000000022E-6</v>
      </c>
      <c r="AF81">
        <v>6.308951E-5</v>
      </c>
      <c r="AG81">
        <v>2.9531260000000004E-6</v>
      </c>
      <c r="AH81">
        <v>6.7116499999999995E-6</v>
      </c>
      <c r="AI81">
        <v>1.879262E-6</v>
      </c>
      <c r="AJ81">
        <v>2.4161940000000001E-6</v>
      </c>
      <c r="AK81">
        <v>1.4765630000000002E-6</v>
      </c>
      <c r="AL81">
        <v>1.1007106E-5</v>
      </c>
      <c r="AM81">
        <v>2.6846600000000001E-6</v>
      </c>
      <c r="AN81"/>
      <c r="AO81">
        <v>2.0134950000000004E-6</v>
      </c>
      <c r="AP81">
        <v>6.7116500000000017E-8</v>
      </c>
      <c r="AQ81">
        <v>7.3218000000000004E-7</v>
      </c>
      <c r="AR81">
        <v>2.6846600000000001E-6</v>
      </c>
      <c r="AS81">
        <v>3.3558250000000003E-5</v>
      </c>
      <c r="AT81"/>
      <c r="AU81"/>
      <c r="AV81"/>
      <c r="AW81"/>
      <c r="AX81"/>
      <c r="AY81"/>
      <c r="AZ81"/>
      <c r="BA81"/>
      <c r="BB81"/>
      <c r="BC81"/>
      <c r="BD81"/>
      <c r="BE81"/>
      <c r="BF81">
        <v>4.0605482500000005E-5</v>
      </c>
      <c r="BG81">
        <v>2.6846600000000001E-6</v>
      </c>
      <c r="BH81"/>
      <c r="BI81" t="s">
        <v>33</v>
      </c>
      <c r="BJ81" t="s">
        <v>22</v>
      </c>
      <c r="BK81" t="s">
        <v>57</v>
      </c>
      <c r="BL81" t="s">
        <v>58</v>
      </c>
      <c r="BM81" t="s">
        <v>25</v>
      </c>
      <c r="BN81" t="s">
        <v>26</v>
      </c>
      <c r="BO81" t="s">
        <v>26</v>
      </c>
      <c r="BP81">
        <v>2.8</v>
      </c>
      <c r="BS81" s="126"/>
      <c r="BT81" s="126"/>
      <c r="CC81" s="126"/>
      <c r="CD81" s="126"/>
      <c r="CK81" s="126"/>
      <c r="CL81" s="126"/>
      <c r="CM81" s="126"/>
      <c r="CN81" s="126"/>
      <c r="CO81" s="126"/>
      <c r="CP81" s="126"/>
      <c r="CQ81" s="126"/>
      <c r="CR81" s="126"/>
      <c r="CS81" s="126"/>
      <c r="CT81" s="126"/>
      <c r="CU81" s="126"/>
      <c r="CV81" s="126"/>
      <c r="CW81" s="126"/>
      <c r="CX81" s="126"/>
      <c r="CY81" s="126"/>
      <c r="CZ81" s="126"/>
      <c r="DA81" s="126"/>
      <c r="DB81" s="126"/>
      <c r="DC81" s="126"/>
      <c r="DD81" s="126"/>
      <c r="DE81" s="126"/>
      <c r="DF81" s="126"/>
      <c r="DG81" s="126"/>
      <c r="DH81" s="126"/>
      <c r="DI81" s="126"/>
      <c r="DJ81" s="126"/>
      <c r="DK81" s="126"/>
      <c r="DL81" s="126"/>
      <c r="DM81" s="126"/>
      <c r="DN81" s="126"/>
      <c r="DO81" s="126"/>
      <c r="DP81" s="126"/>
      <c r="DQ81" s="126"/>
      <c r="DR81" s="126"/>
      <c r="DS81" s="126"/>
      <c r="DT81" s="126"/>
      <c r="DU81" s="126"/>
      <c r="DV81" s="126"/>
      <c r="DW81" s="126"/>
      <c r="DX81" s="126"/>
      <c r="EB81" s="126"/>
      <c r="EF81" s="126"/>
      <c r="EG81" s="126"/>
    </row>
    <row r="82" spans="1:137" x14ac:dyDescent="0.25">
      <c r="A82">
        <v>81</v>
      </c>
      <c r="B82" t="s">
        <v>464</v>
      </c>
      <c r="C82">
        <v>3.5</v>
      </c>
      <c r="D82" t="s">
        <v>1209</v>
      </c>
      <c r="E82" s="134">
        <v>5</v>
      </c>
      <c r="F82">
        <v>175698</v>
      </c>
      <c r="G82" t="s">
        <v>30</v>
      </c>
      <c r="H82" t="s">
        <v>1008</v>
      </c>
      <c r="I82">
        <v>253758</v>
      </c>
      <c r="J82" t="s">
        <v>108</v>
      </c>
      <c r="K82">
        <v>1</v>
      </c>
      <c r="L82">
        <v>1.05</v>
      </c>
      <c r="M82">
        <v>0.99005757041249998</v>
      </c>
      <c r="N82">
        <v>9.9005757041249992E-4</v>
      </c>
      <c r="O82">
        <v>1.0395604489331247</v>
      </c>
      <c r="P82">
        <v>1.039560448933125E-3</v>
      </c>
      <c r="Q82">
        <v>5.0000000000000051E-2</v>
      </c>
      <c r="R82">
        <v>4.950287852062505E-5</v>
      </c>
      <c r="S82">
        <v>961.94502303956949</v>
      </c>
      <c r="T82">
        <v>1010.042274191548</v>
      </c>
      <c r="U82" t="s">
        <v>61</v>
      </c>
      <c r="V82">
        <v>1.1435164938264375E-6</v>
      </c>
      <c r="W82">
        <v>1.3722197925917253E-7</v>
      </c>
      <c r="X82">
        <v>1.7152747407396561E-7</v>
      </c>
      <c r="Y82">
        <v>5.7175824691321879E-6</v>
      </c>
      <c r="Z82">
        <v>4.1166593777751755E-7</v>
      </c>
      <c r="AA82">
        <v>5.7175824691321879E-6</v>
      </c>
      <c r="AB82">
        <v>9.1710022804880279E-6</v>
      </c>
      <c r="AC82">
        <v>1.3596411111596344E-5</v>
      </c>
      <c r="AD82"/>
      <c r="AE82">
        <v>6.9700052957040009E-6</v>
      </c>
      <c r="AF82">
        <v>5.1185976390326248E-5</v>
      </c>
      <c r="AG82">
        <v>2.39593932039825E-6</v>
      </c>
      <c r="AH82">
        <v>5.4453166372687495E-6</v>
      </c>
      <c r="AI82">
        <v>1.5246886584352499E-6</v>
      </c>
      <c r="AJ82">
        <v>1.9603139894167499E-6</v>
      </c>
      <c r="AK82">
        <v>1.197969660199125E-6</v>
      </c>
      <c r="AL82">
        <v>8.9303192851207499E-6</v>
      </c>
      <c r="AM82">
        <v>2.1781266549075E-6</v>
      </c>
      <c r="AN82">
        <v>2.39593932039825E-6</v>
      </c>
      <c r="AO82"/>
      <c r="AP82">
        <v>5.4453166372687507E-8</v>
      </c>
      <c r="AQ82">
        <v>5.9403454224749995E-7</v>
      </c>
      <c r="AR82">
        <v>2.1781266549075E-6</v>
      </c>
      <c r="AS82">
        <v>2.7226583186343753E-5</v>
      </c>
      <c r="AT82"/>
      <c r="AU82"/>
      <c r="AV82"/>
      <c r="AW82"/>
      <c r="AX82"/>
      <c r="AY82"/>
      <c r="AZ82"/>
      <c r="BA82"/>
      <c r="BB82"/>
      <c r="BC82"/>
      <c r="BD82"/>
      <c r="BE82"/>
      <c r="BF82">
        <v>3.2944165655475938E-5</v>
      </c>
      <c r="BG82">
        <v>2.1781266549075E-6</v>
      </c>
      <c r="BH82"/>
      <c r="BI82" t="s">
        <v>33</v>
      </c>
      <c r="BJ82" t="s">
        <v>22</v>
      </c>
      <c r="BK82" t="s">
        <v>57</v>
      </c>
      <c r="BL82" t="s">
        <v>58</v>
      </c>
      <c r="BM82" t="s">
        <v>41</v>
      </c>
      <c r="BN82" t="s">
        <v>26</v>
      </c>
      <c r="BO82" t="s">
        <v>26</v>
      </c>
      <c r="BP82">
        <v>2.8</v>
      </c>
      <c r="BS82" s="126"/>
      <c r="BT82" s="126"/>
      <c r="CC82" s="126"/>
      <c r="CD82" s="126"/>
      <c r="CK82" s="126"/>
      <c r="CL82" s="126"/>
      <c r="CM82" s="126"/>
      <c r="CN82" s="126"/>
      <c r="CO82" s="126"/>
      <c r="CP82" s="126"/>
      <c r="CQ82" s="126"/>
      <c r="CR82" s="126"/>
      <c r="CS82" s="126"/>
      <c r="CT82" s="126"/>
      <c r="CU82" s="126"/>
      <c r="CV82" s="126"/>
      <c r="CW82" s="126"/>
      <c r="CX82" s="126"/>
      <c r="CY82" s="126"/>
      <c r="CZ82" s="126"/>
      <c r="DA82" s="126"/>
      <c r="DB82" s="126"/>
      <c r="DC82" s="126"/>
      <c r="DD82" s="126"/>
      <c r="DE82" s="126"/>
      <c r="DF82" s="126"/>
      <c r="DG82" s="126"/>
      <c r="DH82" s="126"/>
      <c r="DI82" s="126"/>
      <c r="DJ82" s="126"/>
      <c r="DK82" s="126"/>
      <c r="DL82" s="126"/>
      <c r="DM82" s="126"/>
      <c r="DN82" s="126"/>
      <c r="DO82" s="126"/>
      <c r="DP82" s="126"/>
      <c r="DQ82" s="126"/>
      <c r="DR82" s="126"/>
      <c r="DS82" s="126"/>
      <c r="DT82" s="126"/>
      <c r="DU82" s="126"/>
      <c r="DV82" s="126"/>
      <c r="DW82" s="126"/>
      <c r="DX82" s="126"/>
      <c r="EB82" s="126"/>
      <c r="EF82" s="126"/>
      <c r="EG82" s="126"/>
    </row>
    <row r="83" spans="1:137" x14ac:dyDescent="0.25">
      <c r="A83">
        <v>82</v>
      </c>
      <c r="B83" t="s">
        <v>1210</v>
      </c>
      <c r="C83">
        <v>3.5</v>
      </c>
      <c r="D83" t="s">
        <v>1309</v>
      </c>
      <c r="E83" s="134">
        <v>27.833333333333332</v>
      </c>
      <c r="F83">
        <v>191086</v>
      </c>
      <c r="G83" t="s">
        <v>30</v>
      </c>
      <c r="H83" t="s">
        <v>1008</v>
      </c>
      <c r="I83">
        <v>253758</v>
      </c>
      <c r="J83" t="s">
        <v>108</v>
      </c>
      <c r="K83">
        <v>1</v>
      </c>
      <c r="L83">
        <v>1.03</v>
      </c>
      <c r="M83">
        <v>0.91493999999999998</v>
      </c>
      <c r="N83">
        <v>9.1494000000000005E-4</v>
      </c>
      <c r="O83">
        <v>0.94238820000000001</v>
      </c>
      <c r="P83">
        <v>9.4238820000000002E-4</v>
      </c>
      <c r="Q83">
        <v>3.0000000000000027E-2</v>
      </c>
      <c r="R83">
        <v>2.7448200000000081E-5</v>
      </c>
      <c r="S83">
        <v>1061.133829986411</v>
      </c>
      <c r="T83">
        <v>1092.9678448860034</v>
      </c>
      <c r="U83" t="s">
        <v>61</v>
      </c>
      <c r="V83">
        <v>1.0366270199999999E-6</v>
      </c>
      <c r="W83">
        <v>1.2439524240000006E-7</v>
      </c>
      <c r="X83">
        <v>1.5549405300000001E-7</v>
      </c>
      <c r="Y83">
        <v>5.1831351000000011E-6</v>
      </c>
      <c r="Z83">
        <v>3.7318572720000002E-7</v>
      </c>
      <c r="AA83">
        <v>5.1831351000000011E-6</v>
      </c>
      <c r="AB83">
        <v>8.3137487004000017E-6</v>
      </c>
      <c r="AC83">
        <v>1.2325495267800004E-5</v>
      </c>
      <c r="AD83"/>
      <c r="AE83">
        <v>6.441177600000002E-6</v>
      </c>
      <c r="AF83">
        <v>4.7302397999999997E-5</v>
      </c>
      <c r="AG83">
        <v>2.2141548000000003E-6</v>
      </c>
      <c r="AH83">
        <v>5.0321700000000003E-6</v>
      </c>
      <c r="AI83">
        <v>1.4090076000000002E-6</v>
      </c>
      <c r="AJ83">
        <v>1.8115811999999999E-6</v>
      </c>
      <c r="AK83">
        <v>1.1070773999999999E-6</v>
      </c>
      <c r="AL83">
        <v>8.2527588000000013E-6</v>
      </c>
      <c r="AM83">
        <v>2.0128680000000002E-6</v>
      </c>
      <c r="AN83">
        <v>2.2141548000000003E-6</v>
      </c>
      <c r="AO83"/>
      <c r="AP83">
        <v>5.0321700000000009E-8</v>
      </c>
      <c r="AQ83">
        <v>5.4896400000000002E-7</v>
      </c>
      <c r="AR83">
        <v>2.0128680000000002E-6</v>
      </c>
      <c r="AS83">
        <v>2.5160850000000005E-5</v>
      </c>
      <c r="AT83"/>
      <c r="AU83"/>
      <c r="AV83"/>
      <c r="AW83"/>
      <c r="AX83"/>
      <c r="AY83"/>
      <c r="AZ83"/>
      <c r="BA83"/>
      <c r="BB83"/>
      <c r="BC83"/>
      <c r="BD83"/>
      <c r="BE83"/>
      <c r="BF83">
        <v>3.0343985100000007E-5</v>
      </c>
      <c r="BG83">
        <v>2.0128680000000002E-6</v>
      </c>
      <c r="BH83"/>
      <c r="BI83" t="s">
        <v>33</v>
      </c>
      <c r="BJ83" t="s">
        <v>22</v>
      </c>
      <c r="BK83" t="s">
        <v>57</v>
      </c>
      <c r="BL83" t="s">
        <v>58</v>
      </c>
      <c r="BM83" t="s">
        <v>41</v>
      </c>
      <c r="BN83" t="s">
        <v>26</v>
      </c>
      <c r="BO83" t="s">
        <v>26</v>
      </c>
      <c r="BP83">
        <v>2.8</v>
      </c>
      <c r="BS83" s="126"/>
      <c r="BT83" s="126"/>
      <c r="CC83" s="126"/>
      <c r="CD83" s="126"/>
      <c r="CK83" s="126"/>
      <c r="CL83" s="126"/>
      <c r="CM83" s="126"/>
      <c r="CN83" s="126"/>
      <c r="CO83" s="126"/>
      <c r="CP83" s="126"/>
      <c r="CQ83" s="126"/>
      <c r="CR83" s="126"/>
      <c r="CS83" s="126"/>
      <c r="CT83" s="126"/>
      <c r="CU83" s="126"/>
      <c r="CV83" s="126"/>
      <c r="CW83" s="126"/>
      <c r="CX83" s="126"/>
      <c r="CY83" s="126"/>
      <c r="CZ83" s="126"/>
      <c r="DA83" s="126"/>
      <c r="DB83" s="126"/>
      <c r="DC83" s="126"/>
      <c r="DD83" s="126"/>
      <c r="DE83" s="126"/>
      <c r="DF83" s="126"/>
      <c r="DG83" s="126"/>
      <c r="DH83" s="126"/>
      <c r="DI83" s="126"/>
      <c r="DJ83" s="126"/>
      <c r="DK83" s="126"/>
      <c r="DL83" s="126"/>
      <c r="DM83" s="126"/>
      <c r="DN83" s="126"/>
      <c r="DO83" s="126"/>
      <c r="DP83" s="126"/>
      <c r="DQ83" s="126"/>
      <c r="DR83" s="126"/>
      <c r="DS83" s="126"/>
      <c r="DT83" s="126"/>
      <c r="DU83" s="126"/>
      <c r="DV83" s="126"/>
      <c r="DW83" s="126"/>
      <c r="DX83" s="126"/>
      <c r="EB83" s="126"/>
      <c r="EF83" s="126"/>
      <c r="EG83" s="126"/>
    </row>
    <row r="84" spans="1:137" x14ac:dyDescent="0.25">
      <c r="A84">
        <v>83</v>
      </c>
      <c r="B84" t="s">
        <v>738</v>
      </c>
      <c r="C84">
        <v>3.5</v>
      </c>
      <c r="D84" t="s">
        <v>1310</v>
      </c>
      <c r="E84" s="134">
        <v>10</v>
      </c>
      <c r="F84">
        <v>219340</v>
      </c>
      <c r="G84" t="s">
        <v>30</v>
      </c>
      <c r="H84" t="s">
        <v>1008</v>
      </c>
      <c r="I84">
        <v>253758</v>
      </c>
      <c r="J84" t="s">
        <v>108</v>
      </c>
      <c r="K84">
        <v>1</v>
      </c>
      <c r="L84">
        <v>1.05</v>
      </c>
      <c r="M84">
        <v>2.2912600000000003</v>
      </c>
      <c r="N84">
        <v>2.2912600000000003E-3</v>
      </c>
      <c r="O84">
        <v>2.4058230000000003</v>
      </c>
      <c r="P84">
        <v>2.4058230000000001E-3</v>
      </c>
      <c r="Q84">
        <v>5.0000000000000051E-2</v>
      </c>
      <c r="R84">
        <v>1.1456299999999982E-4</v>
      </c>
      <c r="S84">
        <v>415.65817601710512</v>
      </c>
      <c r="T84">
        <v>436.4410848179603</v>
      </c>
      <c r="U84" t="s">
        <v>917</v>
      </c>
      <c r="V84">
        <v>2.6464053000000004E-6</v>
      </c>
      <c r="W84">
        <v>3.1756863600000009E-7</v>
      </c>
      <c r="X84">
        <v>3.9696079500000011E-7</v>
      </c>
      <c r="Y84">
        <v>1.3232026500000002E-5</v>
      </c>
      <c r="Z84">
        <v>9.5270590800000004E-7</v>
      </c>
      <c r="AA84">
        <v>1.3232026500000002E-5</v>
      </c>
      <c r="AB84">
        <v>2.1224170506000004E-5</v>
      </c>
      <c r="AC84">
        <v>3.1465759017000006E-5</v>
      </c>
      <c r="AD84"/>
      <c r="AE84">
        <v>1.6130470400000005E-5</v>
      </c>
      <c r="AF84">
        <v>1.1845814200000004E-4</v>
      </c>
      <c r="AG84"/>
      <c r="AH84"/>
      <c r="AI84"/>
      <c r="AJ84"/>
      <c r="AK84"/>
      <c r="AL84"/>
      <c r="AM84"/>
      <c r="AN84"/>
      <c r="AO84"/>
      <c r="AP84"/>
      <c r="AQ84">
        <v>1.374756E-6</v>
      </c>
      <c r="AR84"/>
      <c r="AS84"/>
      <c r="AT84"/>
      <c r="AU84"/>
      <c r="AV84"/>
      <c r="AW84"/>
      <c r="AX84"/>
      <c r="AY84"/>
      <c r="AZ84"/>
      <c r="BA84">
        <v>1.0310670000000001E-5</v>
      </c>
      <c r="BB84">
        <v>9.6232920000000047E-6</v>
      </c>
      <c r="BC84">
        <v>4.5825200000000011E-6</v>
      </c>
      <c r="BD84">
        <v>4.582520000000001E-5</v>
      </c>
      <c r="BE84">
        <v>1.8330080000000005E-5</v>
      </c>
      <c r="BF84">
        <v>5.905722650000001E-5</v>
      </c>
      <c r="BG84">
        <v>4.5825200000000011E-6</v>
      </c>
      <c r="BH84">
        <v>1.8330080000000005E-5</v>
      </c>
      <c r="BI84" t="s">
        <v>33</v>
      </c>
      <c r="BJ84" t="s">
        <v>22</v>
      </c>
      <c r="BK84" t="s">
        <v>116</v>
      </c>
      <c r="BL84" t="s">
        <v>117</v>
      </c>
      <c r="BM84" t="s">
        <v>41</v>
      </c>
      <c r="BN84" t="s">
        <v>26</v>
      </c>
      <c r="BO84" t="s">
        <v>26</v>
      </c>
      <c r="BP84">
        <v>2.7</v>
      </c>
      <c r="BS84" s="126"/>
      <c r="BT84" s="126"/>
      <c r="CC84" s="126"/>
      <c r="CD84" s="126"/>
      <c r="CK84" s="126"/>
      <c r="CL84" s="126"/>
      <c r="CM84" s="126"/>
      <c r="CN84" s="126"/>
      <c r="CO84" s="126"/>
      <c r="CP84" s="126"/>
      <c r="CQ84" s="126"/>
      <c r="CR84" s="126"/>
      <c r="CS84" s="126"/>
      <c r="CT84" s="126"/>
      <c r="CU84" s="126"/>
      <c r="CV84" s="126"/>
      <c r="CW84" s="126"/>
      <c r="CX84" s="126"/>
      <c r="CY84" s="126"/>
      <c r="CZ84" s="126"/>
      <c r="DA84" s="126"/>
      <c r="DB84" s="126"/>
      <c r="DC84" s="126"/>
      <c r="DD84" s="126"/>
      <c r="DE84" s="126"/>
      <c r="DF84" s="126"/>
      <c r="DG84" s="126"/>
      <c r="DH84" s="126"/>
      <c r="DI84" s="126"/>
      <c r="DJ84" s="126"/>
      <c r="DK84" s="126"/>
      <c r="DL84" s="126"/>
      <c r="DM84" s="126"/>
      <c r="DN84" s="126"/>
      <c r="DO84" s="126"/>
      <c r="DP84" s="126"/>
      <c r="DQ84" s="126"/>
      <c r="DR84" s="126"/>
      <c r="DS84" s="126"/>
      <c r="DT84" s="126"/>
      <c r="DU84" s="126"/>
      <c r="DV84" s="126"/>
      <c r="DW84" s="126"/>
      <c r="DX84" s="126"/>
      <c r="EB84" s="126"/>
      <c r="EF84" s="126"/>
      <c r="EG84" s="126"/>
    </row>
    <row r="85" spans="1:137" x14ac:dyDescent="0.25">
      <c r="A85">
        <v>84</v>
      </c>
      <c r="B85" t="s">
        <v>795</v>
      </c>
      <c r="C85">
        <v>3.5</v>
      </c>
      <c r="D85" t="s">
        <v>1211</v>
      </c>
      <c r="E85" s="134">
        <v>5</v>
      </c>
      <c r="F85">
        <v>455887</v>
      </c>
      <c r="G85" t="s">
        <v>30</v>
      </c>
      <c r="H85" t="s">
        <v>1008</v>
      </c>
      <c r="I85">
        <v>253758</v>
      </c>
      <c r="J85" t="s">
        <v>108</v>
      </c>
      <c r="K85">
        <v>1</v>
      </c>
      <c r="L85">
        <v>1.05</v>
      </c>
      <c r="M85">
        <v>0.96621999999999997</v>
      </c>
      <c r="N85">
        <v>9.6621999999999995E-4</v>
      </c>
      <c r="O85">
        <v>1.0145310000000001</v>
      </c>
      <c r="P85">
        <v>1.0145310000000002E-3</v>
      </c>
      <c r="Q85">
        <v>5.0000000000000051E-2</v>
      </c>
      <c r="R85">
        <v>4.83110000000001E-5</v>
      </c>
      <c r="S85">
        <v>985.6771256866474</v>
      </c>
      <c r="T85">
        <v>1034.9609819709797</v>
      </c>
      <c r="U85" t="s">
        <v>1111</v>
      </c>
      <c r="V85">
        <v>1.1159840999999999E-6</v>
      </c>
      <c r="W85">
        <v>1.3391809200000001E-7</v>
      </c>
      <c r="X85">
        <v>1.6739761500000001E-7</v>
      </c>
      <c r="Y85">
        <v>5.5799205000000008E-6</v>
      </c>
      <c r="Z85">
        <v>4.0175427600000001E-7</v>
      </c>
      <c r="AA85">
        <v>5.5799205000000008E-6</v>
      </c>
      <c r="AB85">
        <v>8.9501924819999999E-6</v>
      </c>
      <c r="AC85">
        <v>1.3269050949000005E-5</v>
      </c>
      <c r="AD85"/>
      <c r="AE85">
        <v>6.8021888000000016E-6</v>
      </c>
      <c r="AF85">
        <v>4.9953574000000011E-5</v>
      </c>
      <c r="AG85">
        <v>2.3382524000000003E-6</v>
      </c>
      <c r="AH85">
        <v>5.3142099999999997E-6</v>
      </c>
      <c r="AI85">
        <v>1.4879788000000002E-6</v>
      </c>
      <c r="AJ85">
        <v>1.9131156000000002E-6</v>
      </c>
      <c r="AK85">
        <v>1.1691261999999999E-6</v>
      </c>
      <c r="AL85">
        <v>8.7153044000000001E-6</v>
      </c>
      <c r="AM85">
        <v>2.1256839999999998E-6</v>
      </c>
      <c r="AN85"/>
      <c r="AO85">
        <v>1.5942630000000002E-6</v>
      </c>
      <c r="AP85">
        <v>5.3142100000000019E-8</v>
      </c>
      <c r="AQ85">
        <v>5.7973200000000007E-7</v>
      </c>
      <c r="AR85">
        <v>2.1256839999999998E-6</v>
      </c>
      <c r="AS85">
        <v>2.6571050000000004E-5</v>
      </c>
      <c r="AT85"/>
      <c r="AU85"/>
      <c r="AV85"/>
      <c r="AW85"/>
      <c r="AX85"/>
      <c r="AY85"/>
      <c r="AZ85"/>
      <c r="BA85"/>
      <c r="BB85"/>
      <c r="BC85"/>
      <c r="BD85"/>
      <c r="BE85"/>
      <c r="BF85">
        <v>3.2150970500000007E-5</v>
      </c>
      <c r="BG85">
        <v>2.1256839999999998E-6</v>
      </c>
      <c r="BH85"/>
      <c r="BI85" t="s">
        <v>33</v>
      </c>
      <c r="BJ85" t="s">
        <v>22</v>
      </c>
      <c r="BK85" t="s">
        <v>57</v>
      </c>
      <c r="BL85" t="s">
        <v>58</v>
      </c>
      <c r="BM85" t="s">
        <v>41</v>
      </c>
      <c r="BN85" t="s">
        <v>26</v>
      </c>
      <c r="BO85" t="s">
        <v>26</v>
      </c>
      <c r="BP85">
        <v>2.4700000000000002</v>
      </c>
      <c r="BS85" s="126"/>
      <c r="BT85" s="126"/>
      <c r="CC85" s="126"/>
      <c r="CD85" s="126"/>
      <c r="CK85" s="126"/>
      <c r="CL85" s="126"/>
      <c r="CM85" s="126"/>
      <c r="CN85" s="126"/>
      <c r="CO85" s="126"/>
      <c r="CP85" s="126"/>
      <c r="CQ85" s="126"/>
      <c r="CR85" s="126"/>
      <c r="CS85" s="126"/>
      <c r="CT85" s="126"/>
      <c r="CU85" s="126"/>
      <c r="CV85" s="126"/>
      <c r="CW85" s="126"/>
      <c r="CX85" s="126"/>
      <c r="CY85" s="126"/>
      <c r="CZ85" s="126"/>
      <c r="DA85" s="126"/>
      <c r="DB85" s="126"/>
      <c r="DC85" s="126"/>
      <c r="DD85" s="126"/>
      <c r="DE85" s="126"/>
      <c r="DF85" s="126"/>
      <c r="DG85" s="126"/>
      <c r="DH85" s="126"/>
      <c r="DI85" s="126"/>
      <c r="DJ85" s="126"/>
      <c r="DK85" s="126"/>
      <c r="DL85" s="126"/>
      <c r="DM85" s="126"/>
      <c r="DN85" s="126"/>
      <c r="DO85" s="126"/>
      <c r="DP85" s="126"/>
      <c r="DQ85" s="126"/>
      <c r="DR85" s="126"/>
      <c r="DS85" s="126"/>
      <c r="DT85" s="126"/>
      <c r="DU85" s="126"/>
      <c r="DV85" s="126"/>
      <c r="DW85" s="126"/>
      <c r="DX85" s="126"/>
      <c r="EB85" s="126"/>
      <c r="EF85" s="126"/>
      <c r="EG85" s="126"/>
    </row>
    <row r="86" spans="1:137" x14ac:dyDescent="0.25">
      <c r="A86">
        <v>85</v>
      </c>
      <c r="B86" t="s">
        <v>796</v>
      </c>
      <c r="C86">
        <v>3.5</v>
      </c>
      <c r="D86" t="s">
        <v>1212</v>
      </c>
      <c r="E86" s="134">
        <v>5</v>
      </c>
      <c r="F86"/>
      <c r="G86" t="s">
        <v>30</v>
      </c>
      <c r="H86" t="s">
        <v>1008</v>
      </c>
      <c r="I86">
        <v>253758</v>
      </c>
      <c r="J86" t="s">
        <v>108</v>
      </c>
      <c r="K86">
        <v>1</v>
      </c>
      <c r="L86">
        <v>1.05</v>
      </c>
      <c r="M86">
        <v>1.2097899999999999</v>
      </c>
      <c r="N86">
        <v>1.2097900000000001E-3</v>
      </c>
      <c r="O86">
        <v>1.2702795</v>
      </c>
      <c r="P86">
        <v>1.2702795E-3</v>
      </c>
      <c r="Q86">
        <v>5.0000000000000051E-2</v>
      </c>
      <c r="R86">
        <v>6.0489500000000113E-5</v>
      </c>
      <c r="S86">
        <v>787.22832258569861</v>
      </c>
      <c r="T86">
        <v>826.5897387149837</v>
      </c>
      <c r="U86" t="s">
        <v>1111</v>
      </c>
      <c r="V86">
        <v>1.3973074500000001E-6</v>
      </c>
      <c r="W86">
        <v>1.6767689400000001E-7</v>
      </c>
      <c r="X86">
        <v>2.0959611750000002E-7</v>
      </c>
      <c r="Y86">
        <v>6.986537250000001E-6</v>
      </c>
      <c r="Z86">
        <v>5.0303068200000001E-7</v>
      </c>
      <c r="AA86">
        <v>6.986537250000001E-6</v>
      </c>
      <c r="AB86">
        <v>1.1206405749E-5</v>
      </c>
      <c r="AC86">
        <v>1.6613985580500003E-5</v>
      </c>
      <c r="AD86"/>
      <c r="AE86">
        <v>8.5169216000000001E-6</v>
      </c>
      <c r="AF86">
        <v>6.2546142999999992E-5</v>
      </c>
      <c r="AG86">
        <v>2.9276917999999998E-6</v>
      </c>
      <c r="AH86">
        <v>6.6538449999999986E-6</v>
      </c>
      <c r="AI86">
        <v>1.8630766E-6</v>
      </c>
      <c r="AJ86">
        <v>2.3953841999999998E-6</v>
      </c>
      <c r="AK86">
        <v>1.4638458999999999E-6</v>
      </c>
      <c r="AL86">
        <v>1.09123058E-5</v>
      </c>
      <c r="AM86">
        <v>2.6615379999999996E-6</v>
      </c>
      <c r="AN86"/>
      <c r="AO86">
        <v>1.9961534999999999E-6</v>
      </c>
      <c r="AP86">
        <v>6.6538450000000001E-8</v>
      </c>
      <c r="AQ86">
        <v>7.2587399999999993E-7</v>
      </c>
      <c r="AR86">
        <v>2.6615379999999996E-6</v>
      </c>
      <c r="AS86">
        <v>3.3269224999999998E-5</v>
      </c>
      <c r="AT86"/>
      <c r="AU86"/>
      <c r="AV86"/>
      <c r="AW86"/>
      <c r="AX86"/>
      <c r="AY86"/>
      <c r="AZ86"/>
      <c r="BA86"/>
      <c r="BB86"/>
      <c r="BC86"/>
      <c r="BD86"/>
      <c r="BE86"/>
      <c r="BF86">
        <v>4.0255762249999997E-5</v>
      </c>
      <c r="BG86">
        <v>2.6615379999999996E-6</v>
      </c>
      <c r="BH86"/>
      <c r="BI86" t="s">
        <v>33</v>
      </c>
      <c r="BJ86" t="s">
        <v>22</v>
      </c>
      <c r="BK86" t="s">
        <v>116</v>
      </c>
      <c r="BL86" t="s">
        <v>117</v>
      </c>
      <c r="BM86" t="s">
        <v>41</v>
      </c>
      <c r="BN86" t="s">
        <v>26</v>
      </c>
      <c r="BO86" t="s">
        <v>26</v>
      </c>
      <c r="BP86">
        <v>2.4700000000000002</v>
      </c>
      <c r="BS86" s="126"/>
      <c r="BT86" s="126"/>
      <c r="CC86" s="126"/>
      <c r="CD86" s="126"/>
      <c r="CK86" s="126"/>
      <c r="CL86" s="126"/>
      <c r="CM86" s="126"/>
      <c r="CN86" s="126"/>
      <c r="CO86" s="126"/>
      <c r="CP86" s="126"/>
      <c r="CQ86" s="126"/>
      <c r="CR86" s="126"/>
      <c r="CS86" s="126"/>
      <c r="CT86" s="126"/>
      <c r="CU86" s="126"/>
      <c r="CV86" s="126"/>
      <c r="CW86" s="126"/>
      <c r="CX86" s="126"/>
      <c r="CY86" s="126"/>
      <c r="CZ86" s="126"/>
      <c r="DA86" s="126"/>
      <c r="DB86" s="126"/>
      <c r="DC86" s="126"/>
      <c r="DD86" s="126"/>
      <c r="DE86" s="126"/>
      <c r="DF86" s="126"/>
      <c r="DG86" s="126"/>
      <c r="DH86" s="126"/>
      <c r="DI86" s="126"/>
      <c r="DJ86" s="126"/>
      <c r="DK86" s="126"/>
      <c r="DL86" s="126"/>
      <c r="DM86" s="126"/>
      <c r="DN86" s="126"/>
      <c r="DO86" s="126"/>
      <c r="DP86" s="126"/>
      <c r="DQ86" s="126"/>
      <c r="DR86" s="126"/>
      <c r="DS86" s="126"/>
      <c r="DT86" s="126"/>
      <c r="DU86" s="126"/>
      <c r="DV86" s="126"/>
      <c r="DW86" s="126"/>
      <c r="DX86" s="126"/>
      <c r="EB86" s="126"/>
      <c r="EF86" s="126"/>
      <c r="EG86" s="126"/>
    </row>
    <row r="87" spans="1:137" x14ac:dyDescent="0.25">
      <c r="A87">
        <v>86</v>
      </c>
      <c r="B87" t="s">
        <v>797</v>
      </c>
      <c r="C87">
        <v>3.5</v>
      </c>
      <c r="D87" t="s">
        <v>1213</v>
      </c>
      <c r="E87" s="134">
        <v>5</v>
      </c>
      <c r="F87">
        <v>455889</v>
      </c>
      <c r="G87" t="s">
        <v>30</v>
      </c>
      <c r="H87" t="s">
        <v>1008</v>
      </c>
      <c r="I87">
        <v>253758</v>
      </c>
      <c r="J87" t="s">
        <v>108</v>
      </c>
      <c r="K87">
        <v>1</v>
      </c>
      <c r="L87">
        <v>1.05</v>
      </c>
      <c r="M87">
        <v>1.4522200000000001</v>
      </c>
      <c r="N87">
        <v>1.4522200000000002E-3</v>
      </c>
      <c r="O87">
        <v>1.524831</v>
      </c>
      <c r="P87">
        <v>1.5248309999999999E-3</v>
      </c>
      <c r="Q87">
        <v>5.0000000000000051E-2</v>
      </c>
      <c r="R87">
        <v>7.2610999999999986E-5</v>
      </c>
      <c r="S87">
        <v>655.81038160950288</v>
      </c>
      <c r="T87">
        <v>688.60090068997806</v>
      </c>
      <c r="U87" t="s">
        <v>1111</v>
      </c>
      <c r="V87">
        <v>1.6773141000000003E-6</v>
      </c>
      <c r="W87">
        <v>2.0127769200000006E-7</v>
      </c>
      <c r="X87">
        <v>2.5159711500000002E-7</v>
      </c>
      <c r="Y87">
        <v>8.3865705000000013E-6</v>
      </c>
      <c r="Z87">
        <v>6.0383307600000017E-7</v>
      </c>
      <c r="AA87">
        <v>8.3865705000000013E-6</v>
      </c>
      <c r="AB87">
        <v>1.3452059082000002E-5</v>
      </c>
      <c r="AC87">
        <v>1.9943264649000009E-5</v>
      </c>
      <c r="AD87"/>
      <c r="AE87">
        <v>1.0223628800000004E-5</v>
      </c>
      <c r="AF87">
        <v>7.5079774000000015E-5</v>
      </c>
      <c r="AG87">
        <v>3.5143724000000004E-6</v>
      </c>
      <c r="AH87">
        <v>7.9872099999999994E-6</v>
      </c>
      <c r="AI87">
        <v>2.2364188000000003E-6</v>
      </c>
      <c r="AJ87">
        <v>2.8753956000000002E-6</v>
      </c>
      <c r="AK87">
        <v>1.7571862000000002E-6</v>
      </c>
      <c r="AL87">
        <v>1.3099024400000002E-5</v>
      </c>
      <c r="AM87">
        <v>3.1948840000000005E-6</v>
      </c>
      <c r="AN87"/>
      <c r="AO87">
        <v>2.3961630000000005E-6</v>
      </c>
      <c r="AP87">
        <v>7.9872100000000021E-8</v>
      </c>
      <c r="AQ87">
        <v>8.7133200000000006E-7</v>
      </c>
      <c r="AR87">
        <v>3.1948840000000005E-6</v>
      </c>
      <c r="AS87">
        <v>3.9936050000000009E-5</v>
      </c>
      <c r="AT87"/>
      <c r="AU87"/>
      <c r="AV87"/>
      <c r="AW87"/>
      <c r="AX87"/>
      <c r="AY87"/>
      <c r="AZ87"/>
      <c r="BA87"/>
      <c r="BB87"/>
      <c r="BC87"/>
      <c r="BD87"/>
      <c r="BE87"/>
      <c r="BF87">
        <v>4.832262050000001E-5</v>
      </c>
      <c r="BG87">
        <v>3.1948840000000005E-6</v>
      </c>
      <c r="BH87"/>
      <c r="BI87" t="s">
        <v>33</v>
      </c>
      <c r="BJ87" t="s">
        <v>22</v>
      </c>
      <c r="BK87" t="s">
        <v>116</v>
      </c>
      <c r="BL87" t="s">
        <v>117</v>
      </c>
      <c r="BM87" t="s">
        <v>41</v>
      </c>
      <c r="BN87" t="s">
        <v>26</v>
      </c>
      <c r="BO87" t="s">
        <v>26</v>
      </c>
      <c r="BP87">
        <v>2.4700000000000002</v>
      </c>
      <c r="BS87" s="126"/>
      <c r="BT87" s="126"/>
      <c r="CC87" s="126"/>
      <c r="CD87" s="126"/>
      <c r="CK87" s="126"/>
      <c r="CL87" s="126"/>
      <c r="CM87" s="126"/>
      <c r="CN87" s="126"/>
      <c r="CO87" s="126"/>
      <c r="CP87" s="126"/>
      <c r="CQ87" s="126"/>
      <c r="CR87" s="126"/>
      <c r="CS87" s="126"/>
      <c r="CT87" s="126"/>
      <c r="CU87" s="126"/>
      <c r="CV87" s="126"/>
      <c r="CW87" s="126"/>
      <c r="CX87" s="126"/>
      <c r="CY87" s="126"/>
      <c r="CZ87" s="126"/>
      <c r="DA87" s="126"/>
      <c r="DB87" s="126"/>
      <c r="DC87" s="126"/>
      <c r="DD87" s="126"/>
      <c r="DE87" s="126"/>
      <c r="DF87" s="126"/>
      <c r="DG87" s="126"/>
      <c r="DH87" s="126"/>
      <c r="DI87" s="126"/>
      <c r="DJ87" s="126"/>
      <c r="DK87" s="126"/>
      <c r="DL87" s="126"/>
      <c r="DM87" s="126"/>
      <c r="DN87" s="126"/>
      <c r="DO87" s="126"/>
      <c r="DP87" s="126"/>
      <c r="DQ87" s="126"/>
      <c r="DR87" s="126"/>
      <c r="DS87" s="126"/>
      <c r="DT87" s="126"/>
      <c r="DU87" s="126"/>
      <c r="DV87" s="126"/>
      <c r="DW87" s="126"/>
      <c r="DX87" s="126"/>
      <c r="EB87" s="126"/>
      <c r="EF87" s="126"/>
      <c r="EG87" s="126"/>
    </row>
    <row r="88" spans="1:137" x14ac:dyDescent="0.25">
      <c r="A88">
        <v>87</v>
      </c>
      <c r="B88" t="s">
        <v>798</v>
      </c>
      <c r="C88">
        <v>3.5</v>
      </c>
      <c r="D88" t="s">
        <v>1214</v>
      </c>
      <c r="E88" s="134">
        <v>5</v>
      </c>
      <c r="F88"/>
      <c r="G88" t="s">
        <v>30</v>
      </c>
      <c r="H88" t="s">
        <v>1008</v>
      </c>
      <c r="I88">
        <v>253758</v>
      </c>
      <c r="J88" t="s">
        <v>108</v>
      </c>
      <c r="K88">
        <v>1</v>
      </c>
      <c r="L88">
        <v>1.05</v>
      </c>
      <c r="M88">
        <v>1.9578599999999999</v>
      </c>
      <c r="N88">
        <v>1.9578600000000001E-3</v>
      </c>
      <c r="O88">
        <v>2.0557530000000002</v>
      </c>
      <c r="P88">
        <v>2.055753E-3</v>
      </c>
      <c r="Q88">
        <v>5.0000000000000051E-2</v>
      </c>
      <c r="R88">
        <v>9.7892999999999938E-5</v>
      </c>
      <c r="S88">
        <v>486.43976197529565</v>
      </c>
      <c r="T88">
        <v>510.76175007406039</v>
      </c>
      <c r="U88" t="s">
        <v>1111</v>
      </c>
      <c r="V88">
        <v>2.2613283E-6</v>
      </c>
      <c r="W88">
        <v>2.7135939600000005E-7</v>
      </c>
      <c r="X88">
        <v>3.3919924500000009E-7</v>
      </c>
      <c r="Y88">
        <v>1.13066415E-5</v>
      </c>
      <c r="Z88">
        <v>8.1407818800000004E-7</v>
      </c>
      <c r="AA88">
        <v>1.13066415E-5</v>
      </c>
      <c r="AB88">
        <v>1.8135852966000001E-5</v>
      </c>
      <c r="AC88">
        <v>2.6887193487000004E-5</v>
      </c>
      <c r="AD88"/>
      <c r="AE88">
        <v>1.3783334400000003E-5</v>
      </c>
      <c r="AF88">
        <v>1.0122136200000002E-4</v>
      </c>
      <c r="AG88">
        <v>4.7380212000000009E-6</v>
      </c>
      <c r="AH88">
        <v>1.076823E-5</v>
      </c>
      <c r="AI88">
        <v>3.0151044000000009E-6</v>
      </c>
      <c r="AJ88">
        <v>3.8765628000000009E-6</v>
      </c>
      <c r="AK88">
        <v>2.3690106000000004E-6</v>
      </c>
      <c r="AL88">
        <v>1.7659897200000002E-5</v>
      </c>
      <c r="AM88">
        <v>4.3072920000000009E-6</v>
      </c>
      <c r="AN88"/>
      <c r="AO88">
        <v>3.2304690000000009E-6</v>
      </c>
      <c r="AP88">
        <v>1.0768230000000005E-7</v>
      </c>
      <c r="AQ88">
        <v>1.174716E-6</v>
      </c>
      <c r="AR88">
        <v>4.3072920000000009E-6</v>
      </c>
      <c r="AS88">
        <v>5.3841150000000019E-5</v>
      </c>
      <c r="AT88"/>
      <c r="AU88"/>
      <c r="AV88"/>
      <c r="AW88"/>
      <c r="AX88"/>
      <c r="AY88"/>
      <c r="AZ88"/>
      <c r="BA88"/>
      <c r="BB88"/>
      <c r="BC88"/>
      <c r="BD88"/>
      <c r="BE88"/>
      <c r="BF88">
        <v>6.5147791500000014E-5</v>
      </c>
      <c r="BG88">
        <v>4.3072920000000009E-6</v>
      </c>
      <c r="BH88"/>
      <c r="BI88" t="s">
        <v>33</v>
      </c>
      <c r="BJ88" t="s">
        <v>22</v>
      </c>
      <c r="BK88" t="s">
        <v>116</v>
      </c>
      <c r="BL88" t="s">
        <v>117</v>
      </c>
      <c r="BM88" t="s">
        <v>41</v>
      </c>
      <c r="BN88" t="s">
        <v>26</v>
      </c>
      <c r="BO88" t="s">
        <v>26</v>
      </c>
      <c r="BP88">
        <v>2.4700000000000002</v>
      </c>
      <c r="BS88" s="126"/>
      <c r="BT88" s="126"/>
      <c r="CC88" s="126"/>
      <c r="CD88" s="126"/>
      <c r="CK88" s="126"/>
      <c r="CL88" s="126"/>
      <c r="CM88" s="126"/>
      <c r="CN88" s="126"/>
      <c r="CO88" s="126"/>
      <c r="CP88" s="126"/>
      <c r="CQ88" s="126"/>
      <c r="CR88" s="126"/>
      <c r="CS88" s="126"/>
      <c r="CT88" s="126"/>
      <c r="CU88" s="126"/>
      <c r="CV88" s="126"/>
      <c r="CW88" s="126"/>
      <c r="CX88" s="126"/>
      <c r="CY88" s="126"/>
      <c r="CZ88" s="126"/>
      <c r="DA88" s="126"/>
      <c r="DB88" s="126"/>
      <c r="DC88" s="126"/>
      <c r="DD88" s="126"/>
      <c r="DE88" s="126"/>
      <c r="DF88" s="126"/>
      <c r="DG88" s="126"/>
      <c r="DH88" s="126"/>
      <c r="DI88" s="126"/>
      <c r="DJ88" s="126"/>
      <c r="DK88" s="126"/>
      <c r="DL88" s="126"/>
      <c r="DM88" s="126"/>
      <c r="DN88" s="126"/>
      <c r="DO88" s="126"/>
      <c r="DP88" s="126"/>
      <c r="DQ88" s="126"/>
      <c r="DR88" s="126"/>
      <c r="DS88" s="126"/>
      <c r="DT88" s="126"/>
      <c r="DU88" s="126"/>
      <c r="DV88" s="126"/>
      <c r="DW88" s="126"/>
      <c r="DX88" s="126"/>
      <c r="EB88" s="126"/>
      <c r="EF88" s="126"/>
      <c r="EG88" s="126"/>
    </row>
    <row r="89" spans="1:137" x14ac:dyDescent="0.25">
      <c r="A89">
        <v>88</v>
      </c>
      <c r="B89" t="s">
        <v>1215</v>
      </c>
      <c r="C89">
        <v>3.5</v>
      </c>
      <c r="D89" t="s">
        <v>1216</v>
      </c>
      <c r="E89" s="134">
        <v>5</v>
      </c>
      <c r="F89">
        <v>307425</v>
      </c>
      <c r="G89" t="s">
        <v>30</v>
      </c>
      <c r="H89" t="s">
        <v>1008</v>
      </c>
      <c r="I89">
        <v>253758</v>
      </c>
      <c r="J89" t="s">
        <v>108</v>
      </c>
      <c r="K89">
        <v>1</v>
      </c>
      <c r="L89">
        <v>1.05</v>
      </c>
      <c r="M89">
        <v>0.64668999999999999</v>
      </c>
      <c r="N89">
        <v>6.4669E-4</v>
      </c>
      <c r="O89">
        <v>0.67902450000000003</v>
      </c>
      <c r="P89">
        <v>6.7902450000000003E-4</v>
      </c>
      <c r="Q89">
        <v>5.0000000000000051E-2</v>
      </c>
      <c r="R89">
        <v>3.2334500000000027E-5</v>
      </c>
      <c r="S89">
        <v>1472.700911380959</v>
      </c>
      <c r="T89">
        <v>1546.3359569500069</v>
      </c>
      <c r="U89" t="s">
        <v>1111</v>
      </c>
      <c r="V89">
        <v>7.4692695000000003E-7</v>
      </c>
      <c r="W89">
        <v>8.9631234000000005E-8</v>
      </c>
      <c r="X89">
        <v>1.120390425E-7</v>
      </c>
      <c r="Y89">
        <v>3.7346347499999998E-6</v>
      </c>
      <c r="Z89">
        <v>2.68893702E-7</v>
      </c>
      <c r="AA89">
        <v>3.7346347499999998E-6</v>
      </c>
      <c r="AB89">
        <v>5.990354139E-6</v>
      </c>
      <c r="AC89">
        <v>8.8809614355000012E-6</v>
      </c>
      <c r="AD89"/>
      <c r="AE89">
        <v>4.5526976000000011E-6</v>
      </c>
      <c r="AF89">
        <v>3.3433873000000005E-5</v>
      </c>
      <c r="AG89">
        <v>1.5649898000000003E-6</v>
      </c>
      <c r="AH89">
        <v>3.5567950000000001E-6</v>
      </c>
      <c r="AI89">
        <v>9.9590260000000018E-7</v>
      </c>
      <c r="AJ89">
        <v>1.2804461999999999E-6</v>
      </c>
      <c r="AK89">
        <v>7.8249490000000027E-7</v>
      </c>
      <c r="AL89">
        <v>5.8331438000000006E-6</v>
      </c>
      <c r="AM89">
        <v>1.4227180000000002E-6</v>
      </c>
      <c r="AN89"/>
      <c r="AO89">
        <v>1.0670385000000002E-6</v>
      </c>
      <c r="AP89">
        <v>3.5567950000000008E-8</v>
      </c>
      <c r="AQ89">
        <v>3.88014E-7</v>
      </c>
      <c r="AR89">
        <v>1.4227180000000002E-6</v>
      </c>
      <c r="AS89">
        <v>1.7783975000000003E-5</v>
      </c>
      <c r="AT89"/>
      <c r="AU89"/>
      <c r="AV89"/>
      <c r="AW89"/>
      <c r="AX89"/>
      <c r="AY89"/>
      <c r="AZ89"/>
      <c r="BA89"/>
      <c r="BB89"/>
      <c r="BC89"/>
      <c r="BD89"/>
      <c r="BE89"/>
      <c r="BF89">
        <v>2.1518609750000003E-5</v>
      </c>
      <c r="BG89">
        <v>1.4227180000000002E-6</v>
      </c>
      <c r="BH89"/>
      <c r="BI89" t="s">
        <v>33</v>
      </c>
      <c r="BJ89" t="s">
        <v>22</v>
      </c>
      <c r="BK89" t="s">
        <v>23</v>
      </c>
      <c r="BL89" t="s">
        <v>24</v>
      </c>
      <c r="BM89" t="s">
        <v>41</v>
      </c>
      <c r="BN89" t="s">
        <v>26</v>
      </c>
      <c r="BO89" t="s">
        <v>26</v>
      </c>
      <c r="BP89">
        <v>2.4700000000000002</v>
      </c>
      <c r="BS89" s="126"/>
      <c r="BT89" s="126"/>
      <c r="CC89" s="126"/>
      <c r="CD89" s="126"/>
      <c r="CK89" s="126"/>
      <c r="CL89" s="126"/>
      <c r="CM89" s="126"/>
      <c r="CN89" s="126"/>
      <c r="CO89" s="126"/>
      <c r="CP89" s="126"/>
      <c r="CQ89" s="126"/>
      <c r="CR89" s="126"/>
      <c r="CS89" s="126"/>
      <c r="CT89" s="126"/>
      <c r="CU89" s="126"/>
      <c r="CV89" s="126"/>
      <c r="CW89" s="126"/>
      <c r="CX89" s="126"/>
      <c r="CY89" s="126"/>
      <c r="CZ89" s="126"/>
      <c r="DA89" s="126"/>
      <c r="DB89" s="126"/>
      <c r="DC89" s="126"/>
      <c r="DD89" s="126"/>
      <c r="DE89" s="126"/>
      <c r="DF89" s="126"/>
      <c r="DG89" s="126"/>
      <c r="DH89" s="126"/>
      <c r="DI89" s="126"/>
      <c r="DJ89" s="126"/>
      <c r="DK89" s="126"/>
      <c r="DL89" s="126"/>
      <c r="DM89" s="126"/>
      <c r="DN89" s="126"/>
      <c r="DO89" s="126"/>
      <c r="DP89" s="126"/>
      <c r="DQ89" s="126"/>
      <c r="DR89" s="126"/>
      <c r="DS89" s="126"/>
      <c r="DT89" s="126"/>
      <c r="DU89" s="126"/>
      <c r="DV89" s="126"/>
      <c r="DW89" s="126"/>
      <c r="DX89" s="126"/>
      <c r="EB89" s="126"/>
      <c r="EF89" s="126"/>
      <c r="EG89" s="126"/>
    </row>
    <row r="90" spans="1:137" x14ac:dyDescent="0.25">
      <c r="A90">
        <v>89</v>
      </c>
      <c r="B90" t="s">
        <v>808</v>
      </c>
      <c r="C90">
        <v>3.5</v>
      </c>
      <c r="D90" t="s">
        <v>809</v>
      </c>
      <c r="E90" s="134">
        <v>5</v>
      </c>
      <c r="F90">
        <v>239715</v>
      </c>
      <c r="G90" t="s">
        <v>30</v>
      </c>
      <c r="H90" t="s">
        <v>1008</v>
      </c>
      <c r="I90">
        <v>253758</v>
      </c>
      <c r="J90" t="s">
        <v>108</v>
      </c>
      <c r="K90">
        <v>1</v>
      </c>
      <c r="L90">
        <v>1.03</v>
      </c>
      <c r="M90">
        <v>3.2022200000000001</v>
      </c>
      <c r="N90">
        <v>3.20222E-3</v>
      </c>
      <c r="O90">
        <v>3.2982866</v>
      </c>
      <c r="P90">
        <v>3.2982865999999999E-3</v>
      </c>
      <c r="Q90">
        <v>3.0000000000000027E-2</v>
      </c>
      <c r="R90">
        <v>9.6066599999999891E-5</v>
      </c>
      <c r="S90">
        <v>303.18772177044895</v>
      </c>
      <c r="T90">
        <v>312.2833534235624</v>
      </c>
      <c r="U90" t="s">
        <v>61</v>
      </c>
      <c r="V90">
        <v>3.6281152599999999E-6</v>
      </c>
      <c r="W90">
        <v>4.3537383120000003E-7</v>
      </c>
      <c r="X90">
        <v>5.4421728899999995E-7</v>
      </c>
      <c r="Y90">
        <v>1.81405763E-5</v>
      </c>
      <c r="Z90">
        <v>1.3061214935999998E-6</v>
      </c>
      <c r="AA90">
        <v>1.81405763E-5</v>
      </c>
      <c r="AB90">
        <v>2.90974843852E-5</v>
      </c>
      <c r="AC90">
        <v>4.3138290441400008E-5</v>
      </c>
      <c r="AD90"/>
      <c r="AE90">
        <v>2.2543628800000005E-5</v>
      </c>
      <c r="AF90">
        <v>1.6555477400000002E-4</v>
      </c>
      <c r="AG90">
        <v>7.7493724000000005E-6</v>
      </c>
      <c r="AH90">
        <v>1.7612209999999998E-5</v>
      </c>
      <c r="AI90">
        <v>4.9314188000000003E-6</v>
      </c>
      <c r="AJ90">
        <v>6.3403955999999996E-6</v>
      </c>
      <c r="AK90">
        <v>3.8746862000000003E-6</v>
      </c>
      <c r="AL90">
        <v>2.8884024399999999E-5</v>
      </c>
      <c r="AM90">
        <v>7.0448840000000005E-6</v>
      </c>
      <c r="AN90">
        <v>7.7493724000000005E-6</v>
      </c>
      <c r="AO90"/>
      <c r="AP90">
        <v>1.7612210000000007E-7</v>
      </c>
      <c r="AQ90">
        <v>1.9213320000000002E-6</v>
      </c>
      <c r="AR90">
        <v>7.0448840000000005E-6</v>
      </c>
      <c r="AS90">
        <v>8.8061050000000013E-5</v>
      </c>
      <c r="AT90"/>
      <c r="AU90"/>
      <c r="AV90"/>
      <c r="AW90"/>
      <c r="AX90"/>
      <c r="AY90"/>
      <c r="AZ90"/>
      <c r="BA90"/>
      <c r="BB90"/>
      <c r="BC90"/>
      <c r="BD90"/>
      <c r="BE90"/>
      <c r="BF90">
        <v>1.0620162630000002E-4</v>
      </c>
      <c r="BG90">
        <v>7.0448840000000005E-6</v>
      </c>
      <c r="BH90"/>
      <c r="BI90" t="s">
        <v>782</v>
      </c>
      <c r="BJ90" t="s">
        <v>22</v>
      </c>
      <c r="BK90" t="s">
        <v>116</v>
      </c>
      <c r="BL90" t="s">
        <v>117</v>
      </c>
      <c r="BM90" t="s">
        <v>41</v>
      </c>
      <c r="BN90" t="s">
        <v>26</v>
      </c>
      <c r="BO90" t="s">
        <v>26</v>
      </c>
      <c r="BP90">
        <v>3.05</v>
      </c>
      <c r="BS90" s="126"/>
      <c r="BT90" s="126"/>
      <c r="CC90" s="126"/>
      <c r="CD90" s="126"/>
      <c r="CK90" s="126"/>
      <c r="CL90" s="126"/>
      <c r="CM90" s="126"/>
      <c r="CN90" s="126"/>
      <c r="CO90" s="126"/>
      <c r="CP90" s="126"/>
      <c r="CQ90" s="126"/>
      <c r="CR90" s="126"/>
      <c r="CS90" s="126"/>
      <c r="CT90" s="126"/>
      <c r="CU90" s="126"/>
      <c r="CV90" s="126"/>
      <c r="CW90" s="126"/>
      <c r="CX90" s="126"/>
      <c r="CY90" s="126"/>
      <c r="CZ90" s="126"/>
      <c r="DA90" s="126"/>
      <c r="DB90" s="126"/>
      <c r="DC90" s="126"/>
      <c r="DD90" s="126"/>
      <c r="DE90" s="126"/>
      <c r="DF90" s="126"/>
      <c r="DG90" s="126"/>
      <c r="DH90" s="126"/>
      <c r="DI90" s="126"/>
      <c r="DJ90" s="126"/>
      <c r="DK90" s="126"/>
      <c r="DL90" s="126"/>
      <c r="DM90" s="126"/>
      <c r="DN90" s="126"/>
      <c r="DO90" s="126"/>
      <c r="DP90" s="126"/>
      <c r="DQ90" s="126"/>
      <c r="DR90" s="126"/>
      <c r="DS90" s="126"/>
      <c r="DT90" s="126"/>
      <c r="DU90" s="126"/>
      <c r="DV90" s="126"/>
      <c r="DW90" s="126"/>
      <c r="DX90" s="126"/>
      <c r="EB90" s="126"/>
      <c r="EF90" s="126"/>
      <c r="EG90" s="126"/>
    </row>
    <row r="91" spans="1:137" x14ac:dyDescent="0.25">
      <c r="A91">
        <v>90</v>
      </c>
      <c r="B91" t="s">
        <v>983</v>
      </c>
      <c r="C91">
        <v>3.5</v>
      </c>
      <c r="D91" t="s">
        <v>969</v>
      </c>
      <c r="E91" s="134">
        <v>10</v>
      </c>
      <c r="F91">
        <v>355453</v>
      </c>
      <c r="G91" t="s">
        <v>1020</v>
      </c>
      <c r="H91" t="s">
        <v>1012</v>
      </c>
      <c r="I91">
        <v>280373</v>
      </c>
      <c r="J91" t="s">
        <v>108</v>
      </c>
      <c r="K91">
        <v>1</v>
      </c>
      <c r="L91">
        <v>1.05</v>
      </c>
      <c r="M91">
        <v>1.0678909090909092</v>
      </c>
      <c r="N91">
        <v>1.0678909090909093E-3</v>
      </c>
      <c r="O91">
        <v>1.1212854545454547</v>
      </c>
      <c r="P91">
        <v>1.1212854545454547E-3</v>
      </c>
      <c r="Q91">
        <v>5.0000000000000051E-2</v>
      </c>
      <c r="R91">
        <v>5.3394545454545474E-5</v>
      </c>
      <c r="S91">
        <v>891.83356115627021</v>
      </c>
      <c r="T91">
        <v>936.42523921408372</v>
      </c>
      <c r="U91" t="s">
        <v>972</v>
      </c>
      <c r="V91"/>
      <c r="W91"/>
      <c r="X91"/>
      <c r="Y91"/>
      <c r="Z91"/>
      <c r="AA91"/>
      <c r="AB91">
        <v>9.8919802800000016E-6</v>
      </c>
      <c r="AC91">
        <v>1.4665292460000004E-5</v>
      </c>
      <c r="AD91"/>
      <c r="AE91"/>
      <c r="AF91"/>
      <c r="AG91"/>
      <c r="AH91"/>
      <c r="AI91"/>
      <c r="AJ91"/>
      <c r="AK91"/>
      <c r="AL91"/>
      <c r="AM91">
        <v>2.3452272090952454E-6</v>
      </c>
      <c r="AN91"/>
      <c r="AO91"/>
      <c r="AP91"/>
      <c r="AQ91">
        <v>3.2036727272727274E-5</v>
      </c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>
        <v>2.3452272090952454E-6</v>
      </c>
      <c r="BH91"/>
      <c r="BI91" t="s">
        <v>782</v>
      </c>
      <c r="BJ91" t="s">
        <v>41</v>
      </c>
      <c r="BK91" t="s">
        <v>57</v>
      </c>
      <c r="BL91" t="s">
        <v>58</v>
      </c>
      <c r="BM91" t="s">
        <v>41</v>
      </c>
      <c r="BN91" t="s">
        <v>94</v>
      </c>
      <c r="BO91" t="s">
        <v>94</v>
      </c>
      <c r="BP91">
        <v>2.8</v>
      </c>
      <c r="BS91" s="126"/>
      <c r="BT91" s="126"/>
      <c r="CC91" s="126"/>
      <c r="CD91" s="126"/>
      <c r="CK91" s="126"/>
      <c r="CL91" s="126"/>
      <c r="CM91" s="126"/>
      <c r="CN91" s="126"/>
      <c r="CO91" s="126"/>
      <c r="CP91" s="126"/>
      <c r="CQ91" s="126"/>
      <c r="CR91" s="126"/>
      <c r="CS91" s="126"/>
      <c r="CT91" s="126"/>
      <c r="CU91" s="126"/>
      <c r="CV91" s="126"/>
      <c r="CW91" s="126"/>
      <c r="CX91" s="126"/>
      <c r="CY91" s="126"/>
      <c r="CZ91" s="126"/>
      <c r="DA91" s="126"/>
      <c r="DB91" s="126"/>
      <c r="DC91" s="126"/>
      <c r="DD91" s="126"/>
      <c r="DE91" s="126"/>
      <c r="DF91" s="126"/>
      <c r="DG91" s="126"/>
      <c r="DH91" s="126"/>
      <c r="DI91" s="126"/>
      <c r="DJ91" s="126"/>
      <c r="DK91" s="126"/>
      <c r="DL91" s="126"/>
      <c r="DM91" s="126"/>
      <c r="DN91" s="126"/>
      <c r="DO91" s="126"/>
      <c r="DP91" s="126"/>
      <c r="DQ91" s="126"/>
      <c r="DR91" s="126"/>
      <c r="DS91" s="126"/>
      <c r="DT91" s="126"/>
      <c r="DU91" s="126"/>
      <c r="DV91" s="126"/>
      <c r="DW91" s="126"/>
      <c r="DX91" s="126"/>
      <c r="EB91" s="126"/>
      <c r="EF91" s="126"/>
      <c r="EG91" s="126"/>
    </row>
    <row r="92" spans="1:137" x14ac:dyDescent="0.25">
      <c r="A92">
        <v>91</v>
      </c>
      <c r="B92" t="s">
        <v>984</v>
      </c>
      <c r="C92">
        <v>3.5</v>
      </c>
      <c r="D92" t="s">
        <v>970</v>
      </c>
      <c r="E92" s="134">
        <v>10</v>
      </c>
      <c r="F92">
        <v>355454</v>
      </c>
      <c r="G92" t="s">
        <v>1020</v>
      </c>
      <c r="H92" t="s">
        <v>1012</v>
      </c>
      <c r="I92">
        <v>280373</v>
      </c>
      <c r="J92" t="s">
        <v>108</v>
      </c>
      <c r="K92">
        <v>1</v>
      </c>
      <c r="L92">
        <v>1.05</v>
      </c>
      <c r="M92">
        <v>1.5899399999999999</v>
      </c>
      <c r="N92">
        <v>1.58994E-3</v>
      </c>
      <c r="O92">
        <v>1.6694370000000001</v>
      </c>
      <c r="P92">
        <v>1.669437E-3</v>
      </c>
      <c r="Q92">
        <v>5.0000000000000051E-2</v>
      </c>
      <c r="R92">
        <v>7.9496999999999988E-5</v>
      </c>
      <c r="S92">
        <v>599.00433499437236</v>
      </c>
      <c r="T92">
        <v>628.95455174409096</v>
      </c>
      <c r="U92" t="s">
        <v>972</v>
      </c>
      <c r="V92"/>
      <c r="W92"/>
      <c r="X92"/>
      <c r="Y92"/>
      <c r="Z92"/>
      <c r="AA92"/>
      <c r="AB92">
        <v>1.4727773214E-5</v>
      </c>
      <c r="AC92">
        <v>2.1834566523000005E-5</v>
      </c>
      <c r="AD92"/>
      <c r="AE92"/>
      <c r="AF92"/>
      <c r="AG92"/>
      <c r="AH92"/>
      <c r="AI92"/>
      <c r="AJ92"/>
      <c r="AK92"/>
      <c r="AL92"/>
      <c r="AM92">
        <v>3.4917148531615283E-6</v>
      </c>
      <c r="AN92"/>
      <c r="AO92"/>
      <c r="AP92"/>
      <c r="AQ92">
        <v>4.7698199999999997E-5</v>
      </c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>
        <v>3.4917148531615283E-6</v>
      </c>
      <c r="BH92"/>
      <c r="BI92" t="s">
        <v>782</v>
      </c>
      <c r="BJ92" t="s">
        <v>41</v>
      </c>
      <c r="BK92" t="s">
        <v>57</v>
      </c>
      <c r="BL92" t="s">
        <v>58</v>
      </c>
      <c r="BM92" t="s">
        <v>41</v>
      </c>
      <c r="BN92" t="s">
        <v>94</v>
      </c>
      <c r="BO92" t="s">
        <v>94</v>
      </c>
      <c r="BP92">
        <v>2.8</v>
      </c>
      <c r="BS92" s="126"/>
      <c r="BT92" s="126"/>
      <c r="CC92" s="126"/>
      <c r="CD92" s="126"/>
      <c r="CK92" s="126"/>
      <c r="CL92" s="126"/>
      <c r="CM92" s="126"/>
      <c r="CN92" s="126"/>
      <c r="CO92" s="126"/>
      <c r="CP92" s="126"/>
      <c r="CQ92" s="126"/>
      <c r="CR92" s="126"/>
      <c r="CS92" s="126"/>
      <c r="CT92" s="126"/>
      <c r="CU92" s="126"/>
      <c r="CV92" s="126"/>
      <c r="CW92" s="126"/>
      <c r="CX92" s="126"/>
      <c r="CY92" s="126"/>
      <c r="CZ92" s="126"/>
      <c r="DA92" s="126"/>
      <c r="DB92" s="126"/>
      <c r="DC92" s="126"/>
      <c r="DD92" s="126"/>
      <c r="DE92" s="126"/>
      <c r="DF92" s="126"/>
      <c r="DG92" s="126"/>
      <c r="DH92" s="126"/>
      <c r="DI92" s="126"/>
      <c r="DJ92" s="126"/>
      <c r="DK92" s="126"/>
      <c r="DL92" s="126"/>
      <c r="DM92" s="126"/>
      <c r="DN92" s="126"/>
      <c r="DO92" s="126"/>
      <c r="DP92" s="126"/>
      <c r="DQ92" s="126"/>
      <c r="DR92" s="126"/>
      <c r="DS92" s="126"/>
      <c r="DT92" s="126"/>
      <c r="DU92" s="126"/>
      <c r="DV92" s="126"/>
      <c r="DW92" s="126"/>
      <c r="DX92" s="126"/>
      <c r="EB92" s="126"/>
      <c r="EF92" s="126"/>
      <c r="EG92" s="126"/>
    </row>
    <row r="93" spans="1:137" x14ac:dyDescent="0.25">
      <c r="A93">
        <v>92</v>
      </c>
      <c r="B93" t="s">
        <v>1217</v>
      </c>
      <c r="C93">
        <v>3.5</v>
      </c>
      <c r="D93" t="s">
        <v>979</v>
      </c>
      <c r="E93" s="134">
        <v>10</v>
      </c>
      <c r="F93">
        <v>317409</v>
      </c>
      <c r="G93" t="s">
        <v>30</v>
      </c>
      <c r="H93" t="s">
        <v>1008</v>
      </c>
      <c r="I93">
        <v>253758</v>
      </c>
      <c r="J93" t="s">
        <v>108</v>
      </c>
      <c r="K93">
        <v>1</v>
      </c>
      <c r="L93">
        <v>1.05</v>
      </c>
      <c r="M93">
        <v>1.944</v>
      </c>
      <c r="N93">
        <v>1.944E-3</v>
      </c>
      <c r="O93">
        <v>2.0411999999999999</v>
      </c>
      <c r="P93">
        <v>2.0412E-3</v>
      </c>
      <c r="Q93">
        <v>5.0000000000000051E-2</v>
      </c>
      <c r="R93">
        <v>9.7199999999999977E-5</v>
      </c>
      <c r="S93">
        <v>489.90789731530469</v>
      </c>
      <c r="T93">
        <v>514.40329218107001</v>
      </c>
      <c r="U93" t="s">
        <v>1111</v>
      </c>
      <c r="V93">
        <v>2.24532E-6</v>
      </c>
      <c r="W93">
        <v>2.6943840000000008E-7</v>
      </c>
      <c r="X93">
        <v>3.36798E-7</v>
      </c>
      <c r="Y93">
        <v>1.12266E-5</v>
      </c>
      <c r="Z93">
        <v>8.0831520000000003E-7</v>
      </c>
      <c r="AA93">
        <v>1.12266E-5</v>
      </c>
      <c r="AB93">
        <v>1.80074664E-5</v>
      </c>
      <c r="AC93">
        <v>2.6696854799999999E-5</v>
      </c>
      <c r="AD93"/>
      <c r="AE93">
        <v>1.3685759999999999E-5</v>
      </c>
      <c r="AF93">
        <v>1.005048E-4</v>
      </c>
      <c r="AG93">
        <v>4.7044799999999999E-6</v>
      </c>
      <c r="AH93">
        <v>1.0692E-5</v>
      </c>
      <c r="AI93">
        <v>2.9937600000000002E-6</v>
      </c>
      <c r="AJ93">
        <v>3.8491199999999998E-6</v>
      </c>
      <c r="AK93">
        <v>2.3522399999999999E-6</v>
      </c>
      <c r="AL93">
        <v>1.7534879999999999E-5</v>
      </c>
      <c r="AM93">
        <v>4.2767999999999994E-6</v>
      </c>
      <c r="AN93"/>
      <c r="AO93">
        <v>3.2076E-6</v>
      </c>
      <c r="AP93">
        <v>1.0692000000000001E-7</v>
      </c>
      <c r="AQ93">
        <v>1.1663999999999998E-6</v>
      </c>
      <c r="AR93">
        <v>4.2767999999999994E-6</v>
      </c>
      <c r="AS93">
        <v>5.346E-5</v>
      </c>
      <c r="AT93"/>
      <c r="AU93"/>
      <c r="AV93"/>
      <c r="AW93"/>
      <c r="AX93"/>
      <c r="AY93"/>
      <c r="AZ93"/>
      <c r="BA93"/>
      <c r="BB93"/>
      <c r="BC93"/>
      <c r="BD93"/>
      <c r="BE93"/>
      <c r="BF93">
        <v>6.4686599999999998E-5</v>
      </c>
      <c r="BG93">
        <v>4.2767999999999994E-6</v>
      </c>
      <c r="BH93"/>
      <c r="BI93" t="s">
        <v>33</v>
      </c>
      <c r="BJ93" t="s">
        <v>22</v>
      </c>
      <c r="BK93" t="s">
        <v>57</v>
      </c>
      <c r="BL93" t="s">
        <v>58</v>
      </c>
      <c r="BM93" t="s">
        <v>41</v>
      </c>
      <c r="BN93" t="s">
        <v>26</v>
      </c>
      <c r="BO93" t="s">
        <v>26</v>
      </c>
      <c r="BP93">
        <v>3.05</v>
      </c>
      <c r="BS93" s="126"/>
      <c r="BT93" s="126"/>
      <c r="CC93" s="126"/>
      <c r="CD93" s="126"/>
      <c r="CK93" s="126"/>
      <c r="CL93" s="126"/>
      <c r="CM93" s="126"/>
      <c r="CN93" s="126"/>
      <c r="CO93" s="126"/>
      <c r="CP93" s="126"/>
      <c r="CQ93" s="126"/>
      <c r="CR93" s="126"/>
      <c r="CS93" s="126"/>
      <c r="CT93" s="126"/>
      <c r="CU93" s="126"/>
      <c r="CV93" s="126"/>
      <c r="CW93" s="126"/>
      <c r="CX93" s="126"/>
      <c r="CY93" s="126"/>
      <c r="CZ93" s="126"/>
      <c r="DA93" s="126"/>
      <c r="DB93" s="126"/>
      <c r="DC93" s="126"/>
      <c r="DD93" s="126"/>
      <c r="DE93" s="126"/>
      <c r="DF93" s="126"/>
      <c r="DG93" s="126"/>
      <c r="DH93" s="126"/>
      <c r="DI93" s="126"/>
      <c r="DJ93" s="126"/>
      <c r="DK93" s="126"/>
      <c r="DL93" s="126"/>
      <c r="DM93" s="126"/>
      <c r="DN93" s="126"/>
      <c r="DO93" s="126"/>
      <c r="DP93" s="126"/>
      <c r="DQ93" s="126"/>
      <c r="DR93" s="126"/>
      <c r="DS93" s="126"/>
      <c r="DT93" s="126"/>
      <c r="DU93" s="126"/>
      <c r="DV93" s="126"/>
      <c r="DW93" s="126"/>
      <c r="DX93" s="126"/>
      <c r="EB93" s="126"/>
      <c r="EF93" s="126"/>
      <c r="EG93" s="126"/>
    </row>
    <row r="94" spans="1:137" x14ac:dyDescent="0.25">
      <c r="A94">
        <v>93</v>
      </c>
      <c r="B94" t="s">
        <v>1170</v>
      </c>
      <c r="C94">
        <v>3.5</v>
      </c>
      <c r="D94" t="s">
        <v>1218</v>
      </c>
      <c r="E94" s="134">
        <v>10</v>
      </c>
      <c r="F94">
        <v>371801</v>
      </c>
      <c r="G94" t="s">
        <v>30</v>
      </c>
      <c r="H94" t="s">
        <v>1008</v>
      </c>
      <c r="I94">
        <v>253758</v>
      </c>
      <c r="J94" t="s">
        <v>108</v>
      </c>
      <c r="K94">
        <v>1</v>
      </c>
      <c r="L94">
        <v>1.05</v>
      </c>
      <c r="M94">
        <v>0.73929999999999996</v>
      </c>
      <c r="N94">
        <v>7.3930000000000003E-4</v>
      </c>
      <c r="O94">
        <v>0.77626499999999998</v>
      </c>
      <c r="P94">
        <v>7.7626500000000005E-4</v>
      </c>
      <c r="Q94">
        <v>5.0000000000000051E-2</v>
      </c>
      <c r="R94">
        <v>3.6965000000000023E-5</v>
      </c>
      <c r="S94">
        <v>1288.2198733679866</v>
      </c>
      <c r="T94">
        <v>1352.6308670363858</v>
      </c>
      <c r="U94" t="s">
        <v>1111</v>
      </c>
      <c r="V94">
        <v>8.5389150000000007E-7</v>
      </c>
      <c r="W94">
        <v>1.0246698000000001E-7</v>
      </c>
      <c r="X94">
        <v>1.2808372499999998E-7</v>
      </c>
      <c r="Y94">
        <v>4.2694574999999999E-6</v>
      </c>
      <c r="Z94">
        <v>3.0740093999999993E-7</v>
      </c>
      <c r="AA94">
        <v>4.2694574999999999E-6</v>
      </c>
      <c r="AB94">
        <v>6.8482098299999994E-6</v>
      </c>
      <c r="AC94">
        <v>1.0152769934999999E-5</v>
      </c>
      <c r="AD94"/>
      <c r="AE94">
        <v>5.2046720000000004E-6</v>
      </c>
      <c r="AF94">
        <v>3.8221810000000001E-5</v>
      </c>
      <c r="AG94">
        <v>1.7891059999999999E-6</v>
      </c>
      <c r="AH94">
        <v>4.06615E-6</v>
      </c>
      <c r="AI94">
        <v>1.1385220000000002E-6</v>
      </c>
      <c r="AJ94">
        <v>1.463814E-6</v>
      </c>
      <c r="AK94">
        <v>8.9455300000000006E-7</v>
      </c>
      <c r="AL94">
        <v>6.6684859999999998E-6</v>
      </c>
      <c r="AM94">
        <v>1.6264600000000002E-6</v>
      </c>
      <c r="AN94"/>
      <c r="AO94">
        <v>1.2198449999999999E-6</v>
      </c>
      <c r="AP94">
        <v>4.0661500000000003E-8</v>
      </c>
      <c r="AQ94">
        <v>4.4357999999999995E-7</v>
      </c>
      <c r="AR94">
        <v>1.6264600000000002E-6</v>
      </c>
      <c r="AS94">
        <v>2.0330749999999998E-5</v>
      </c>
      <c r="AT94"/>
      <c r="AU94"/>
      <c r="AV94"/>
      <c r="AW94"/>
      <c r="AX94"/>
      <c r="AY94"/>
      <c r="AZ94"/>
      <c r="BA94"/>
      <c r="BB94"/>
      <c r="BC94"/>
      <c r="BD94"/>
      <c r="BE94"/>
      <c r="BF94">
        <v>2.4600207500000003E-5</v>
      </c>
      <c r="BG94">
        <v>1.6264600000000002E-6</v>
      </c>
      <c r="BH94"/>
      <c r="BI94" t="s">
        <v>782</v>
      </c>
      <c r="BJ94" t="s">
        <v>22</v>
      </c>
      <c r="BK94" t="s">
        <v>57</v>
      </c>
      <c r="BL94" t="s">
        <v>58</v>
      </c>
      <c r="BM94" t="s">
        <v>41</v>
      </c>
      <c r="BN94" t="s">
        <v>26</v>
      </c>
      <c r="BO94" t="s">
        <v>26</v>
      </c>
      <c r="BP94">
        <v>2.4700000000000002</v>
      </c>
      <c r="BS94" s="126"/>
      <c r="BT94" s="126"/>
      <c r="CC94" s="126"/>
      <c r="CD94" s="126"/>
      <c r="CK94" s="126"/>
      <c r="CL94" s="126"/>
      <c r="CM94" s="126"/>
      <c r="CN94" s="126"/>
      <c r="CO94" s="126"/>
      <c r="CP94" s="126"/>
      <c r="CQ94" s="126"/>
      <c r="CR94" s="126"/>
      <c r="CS94" s="126"/>
      <c r="CT94" s="126"/>
      <c r="CU94" s="126"/>
      <c r="CV94" s="126"/>
      <c r="CW94" s="126"/>
      <c r="CX94" s="126"/>
      <c r="CY94" s="126"/>
      <c r="CZ94" s="126"/>
      <c r="DA94" s="126"/>
      <c r="DB94" s="126"/>
      <c r="DC94" s="126"/>
      <c r="DD94" s="126"/>
      <c r="DE94" s="126"/>
      <c r="DF94" s="126"/>
      <c r="DG94" s="126"/>
      <c r="DH94" s="126"/>
      <c r="DI94" s="126"/>
      <c r="DJ94" s="126"/>
      <c r="DK94" s="126"/>
      <c r="DL94" s="126"/>
      <c r="DM94" s="126"/>
      <c r="DN94" s="126"/>
      <c r="DO94" s="126"/>
      <c r="DP94" s="126"/>
      <c r="DQ94" s="126"/>
      <c r="DR94" s="126"/>
      <c r="DS94" s="126"/>
      <c r="DT94" s="126"/>
      <c r="DU94" s="126"/>
      <c r="DV94" s="126"/>
      <c r="DW94" s="126"/>
      <c r="DX94" s="126"/>
      <c r="EB94" s="126"/>
      <c r="EF94" s="126"/>
      <c r="EG94" s="126"/>
    </row>
    <row r="95" spans="1:137" x14ac:dyDescent="0.25">
      <c r="A95">
        <v>94</v>
      </c>
      <c r="B95" t="s">
        <v>45</v>
      </c>
      <c r="C95">
        <v>4</v>
      </c>
      <c r="D95" t="s">
        <v>46</v>
      </c>
      <c r="E95" s="134">
        <v>505.83333333333326</v>
      </c>
      <c r="F95">
        <v>150778</v>
      </c>
      <c r="G95" t="s">
        <v>30</v>
      </c>
      <c r="H95" t="s">
        <v>1008</v>
      </c>
      <c r="I95">
        <v>253758</v>
      </c>
      <c r="J95" t="s">
        <v>108</v>
      </c>
      <c r="K95">
        <v>1</v>
      </c>
      <c r="L95">
        <v>1.03</v>
      </c>
      <c r="M95">
        <v>1.3651300000000002</v>
      </c>
      <c r="N95">
        <v>1.3651300000000002E-3</v>
      </c>
      <c r="O95">
        <v>1.4060839000000005</v>
      </c>
      <c r="P95">
        <v>1.4060839000000003E-3</v>
      </c>
      <c r="Q95">
        <v>3.0000000000000027E-2</v>
      </c>
      <c r="R95">
        <v>4.095390000000013E-5</v>
      </c>
      <c r="S95">
        <v>711.19511431714693</v>
      </c>
      <c r="T95">
        <v>732.53096774666142</v>
      </c>
      <c r="U95" t="s">
        <v>61</v>
      </c>
      <c r="V95">
        <v>1.5466922900000004E-6</v>
      </c>
      <c r="W95">
        <v>1.8560307480000007E-7</v>
      </c>
      <c r="X95">
        <v>2.3200384350000011E-7</v>
      </c>
      <c r="Y95">
        <v>7.733461450000002E-6</v>
      </c>
      <c r="Z95">
        <v>5.568092244000001E-7</v>
      </c>
      <c r="AA95">
        <v>7.733461450000002E-6</v>
      </c>
      <c r="AB95">
        <v>1.2404472165800002E-5</v>
      </c>
      <c r="AC95">
        <v>1.8390171328100007E-5</v>
      </c>
      <c r="AD95"/>
      <c r="AE95">
        <v>9.6105152000000032E-6</v>
      </c>
      <c r="AF95">
        <v>7.057722100000001E-5</v>
      </c>
      <c r="AG95">
        <v>3.3036146000000009E-6</v>
      </c>
      <c r="AH95">
        <v>7.5082149999999997E-6</v>
      </c>
      <c r="AI95">
        <v>2.1023002000000005E-6</v>
      </c>
      <c r="AJ95">
        <v>2.7029574000000003E-6</v>
      </c>
      <c r="AK95">
        <v>1.6518073000000004E-6</v>
      </c>
      <c r="AL95">
        <v>1.23134726E-5</v>
      </c>
      <c r="AM95">
        <v>3.003286000000001E-6</v>
      </c>
      <c r="AN95">
        <v>3.3036146000000009E-6</v>
      </c>
      <c r="AO95"/>
      <c r="AP95">
        <v>7.5082150000000038E-8</v>
      </c>
      <c r="AQ95">
        <v>8.1907800000000005E-7</v>
      </c>
      <c r="AR95">
        <v>3.003286000000001E-6</v>
      </c>
      <c r="AS95">
        <v>3.7541075000000011E-5</v>
      </c>
      <c r="AT95"/>
      <c r="AU95"/>
      <c r="AV95"/>
      <c r="AW95"/>
      <c r="AX95"/>
      <c r="AY95"/>
      <c r="AZ95"/>
      <c r="BA95"/>
      <c r="BB95"/>
      <c r="BC95"/>
      <c r="BD95"/>
      <c r="BE95"/>
      <c r="BF95">
        <v>4.5274536450000009E-5</v>
      </c>
      <c r="BG95">
        <v>3.003286000000001E-6</v>
      </c>
      <c r="BH95"/>
      <c r="BI95" t="s">
        <v>33</v>
      </c>
      <c r="BJ95" t="s">
        <v>22</v>
      </c>
      <c r="BK95" t="s">
        <v>57</v>
      </c>
      <c r="BL95" t="s">
        <v>58</v>
      </c>
      <c r="BM95" t="s">
        <v>41</v>
      </c>
      <c r="BN95" t="s">
        <v>26</v>
      </c>
      <c r="BO95" t="s">
        <v>26</v>
      </c>
      <c r="BP95">
        <v>3.45</v>
      </c>
      <c r="BS95" s="126"/>
      <c r="BT95" s="126"/>
      <c r="CC95" s="126"/>
      <c r="CD95" s="126"/>
      <c r="CK95" s="126"/>
      <c r="CL95" s="126"/>
      <c r="CM95" s="126"/>
      <c r="CN95" s="126"/>
      <c r="CO95" s="126"/>
      <c r="CP95" s="126"/>
      <c r="CQ95" s="126"/>
      <c r="CR95" s="126"/>
      <c r="CS95" s="126"/>
      <c r="CT95" s="126"/>
      <c r="CU95" s="126"/>
      <c r="CV95" s="126"/>
      <c r="CW95" s="126"/>
      <c r="CX95" s="126"/>
      <c r="CY95" s="126"/>
      <c r="CZ95" s="126"/>
      <c r="DA95" s="126"/>
      <c r="DB95" s="126"/>
      <c r="DC95" s="126"/>
      <c r="DD95" s="126"/>
      <c r="DE95" s="126"/>
      <c r="DF95" s="126"/>
      <c r="DG95" s="126"/>
      <c r="DH95" s="126"/>
      <c r="DI95" s="126"/>
      <c r="DJ95" s="126"/>
      <c r="DK95" s="126"/>
      <c r="DL95" s="126"/>
      <c r="DM95" s="126"/>
      <c r="DN95" s="126"/>
      <c r="DO95" s="126"/>
      <c r="DP95" s="126"/>
      <c r="DQ95" s="126"/>
      <c r="DR95" s="126"/>
      <c r="DS95" s="126"/>
      <c r="DT95" s="126"/>
      <c r="DU95" s="126"/>
      <c r="DV95" s="126"/>
      <c r="DW95" s="126"/>
      <c r="DX95" s="126"/>
      <c r="EB95" s="126"/>
      <c r="EF95" s="126"/>
      <c r="EG95" s="126"/>
    </row>
    <row r="96" spans="1:137" x14ac:dyDescent="0.25">
      <c r="A96">
        <v>95</v>
      </c>
      <c r="B96" t="s">
        <v>47</v>
      </c>
      <c r="C96">
        <v>4</v>
      </c>
      <c r="D96" t="s">
        <v>506</v>
      </c>
      <c r="E96" s="134">
        <v>171.75</v>
      </c>
      <c r="F96">
        <v>150779</v>
      </c>
      <c r="G96" t="s">
        <v>30</v>
      </c>
      <c r="H96" t="s">
        <v>1010</v>
      </c>
      <c r="I96">
        <v>268160</v>
      </c>
      <c r="J96" t="s">
        <v>108</v>
      </c>
      <c r="K96">
        <v>1</v>
      </c>
      <c r="L96">
        <v>1.18</v>
      </c>
      <c r="M96">
        <v>0.68</v>
      </c>
      <c r="N96">
        <v>6.8000000000000005E-4</v>
      </c>
      <c r="O96">
        <v>0.8024</v>
      </c>
      <c r="P96">
        <v>8.0239999999999999E-4</v>
      </c>
      <c r="Q96">
        <v>0.17999999999999994</v>
      </c>
      <c r="R96">
        <v>1.2239999999999994E-4</v>
      </c>
      <c r="S96">
        <v>1246.2612163509473</v>
      </c>
      <c r="T96">
        <v>1470.5882352941176</v>
      </c>
      <c r="U96" t="s">
        <v>61</v>
      </c>
      <c r="V96">
        <v>8.8264000000000029E-7</v>
      </c>
      <c r="W96">
        <v>1.0591680000000002E-7</v>
      </c>
      <c r="X96">
        <v>1.3239600000000004E-7</v>
      </c>
      <c r="Y96">
        <v>4.4132000000000012E-6</v>
      </c>
      <c r="Z96">
        <v>3.1775040000000002E-7</v>
      </c>
      <c r="AA96">
        <v>4.4132000000000012E-6</v>
      </c>
      <c r="AB96">
        <v>7.0787728000000003E-6</v>
      </c>
      <c r="AC96">
        <v>1.0494589600000002E-5</v>
      </c>
      <c r="AD96"/>
      <c r="AE96"/>
      <c r="AF96"/>
      <c r="AG96">
        <v>1.6456000000000002E-6</v>
      </c>
      <c r="AH96">
        <v>3.7400000000000002E-6</v>
      </c>
      <c r="AI96">
        <v>1.0471999999999999E-6</v>
      </c>
      <c r="AJ96">
        <v>1.3463999999999999E-6</v>
      </c>
      <c r="AK96">
        <v>8.2280000000000019E-7</v>
      </c>
      <c r="AL96">
        <v>6.1336000000000009E-6</v>
      </c>
      <c r="AM96">
        <v>1.4960000000000002E-6</v>
      </c>
      <c r="AN96">
        <v>1.6456000000000002E-6</v>
      </c>
      <c r="AO96"/>
      <c r="AP96">
        <v>3.7400000000000011E-8</v>
      </c>
      <c r="AQ96">
        <v>4.08E-7</v>
      </c>
      <c r="AR96">
        <v>1.4960000000000002E-6</v>
      </c>
      <c r="AS96">
        <v>1.8700000000000004E-5</v>
      </c>
      <c r="AT96"/>
      <c r="AU96"/>
      <c r="AV96"/>
      <c r="AW96"/>
      <c r="AX96"/>
      <c r="AY96"/>
      <c r="AZ96"/>
      <c r="BA96"/>
      <c r="BB96"/>
      <c r="BC96"/>
      <c r="BD96"/>
      <c r="BE96"/>
      <c r="BF96">
        <v>2.3113200000000004E-5</v>
      </c>
      <c r="BG96">
        <v>1.4960000000000002E-6</v>
      </c>
      <c r="BH96"/>
      <c r="BI96" t="s">
        <v>33</v>
      </c>
      <c r="BJ96" t="s">
        <v>91</v>
      </c>
      <c r="BK96" t="s">
        <v>115</v>
      </c>
      <c r="BL96" t="s">
        <v>190</v>
      </c>
      <c r="BM96" t="s">
        <v>41</v>
      </c>
      <c r="BN96" t="s">
        <v>26</v>
      </c>
      <c r="BO96" t="s">
        <v>94</v>
      </c>
      <c r="BP96">
        <v>6.2</v>
      </c>
      <c r="BS96" s="126"/>
      <c r="BT96" s="126"/>
      <c r="CC96" s="126"/>
      <c r="CD96" s="126"/>
      <c r="CK96" s="126"/>
      <c r="CL96" s="126"/>
      <c r="CM96" s="126"/>
      <c r="CN96" s="126"/>
      <c r="CO96" s="126"/>
      <c r="CP96" s="126"/>
      <c r="CQ96" s="126"/>
      <c r="CR96" s="126"/>
      <c r="CS96" s="126"/>
      <c r="CT96" s="126"/>
      <c r="CU96" s="126"/>
      <c r="CV96" s="126"/>
      <c r="CW96" s="126"/>
      <c r="CX96" s="126"/>
      <c r="CY96" s="126"/>
      <c r="CZ96" s="126"/>
      <c r="DA96" s="126"/>
      <c r="DB96" s="126"/>
      <c r="DC96" s="126"/>
      <c r="DD96" s="126"/>
      <c r="DE96" s="126"/>
      <c r="DF96" s="126"/>
      <c r="DG96" s="126"/>
      <c r="DH96" s="126"/>
      <c r="DI96" s="126"/>
      <c r="DJ96" s="126"/>
      <c r="DK96" s="126"/>
      <c r="DL96" s="126"/>
      <c r="DM96" s="126"/>
      <c r="DN96" s="126"/>
      <c r="DO96" s="126"/>
      <c r="DP96" s="126"/>
      <c r="DQ96" s="126"/>
      <c r="DR96" s="126"/>
      <c r="DS96" s="126"/>
      <c r="DT96" s="126"/>
      <c r="DU96" s="126"/>
      <c r="DV96" s="126"/>
      <c r="DW96" s="126"/>
      <c r="DX96" s="126"/>
      <c r="EB96" s="126"/>
      <c r="EF96" s="126"/>
      <c r="EG96" s="126"/>
    </row>
    <row r="97" spans="1:137" x14ac:dyDescent="0.25">
      <c r="A97">
        <v>96</v>
      </c>
      <c r="B97" t="s">
        <v>48</v>
      </c>
      <c r="C97">
        <v>4</v>
      </c>
      <c r="D97" t="s">
        <v>1219</v>
      </c>
      <c r="E97" s="134">
        <v>141.41666666666666</v>
      </c>
      <c r="F97">
        <v>146043</v>
      </c>
      <c r="G97" t="s">
        <v>30</v>
      </c>
      <c r="H97" t="s">
        <v>1008</v>
      </c>
      <c r="I97">
        <v>253758</v>
      </c>
      <c r="J97" t="s">
        <v>108</v>
      </c>
      <c r="K97">
        <v>1</v>
      </c>
      <c r="L97">
        <v>1.03</v>
      </c>
      <c r="M97">
        <v>0.92205999999999999</v>
      </c>
      <c r="N97">
        <v>9.2206000000000005E-4</v>
      </c>
      <c r="O97">
        <v>0.94972179999999995</v>
      </c>
      <c r="P97">
        <v>9.4972180000000011E-4</v>
      </c>
      <c r="Q97">
        <v>3.0000000000000027E-2</v>
      </c>
      <c r="R97">
        <v>2.7661800000000169E-5</v>
      </c>
      <c r="S97">
        <v>1052.9399240914547</v>
      </c>
      <c r="T97">
        <v>1084.5281218141986</v>
      </c>
      <c r="U97" t="s">
        <v>61</v>
      </c>
      <c r="V97">
        <v>1.0446939799999999E-6</v>
      </c>
      <c r="W97">
        <v>1.253632776E-7</v>
      </c>
      <c r="X97">
        <v>1.5670409700000001E-7</v>
      </c>
      <c r="Y97">
        <v>5.2234699000000006E-6</v>
      </c>
      <c r="Z97">
        <v>3.7608983280000001E-7</v>
      </c>
      <c r="AA97">
        <v>5.2234699000000006E-6</v>
      </c>
      <c r="AB97">
        <v>8.3784457196000005E-6</v>
      </c>
      <c r="AC97">
        <v>1.2421411422200004E-5</v>
      </c>
      <c r="AD97"/>
      <c r="AE97">
        <v>6.4913024000000011E-6</v>
      </c>
      <c r="AF97">
        <v>4.7670502000000003E-5</v>
      </c>
      <c r="AG97">
        <v>2.2313852000000005E-6</v>
      </c>
      <c r="AH97">
        <v>5.0713299999999996E-6</v>
      </c>
      <c r="AI97">
        <v>1.4199724000000002E-6</v>
      </c>
      <c r="AJ97">
        <v>1.8256787999999999E-6</v>
      </c>
      <c r="AK97">
        <v>1.1156926000000002E-6</v>
      </c>
      <c r="AL97">
        <v>8.3169812000000014E-6</v>
      </c>
      <c r="AM97">
        <v>2.0285320000000002E-6</v>
      </c>
      <c r="AN97">
        <v>2.2313852000000005E-6</v>
      </c>
      <c r="AO97"/>
      <c r="AP97">
        <v>5.0713300000000008E-8</v>
      </c>
      <c r="AQ97">
        <v>5.532360000000001E-7</v>
      </c>
      <c r="AR97">
        <v>2.0285320000000002E-6</v>
      </c>
      <c r="AS97">
        <v>2.5356650000000004E-5</v>
      </c>
      <c r="AT97"/>
      <c r="AU97"/>
      <c r="AV97"/>
      <c r="AW97"/>
      <c r="AX97"/>
      <c r="AY97"/>
      <c r="AZ97"/>
      <c r="BA97"/>
      <c r="BB97"/>
      <c r="BC97"/>
      <c r="BD97"/>
      <c r="BE97"/>
      <c r="BF97">
        <v>3.0580119900000005E-5</v>
      </c>
      <c r="BG97">
        <v>2.0285320000000002E-6</v>
      </c>
      <c r="BH97"/>
      <c r="BI97" t="s">
        <v>33</v>
      </c>
      <c r="BJ97" t="s">
        <v>22</v>
      </c>
      <c r="BK97" t="s">
        <v>57</v>
      </c>
      <c r="BL97" t="s">
        <v>58</v>
      </c>
      <c r="BM97" t="s">
        <v>41</v>
      </c>
      <c r="BN97" t="s">
        <v>26</v>
      </c>
      <c r="BO97" t="s">
        <v>26</v>
      </c>
      <c r="BP97">
        <v>2.8</v>
      </c>
      <c r="BS97" s="126"/>
      <c r="BT97" s="126"/>
      <c r="CC97" s="126"/>
      <c r="CD97" s="126"/>
      <c r="CK97" s="126"/>
      <c r="CL97" s="126"/>
      <c r="CM97" s="126"/>
      <c r="CN97" s="126"/>
      <c r="CO97" s="126"/>
      <c r="CP97" s="126"/>
      <c r="CQ97" s="126"/>
      <c r="CR97" s="126"/>
      <c r="CS97" s="126"/>
      <c r="CT97" s="126"/>
      <c r="CU97" s="126"/>
      <c r="CV97" s="126"/>
      <c r="CW97" s="126"/>
      <c r="CX97" s="126"/>
      <c r="CY97" s="126"/>
      <c r="CZ97" s="126"/>
      <c r="DA97" s="126"/>
      <c r="DB97" s="126"/>
      <c r="DC97" s="126"/>
      <c r="DD97" s="126"/>
      <c r="DE97" s="126"/>
      <c r="DF97" s="126"/>
      <c r="DG97" s="126"/>
      <c r="DH97" s="126"/>
      <c r="DI97" s="126"/>
      <c r="DJ97" s="126"/>
      <c r="DK97" s="126"/>
      <c r="DL97" s="126"/>
      <c r="DM97" s="126"/>
      <c r="DN97" s="126"/>
      <c r="DO97" s="126"/>
      <c r="DP97" s="126"/>
      <c r="DQ97" s="126"/>
      <c r="DR97" s="126"/>
      <c r="DS97" s="126"/>
      <c r="DT97" s="126"/>
      <c r="DU97" s="126"/>
      <c r="DV97" s="126"/>
      <c r="DW97" s="126"/>
      <c r="DX97" s="126"/>
      <c r="EB97" s="126"/>
      <c r="EF97" s="126"/>
      <c r="EG97" s="126"/>
    </row>
    <row r="98" spans="1:137" x14ac:dyDescent="0.25">
      <c r="A98">
        <v>97</v>
      </c>
      <c r="B98" t="s">
        <v>50</v>
      </c>
      <c r="C98">
        <v>4</v>
      </c>
      <c r="D98" t="s">
        <v>51</v>
      </c>
      <c r="E98" s="134">
        <v>254.16666666666663</v>
      </c>
      <c r="F98">
        <v>147825</v>
      </c>
      <c r="G98" t="s">
        <v>30</v>
      </c>
      <c r="H98" t="s">
        <v>1008</v>
      </c>
      <c r="I98">
        <v>253758</v>
      </c>
      <c r="J98" t="s">
        <v>108</v>
      </c>
      <c r="K98">
        <v>1</v>
      </c>
      <c r="L98">
        <v>1.03</v>
      </c>
      <c r="M98">
        <v>1.5872999999999999</v>
      </c>
      <c r="N98">
        <v>1.5873E-3</v>
      </c>
      <c r="O98">
        <v>1.634919</v>
      </c>
      <c r="P98">
        <v>1.6349190000000001E-3</v>
      </c>
      <c r="Q98">
        <v>3.0000000000000027E-2</v>
      </c>
      <c r="R98">
        <v>4.7619000000000047E-5</v>
      </c>
      <c r="S98">
        <v>611.65109708799025</v>
      </c>
      <c r="T98">
        <v>630.00063000063005</v>
      </c>
      <c r="U98" t="s">
        <v>61</v>
      </c>
      <c r="V98">
        <v>1.7984109000000002E-6</v>
      </c>
      <c r="W98">
        <v>2.1580930800000006E-7</v>
      </c>
      <c r="X98">
        <v>2.69761635E-7</v>
      </c>
      <c r="Y98">
        <v>8.9920545000000021E-6</v>
      </c>
      <c r="Z98">
        <v>6.4742792400000001E-7</v>
      </c>
      <c r="AA98">
        <v>8.9920545000000021E-6</v>
      </c>
      <c r="AB98">
        <v>1.4423255418E-5</v>
      </c>
      <c r="AC98">
        <v>2.1383105601000009E-5</v>
      </c>
      <c r="AD98"/>
      <c r="AE98"/>
      <c r="AF98"/>
      <c r="AG98">
        <v>3.8412660000000003E-6</v>
      </c>
      <c r="AH98">
        <v>8.7301499999999981E-6</v>
      </c>
      <c r="AI98">
        <v>2.4444420000000002E-6</v>
      </c>
      <c r="AJ98">
        <v>3.1428539999999996E-6</v>
      </c>
      <c r="AK98">
        <v>1.9206330000000001E-6</v>
      </c>
      <c r="AL98">
        <v>1.4317446E-5</v>
      </c>
      <c r="AM98">
        <v>3.4920599999999997E-6</v>
      </c>
      <c r="AN98">
        <v>3.8412660000000003E-6</v>
      </c>
      <c r="AO98"/>
      <c r="AP98">
        <v>8.7301500000000022E-8</v>
      </c>
      <c r="AQ98">
        <v>9.5237999999999996E-7</v>
      </c>
      <c r="AR98">
        <v>3.4920599999999997E-6</v>
      </c>
      <c r="AS98">
        <v>4.3650750000000002E-5</v>
      </c>
      <c r="AT98"/>
      <c r="AU98"/>
      <c r="AV98"/>
      <c r="AW98"/>
      <c r="AX98"/>
      <c r="AY98"/>
      <c r="AZ98"/>
      <c r="BA98"/>
      <c r="BB98"/>
      <c r="BC98"/>
      <c r="BD98"/>
      <c r="BE98"/>
      <c r="BF98">
        <v>5.2642804500000006E-5</v>
      </c>
      <c r="BG98">
        <v>3.4920599999999997E-6</v>
      </c>
      <c r="BH98"/>
      <c r="BI98" t="s">
        <v>33</v>
      </c>
      <c r="BJ98" t="s">
        <v>22</v>
      </c>
      <c r="BK98" t="s">
        <v>57</v>
      </c>
      <c r="BL98" t="s">
        <v>58</v>
      </c>
      <c r="BM98" t="s">
        <v>41</v>
      </c>
      <c r="BN98" t="s">
        <v>26</v>
      </c>
      <c r="BO98" t="s">
        <v>94</v>
      </c>
      <c r="BP98">
        <v>3.45</v>
      </c>
      <c r="BS98" s="126"/>
      <c r="BT98" s="126"/>
      <c r="CC98" s="126"/>
      <c r="CD98" s="126"/>
      <c r="CK98" s="126"/>
      <c r="CL98" s="126"/>
      <c r="CM98" s="126"/>
      <c r="CN98" s="126"/>
      <c r="CO98" s="126"/>
      <c r="CP98" s="126"/>
      <c r="CQ98" s="126"/>
      <c r="CR98" s="126"/>
      <c r="CS98" s="126"/>
      <c r="CT98" s="126"/>
      <c r="CU98" s="126"/>
      <c r="CV98" s="126"/>
      <c r="CW98" s="126"/>
      <c r="CX98" s="126"/>
      <c r="CY98" s="126"/>
      <c r="CZ98" s="126"/>
      <c r="DA98" s="126"/>
      <c r="DB98" s="126"/>
      <c r="DC98" s="126"/>
      <c r="DD98" s="126"/>
      <c r="DE98" s="126"/>
      <c r="DF98" s="126"/>
      <c r="DG98" s="126"/>
      <c r="DH98" s="126"/>
      <c r="DI98" s="126"/>
      <c r="DJ98" s="126"/>
      <c r="DK98" s="126"/>
      <c r="DL98" s="126"/>
      <c r="DM98" s="126"/>
      <c r="DN98" s="126"/>
      <c r="DO98" s="126"/>
      <c r="DP98" s="126"/>
      <c r="DQ98" s="126"/>
      <c r="DR98" s="126"/>
      <c r="DS98" s="126"/>
      <c r="DT98" s="126"/>
      <c r="DU98" s="126"/>
      <c r="DV98" s="126"/>
      <c r="DW98" s="126"/>
      <c r="DX98" s="126"/>
      <c r="EB98" s="126"/>
      <c r="EF98" s="126"/>
      <c r="EG98" s="126"/>
    </row>
    <row r="99" spans="1:137" x14ac:dyDescent="0.25">
      <c r="A99">
        <v>98</v>
      </c>
      <c r="B99" t="s">
        <v>52</v>
      </c>
      <c r="C99">
        <v>4</v>
      </c>
      <c r="D99" t="s">
        <v>1220</v>
      </c>
      <c r="E99" s="134">
        <v>155</v>
      </c>
      <c r="F99">
        <v>146044</v>
      </c>
      <c r="G99" t="s">
        <v>30</v>
      </c>
      <c r="H99" t="s">
        <v>1008</v>
      </c>
      <c r="I99">
        <v>253758</v>
      </c>
      <c r="J99" t="s">
        <v>108</v>
      </c>
      <c r="K99">
        <v>1</v>
      </c>
      <c r="L99">
        <v>1.03</v>
      </c>
      <c r="M99">
        <v>1.3461700000000001</v>
      </c>
      <c r="N99">
        <v>1.34617E-3</v>
      </c>
      <c r="O99">
        <v>1.3865551</v>
      </c>
      <c r="P99">
        <v>1.3865551000000001E-3</v>
      </c>
      <c r="Q99">
        <v>3.0000000000000027E-2</v>
      </c>
      <c r="R99">
        <v>4.0385100000000021E-5</v>
      </c>
      <c r="S99">
        <v>721.21187250329967</v>
      </c>
      <c r="T99">
        <v>742.84822867839875</v>
      </c>
      <c r="U99" t="s">
        <v>61</v>
      </c>
      <c r="V99">
        <v>1.5252106100000002E-6</v>
      </c>
      <c r="W99">
        <v>1.8302527320000007E-7</v>
      </c>
      <c r="X99">
        <v>2.2878159150000002E-7</v>
      </c>
      <c r="Y99">
        <v>7.626053050000002E-6</v>
      </c>
      <c r="Z99">
        <v>5.4907581960000004E-7</v>
      </c>
      <c r="AA99">
        <v>7.626053050000002E-6</v>
      </c>
      <c r="AB99">
        <v>1.2232189092200002E-5</v>
      </c>
      <c r="AC99">
        <v>1.8134754152900003E-5</v>
      </c>
      <c r="AD99"/>
      <c r="AE99">
        <v>9.4770368000000023E-6</v>
      </c>
      <c r="AF99">
        <v>6.9596989000000008E-5</v>
      </c>
      <c r="AG99">
        <v>3.257731400000001E-6</v>
      </c>
      <c r="AH99">
        <v>7.4039350000000003E-6</v>
      </c>
      <c r="AI99">
        <v>2.0731018000000003E-6</v>
      </c>
      <c r="AJ99">
        <v>2.6654166000000004E-6</v>
      </c>
      <c r="AK99">
        <v>1.6288657000000005E-6</v>
      </c>
      <c r="AL99">
        <v>1.2142453400000002E-5</v>
      </c>
      <c r="AM99">
        <v>2.9615740000000003E-6</v>
      </c>
      <c r="AN99">
        <v>3.257731400000001E-6</v>
      </c>
      <c r="AO99"/>
      <c r="AP99">
        <v>7.4039350000000018E-8</v>
      </c>
      <c r="AQ99">
        <v>8.0770200000000007E-7</v>
      </c>
      <c r="AR99">
        <v>2.9615740000000003E-6</v>
      </c>
      <c r="AS99">
        <v>3.7019675000000006E-5</v>
      </c>
      <c r="AT99"/>
      <c r="AU99"/>
      <c r="AV99"/>
      <c r="AW99"/>
      <c r="AX99"/>
      <c r="AY99"/>
      <c r="AZ99"/>
      <c r="BA99"/>
      <c r="BB99"/>
      <c r="BC99"/>
      <c r="BD99"/>
      <c r="BE99"/>
      <c r="BF99">
        <v>4.4645728049999997E-5</v>
      </c>
      <c r="BG99">
        <v>2.9615740000000003E-6</v>
      </c>
      <c r="BH99"/>
      <c r="BI99" t="s">
        <v>33</v>
      </c>
      <c r="BJ99" t="s">
        <v>22</v>
      </c>
      <c r="BK99" t="s">
        <v>57</v>
      </c>
      <c r="BL99" t="s">
        <v>58</v>
      </c>
      <c r="BM99" t="s">
        <v>41</v>
      </c>
      <c r="BN99" t="s">
        <v>26</v>
      </c>
      <c r="BO99" t="s">
        <v>26</v>
      </c>
      <c r="BP99">
        <v>2.8</v>
      </c>
      <c r="BS99" s="126"/>
      <c r="BT99" s="126"/>
      <c r="CC99" s="126"/>
      <c r="CD99" s="126"/>
      <c r="CK99" s="126"/>
      <c r="CL99" s="126"/>
      <c r="CM99" s="126"/>
      <c r="CN99" s="126"/>
      <c r="CO99" s="126"/>
      <c r="CP99" s="126"/>
      <c r="CQ99" s="126"/>
      <c r="CR99" s="126"/>
      <c r="CS99" s="126"/>
      <c r="CT99" s="126"/>
      <c r="CU99" s="126"/>
      <c r="CV99" s="126"/>
      <c r="CW99" s="126"/>
      <c r="CX99" s="126"/>
      <c r="CY99" s="126"/>
      <c r="CZ99" s="126"/>
      <c r="DA99" s="126"/>
      <c r="DB99" s="126"/>
      <c r="DC99" s="126"/>
      <c r="DD99" s="126"/>
      <c r="DE99" s="126"/>
      <c r="DF99" s="126"/>
      <c r="DG99" s="126"/>
      <c r="DH99" s="126"/>
      <c r="DI99" s="126"/>
      <c r="DJ99" s="126"/>
      <c r="DK99" s="126"/>
      <c r="DL99" s="126"/>
      <c r="DM99" s="126"/>
      <c r="DN99" s="126"/>
      <c r="DO99" s="126"/>
      <c r="DP99" s="126"/>
      <c r="DQ99" s="126"/>
      <c r="DR99" s="126"/>
      <c r="DS99" s="126"/>
      <c r="DT99" s="126"/>
      <c r="DU99" s="126"/>
      <c r="DV99" s="126"/>
      <c r="DW99" s="126"/>
      <c r="DX99" s="126"/>
      <c r="EB99" s="126"/>
      <c r="EF99" s="126"/>
      <c r="EG99" s="126"/>
    </row>
    <row r="100" spans="1:137" x14ac:dyDescent="0.25">
      <c r="A100">
        <v>99</v>
      </c>
      <c r="B100" t="s">
        <v>54</v>
      </c>
      <c r="C100">
        <v>4</v>
      </c>
      <c r="D100" t="s">
        <v>112</v>
      </c>
      <c r="E100" s="134">
        <v>152</v>
      </c>
      <c r="F100">
        <v>150780</v>
      </c>
      <c r="G100" t="s">
        <v>30</v>
      </c>
      <c r="H100" t="s">
        <v>1008</v>
      </c>
      <c r="I100">
        <v>253758</v>
      </c>
      <c r="J100" t="s">
        <v>108</v>
      </c>
      <c r="K100">
        <v>1</v>
      </c>
      <c r="L100">
        <v>1.03</v>
      </c>
      <c r="M100">
        <v>1.0633760000000001</v>
      </c>
      <c r="N100">
        <v>1.063376E-3</v>
      </c>
      <c r="O100">
        <v>1.0952772799999999</v>
      </c>
      <c r="P100">
        <v>1.0952772800000002E-3</v>
      </c>
      <c r="Q100">
        <v>3.0000000000000027E-2</v>
      </c>
      <c r="R100">
        <v>3.190128000000016E-5</v>
      </c>
      <c r="S100">
        <v>913.01081311574353</v>
      </c>
      <c r="T100">
        <v>940.4011375092158</v>
      </c>
      <c r="U100" t="s">
        <v>61</v>
      </c>
      <c r="V100">
        <v>1.2048050080000005E-6</v>
      </c>
      <c r="W100">
        <v>1.4457660096000005E-7</v>
      </c>
      <c r="X100">
        <v>1.8072075120000001E-7</v>
      </c>
      <c r="Y100">
        <v>6.0240250400000013E-6</v>
      </c>
      <c r="Z100">
        <v>4.3372980288000003E-7</v>
      </c>
      <c r="AA100">
        <v>6.0240250400000013E-6</v>
      </c>
      <c r="AB100">
        <v>9.6625361641600008E-6</v>
      </c>
      <c r="AC100">
        <v>1.4325131545120004E-5</v>
      </c>
      <c r="AD100"/>
      <c r="AE100">
        <v>7.486167040000002E-6</v>
      </c>
      <c r="AF100">
        <v>5.4976539200000008E-5</v>
      </c>
      <c r="AG100">
        <v>2.5733699200000008E-6</v>
      </c>
      <c r="AH100">
        <v>5.8485680000000002E-6</v>
      </c>
      <c r="AI100">
        <v>1.6375990400000003E-6</v>
      </c>
      <c r="AJ100">
        <v>2.1054844800000005E-6</v>
      </c>
      <c r="AK100">
        <v>1.2866849600000004E-6</v>
      </c>
      <c r="AL100">
        <v>9.591651520000002E-6</v>
      </c>
      <c r="AM100">
        <v>2.3394272000000004E-6</v>
      </c>
      <c r="AN100">
        <v>2.5733699200000008E-6</v>
      </c>
      <c r="AO100"/>
      <c r="AP100">
        <v>5.8485680000000016E-8</v>
      </c>
      <c r="AQ100">
        <v>6.3802560000000008E-7</v>
      </c>
      <c r="AR100">
        <v>2.3394272000000004E-6</v>
      </c>
      <c r="AS100">
        <v>2.9242840000000007E-5</v>
      </c>
      <c r="AT100"/>
      <c r="AU100"/>
      <c r="AV100"/>
      <c r="AW100"/>
      <c r="AX100"/>
      <c r="AY100"/>
      <c r="AZ100"/>
      <c r="BA100"/>
      <c r="BB100"/>
      <c r="BC100"/>
      <c r="BD100"/>
      <c r="BE100"/>
      <c r="BF100">
        <v>3.526686504000001E-5</v>
      </c>
      <c r="BG100">
        <v>2.3394272000000004E-6</v>
      </c>
      <c r="BH100"/>
      <c r="BI100" t="s">
        <v>33</v>
      </c>
      <c r="BJ100" t="s">
        <v>22</v>
      </c>
      <c r="BK100" t="s">
        <v>57</v>
      </c>
      <c r="BL100" t="s">
        <v>58</v>
      </c>
      <c r="BM100" t="s">
        <v>41</v>
      </c>
      <c r="BN100" t="s">
        <v>26</v>
      </c>
      <c r="BO100" t="s">
        <v>26</v>
      </c>
      <c r="BP100">
        <v>3.45</v>
      </c>
      <c r="BS100" s="126"/>
      <c r="BT100" s="126"/>
      <c r="CC100" s="126"/>
      <c r="CD100" s="126"/>
      <c r="CK100" s="126"/>
      <c r="CL100" s="126"/>
      <c r="CM100" s="126"/>
      <c r="CN100" s="126"/>
      <c r="CO100" s="126"/>
      <c r="CP100" s="126"/>
      <c r="CQ100" s="126"/>
      <c r="CR100" s="126"/>
      <c r="CS100" s="126"/>
      <c r="CT100" s="126"/>
      <c r="CU100" s="126"/>
      <c r="CV100" s="126"/>
      <c r="CW100" s="126"/>
      <c r="CX100" s="126"/>
      <c r="CY100" s="126"/>
      <c r="CZ100" s="126"/>
      <c r="DA100" s="126"/>
      <c r="DB100" s="126"/>
      <c r="DC100" s="126"/>
      <c r="DD100" s="126"/>
      <c r="DE100" s="126"/>
      <c r="DF100" s="126"/>
      <c r="DG100" s="126"/>
      <c r="DH100" s="126"/>
      <c r="DI100" s="126"/>
      <c r="DJ100" s="126"/>
      <c r="DK100" s="126"/>
      <c r="DL100" s="126"/>
      <c r="DM100" s="126"/>
      <c r="DN100" s="126"/>
      <c r="DO100" s="126"/>
      <c r="DP100" s="126"/>
      <c r="DQ100" s="126"/>
      <c r="DR100" s="126"/>
      <c r="DS100" s="126"/>
      <c r="DT100" s="126"/>
      <c r="DU100" s="126"/>
      <c r="DV100" s="126"/>
      <c r="DW100" s="126"/>
      <c r="DX100" s="126"/>
      <c r="EB100" s="126"/>
      <c r="EF100" s="126"/>
      <c r="EG100" s="126"/>
    </row>
    <row r="101" spans="1:137" x14ac:dyDescent="0.25">
      <c r="A101">
        <v>100</v>
      </c>
      <c r="B101" t="s">
        <v>55</v>
      </c>
      <c r="C101">
        <v>4</v>
      </c>
      <c r="D101" t="s">
        <v>1221</v>
      </c>
      <c r="E101" s="134">
        <v>5</v>
      </c>
      <c r="F101">
        <v>150781</v>
      </c>
      <c r="G101" t="s">
        <v>30</v>
      </c>
      <c r="H101" t="s">
        <v>1008</v>
      </c>
      <c r="I101">
        <v>253758</v>
      </c>
      <c r="J101" t="s">
        <v>108</v>
      </c>
      <c r="K101">
        <v>1</v>
      </c>
      <c r="L101">
        <v>1.05</v>
      </c>
      <c r="M101">
        <v>1.1879999999999999</v>
      </c>
      <c r="N101">
        <v>1.188E-3</v>
      </c>
      <c r="O101">
        <v>1.2474000000000001</v>
      </c>
      <c r="P101">
        <v>1.2474000000000001E-3</v>
      </c>
      <c r="Q101">
        <v>5.0000000000000051E-2</v>
      </c>
      <c r="R101">
        <v>5.9400000000000034E-5</v>
      </c>
      <c r="S101">
        <v>801.66746833413492</v>
      </c>
      <c r="T101">
        <v>841.7508417508418</v>
      </c>
      <c r="U101" t="s">
        <v>61</v>
      </c>
      <c r="V101">
        <v>1.3721400000000002E-6</v>
      </c>
      <c r="W101">
        <v>1.6465680000000006E-7</v>
      </c>
      <c r="X101">
        <v>2.0582100000000005E-7</v>
      </c>
      <c r="Y101">
        <v>6.8607000000000011E-6</v>
      </c>
      <c r="Z101">
        <v>4.9397040000000004E-7</v>
      </c>
      <c r="AA101">
        <v>6.8607000000000011E-6</v>
      </c>
      <c r="AB101">
        <v>1.10045628E-5</v>
      </c>
      <c r="AC101">
        <v>1.6314744600000005E-5</v>
      </c>
      <c r="AD101"/>
      <c r="AE101">
        <v>8.3635200000000002E-6</v>
      </c>
      <c r="AF101">
        <v>6.1419600000000004E-5</v>
      </c>
      <c r="AG101">
        <v>2.8749600000000002E-6</v>
      </c>
      <c r="AH101">
        <v>6.5339999999999996E-6</v>
      </c>
      <c r="AI101">
        <v>1.8295199999999999E-6</v>
      </c>
      <c r="AJ101">
        <v>2.3522399999999999E-6</v>
      </c>
      <c r="AK101">
        <v>1.4374800000000001E-6</v>
      </c>
      <c r="AL101">
        <v>1.0715760000000001E-5</v>
      </c>
      <c r="AM101">
        <v>2.6135999999999998E-6</v>
      </c>
      <c r="AN101">
        <v>2.8749600000000002E-6</v>
      </c>
      <c r="AO101"/>
      <c r="AP101">
        <v>6.5340000000000001E-8</v>
      </c>
      <c r="AQ101">
        <v>7.1279999999999987E-7</v>
      </c>
      <c r="AR101">
        <v>2.6135999999999998E-6</v>
      </c>
      <c r="AS101">
        <v>3.2670000000000004E-5</v>
      </c>
      <c r="AT101"/>
      <c r="AU101"/>
      <c r="AV101"/>
      <c r="AW101"/>
      <c r="AX101"/>
      <c r="AY101"/>
      <c r="AZ101"/>
      <c r="BA101"/>
      <c r="BB101"/>
      <c r="BC101"/>
      <c r="BD101"/>
      <c r="BE101"/>
      <c r="BF101">
        <v>3.9530699999999997E-5</v>
      </c>
      <c r="BG101">
        <v>2.6135999999999998E-6</v>
      </c>
      <c r="BH101"/>
      <c r="BI101" t="s">
        <v>33</v>
      </c>
      <c r="BJ101" t="s">
        <v>22</v>
      </c>
      <c r="BK101" t="s">
        <v>57</v>
      </c>
      <c r="BL101" t="s">
        <v>58</v>
      </c>
      <c r="BM101" t="s">
        <v>41</v>
      </c>
      <c r="BN101" t="s">
        <v>26</v>
      </c>
      <c r="BO101" t="s">
        <v>26</v>
      </c>
      <c r="BP101">
        <v>2.8</v>
      </c>
      <c r="BS101" s="126"/>
      <c r="BT101" s="126"/>
      <c r="CC101" s="126"/>
      <c r="CD101" s="126"/>
      <c r="CK101" s="126"/>
      <c r="CL101" s="126"/>
      <c r="CM101" s="126"/>
      <c r="CN101" s="126"/>
      <c r="CO101" s="126"/>
      <c r="CP101" s="126"/>
      <c r="CQ101" s="126"/>
      <c r="CR101" s="126"/>
      <c r="CS101" s="126"/>
      <c r="CT101" s="126"/>
      <c r="CU101" s="126"/>
      <c r="CV101" s="126"/>
      <c r="CW101" s="126"/>
      <c r="CX101" s="126"/>
      <c r="CY101" s="126"/>
      <c r="CZ101" s="126"/>
      <c r="DA101" s="126"/>
      <c r="DB101" s="126"/>
      <c r="DC101" s="126"/>
      <c r="DD101" s="126"/>
      <c r="DE101" s="126"/>
      <c r="DF101" s="126"/>
      <c r="DG101" s="126"/>
      <c r="DH101" s="126"/>
      <c r="DI101" s="126"/>
      <c r="DJ101" s="126"/>
      <c r="DK101" s="126"/>
      <c r="DL101" s="126"/>
      <c r="DM101" s="126"/>
      <c r="DN101" s="126"/>
      <c r="DO101" s="126"/>
      <c r="DP101" s="126"/>
      <c r="DQ101" s="126"/>
      <c r="DR101" s="126"/>
      <c r="DS101" s="126"/>
      <c r="DT101" s="126"/>
      <c r="DU101" s="126"/>
      <c r="DV101" s="126"/>
      <c r="DW101" s="126"/>
      <c r="DX101" s="126"/>
      <c r="EB101" s="126"/>
      <c r="EF101" s="126"/>
      <c r="EG101" s="126"/>
    </row>
    <row r="102" spans="1:137" x14ac:dyDescent="0.25">
      <c r="A102">
        <v>101</v>
      </c>
      <c r="B102" t="s">
        <v>56</v>
      </c>
      <c r="C102">
        <v>4</v>
      </c>
      <c r="D102" t="s">
        <v>505</v>
      </c>
      <c r="E102" s="134">
        <v>170.75</v>
      </c>
      <c r="F102">
        <v>150782</v>
      </c>
      <c r="G102" t="s">
        <v>30</v>
      </c>
      <c r="H102" t="s">
        <v>1008</v>
      </c>
      <c r="I102">
        <v>253758</v>
      </c>
      <c r="J102" t="s">
        <v>108</v>
      </c>
      <c r="K102">
        <v>1</v>
      </c>
      <c r="L102">
        <v>1.03</v>
      </c>
      <c r="M102">
        <v>1.93709</v>
      </c>
      <c r="N102">
        <v>1.93709E-3</v>
      </c>
      <c r="O102">
        <v>1.9952027000000001</v>
      </c>
      <c r="P102">
        <v>1.9952027E-3</v>
      </c>
      <c r="Q102">
        <v>3.0000000000000027E-2</v>
      </c>
      <c r="R102">
        <v>5.8112699999999943E-5</v>
      </c>
      <c r="S102">
        <v>501.20220867784514</v>
      </c>
      <c r="T102">
        <v>516.23827493818044</v>
      </c>
      <c r="U102" t="s">
        <v>61</v>
      </c>
      <c r="V102">
        <v>2.1947229700000005E-6</v>
      </c>
      <c r="W102">
        <v>2.6336675640000008E-7</v>
      </c>
      <c r="X102">
        <v>3.2920844550000005E-7</v>
      </c>
      <c r="Y102">
        <v>1.097361485E-5</v>
      </c>
      <c r="Z102">
        <v>7.9010026920000003E-7</v>
      </c>
      <c r="AA102">
        <v>1.097361485E-5</v>
      </c>
      <c r="AB102">
        <v>1.76016782194E-5</v>
      </c>
      <c r="AC102">
        <v>2.6095256113300005E-5</v>
      </c>
      <c r="AD102"/>
      <c r="AE102">
        <v>1.3637113600000002E-5</v>
      </c>
      <c r="AF102">
        <v>1.00147553E-4</v>
      </c>
      <c r="AG102">
        <v>4.6877578000000005E-6</v>
      </c>
      <c r="AH102">
        <v>1.0653995E-5</v>
      </c>
      <c r="AI102">
        <v>2.9831186000000004E-6</v>
      </c>
      <c r="AJ102">
        <v>3.8354382000000002E-6</v>
      </c>
      <c r="AK102">
        <v>2.3438788999999998E-6</v>
      </c>
      <c r="AL102">
        <v>1.7472551800000002E-5</v>
      </c>
      <c r="AM102">
        <v>4.2615980000000004E-6</v>
      </c>
      <c r="AN102">
        <v>4.6877578000000005E-6</v>
      </c>
      <c r="AO102"/>
      <c r="AP102">
        <v>1.0653995000000003E-7</v>
      </c>
      <c r="AQ102">
        <v>1.1622540000000001E-6</v>
      </c>
      <c r="AR102">
        <v>4.2615980000000004E-6</v>
      </c>
      <c r="AS102">
        <v>5.3269975000000008E-5</v>
      </c>
      <c r="AT102"/>
      <c r="AU102"/>
      <c r="AV102"/>
      <c r="AW102"/>
      <c r="AX102"/>
      <c r="AY102"/>
      <c r="AZ102"/>
      <c r="BA102"/>
      <c r="BB102"/>
      <c r="BC102"/>
      <c r="BD102"/>
      <c r="BE102"/>
      <c r="BF102">
        <v>6.4243589850000008E-5</v>
      </c>
      <c r="BG102">
        <v>4.2615980000000004E-6</v>
      </c>
      <c r="BH102"/>
      <c r="BI102" t="s">
        <v>33</v>
      </c>
      <c r="BJ102" t="s">
        <v>22</v>
      </c>
      <c r="BK102" t="s">
        <v>57</v>
      </c>
      <c r="BL102" t="s">
        <v>58</v>
      </c>
      <c r="BM102" t="s">
        <v>41</v>
      </c>
      <c r="BN102" t="s">
        <v>26</v>
      </c>
      <c r="BO102" t="s">
        <v>26</v>
      </c>
      <c r="BP102">
        <v>3.45</v>
      </c>
      <c r="BS102" s="126"/>
      <c r="BT102" s="126"/>
      <c r="CC102" s="126"/>
      <c r="CD102" s="126"/>
      <c r="CK102" s="126"/>
      <c r="CL102" s="126"/>
      <c r="CM102" s="126"/>
      <c r="CN102" s="126"/>
      <c r="CO102" s="126"/>
      <c r="CP102" s="126"/>
      <c r="CQ102" s="126"/>
      <c r="CR102" s="126"/>
      <c r="CS102" s="126"/>
      <c r="CT102" s="126"/>
      <c r="CU102" s="126"/>
      <c r="CV102" s="126"/>
      <c r="CW102" s="126"/>
      <c r="CX102" s="126"/>
      <c r="CY102" s="126"/>
      <c r="CZ102" s="126"/>
      <c r="DA102" s="126"/>
      <c r="DB102" s="126"/>
      <c r="DC102" s="126"/>
      <c r="DD102" s="126"/>
      <c r="DE102" s="126"/>
      <c r="DF102" s="126"/>
      <c r="DG102" s="126"/>
      <c r="DH102" s="126"/>
      <c r="DI102" s="126"/>
      <c r="DJ102" s="126"/>
      <c r="DK102" s="126"/>
      <c r="DL102" s="126"/>
      <c r="DM102" s="126"/>
      <c r="DN102" s="126"/>
      <c r="DO102" s="126"/>
      <c r="DP102" s="126"/>
      <c r="DQ102" s="126"/>
      <c r="DR102" s="126"/>
      <c r="DS102" s="126"/>
      <c r="DT102" s="126"/>
      <c r="DU102" s="126"/>
      <c r="DV102" s="126"/>
      <c r="DW102" s="126"/>
      <c r="DX102" s="126"/>
      <c r="EB102" s="126"/>
      <c r="EF102" s="126"/>
      <c r="EG102" s="126"/>
    </row>
    <row r="103" spans="1:137" x14ac:dyDescent="0.25">
      <c r="A103">
        <v>102</v>
      </c>
      <c r="B103" t="s">
        <v>170</v>
      </c>
      <c r="C103">
        <v>4</v>
      </c>
      <c r="D103" t="s">
        <v>171</v>
      </c>
      <c r="E103" s="134">
        <v>43.666666666666664</v>
      </c>
      <c r="F103">
        <v>151626</v>
      </c>
      <c r="G103" t="s">
        <v>30</v>
      </c>
      <c r="H103" t="s">
        <v>1008</v>
      </c>
      <c r="I103">
        <v>253758</v>
      </c>
      <c r="J103" t="s">
        <v>108</v>
      </c>
      <c r="K103">
        <v>1</v>
      </c>
      <c r="L103">
        <v>1.03</v>
      </c>
      <c r="M103">
        <v>2.6271900000000001</v>
      </c>
      <c r="N103">
        <v>2.6271900000000002E-3</v>
      </c>
      <c r="O103">
        <v>2.7060057000000004</v>
      </c>
      <c r="P103">
        <v>2.7060057000000003E-3</v>
      </c>
      <c r="Q103">
        <v>3.0000000000000027E-2</v>
      </c>
      <c r="R103">
        <v>7.8815700000000113E-5</v>
      </c>
      <c r="S103">
        <v>369.54837160912115</v>
      </c>
      <c r="T103">
        <v>380.63482275739477</v>
      </c>
      <c r="U103" t="s">
        <v>61</v>
      </c>
      <c r="V103">
        <v>2.9766062700000005E-6</v>
      </c>
      <c r="W103">
        <v>3.571927524000001E-7</v>
      </c>
      <c r="X103">
        <v>4.464909405000001E-7</v>
      </c>
      <c r="Y103">
        <v>1.4883031350000003E-5</v>
      </c>
      <c r="Z103">
        <v>1.0715782572000002E-6</v>
      </c>
      <c r="AA103">
        <v>1.4883031350000003E-5</v>
      </c>
      <c r="AB103">
        <v>2.3872382285399999E-5</v>
      </c>
      <c r="AC103">
        <v>3.5391848550300013E-5</v>
      </c>
      <c r="AD103"/>
      <c r="AE103">
        <v>1.8495417599999999E-5</v>
      </c>
      <c r="AF103">
        <v>1.3582572300000002E-4</v>
      </c>
      <c r="AG103">
        <v>6.3577998000000013E-6</v>
      </c>
      <c r="AH103">
        <v>1.4449544999999999E-5</v>
      </c>
      <c r="AI103">
        <v>4.0458726000000002E-6</v>
      </c>
      <c r="AJ103">
        <v>5.2018361999999999E-6</v>
      </c>
      <c r="AK103">
        <v>3.1788999000000007E-6</v>
      </c>
      <c r="AL103">
        <v>2.3697253799999999E-5</v>
      </c>
      <c r="AM103">
        <v>5.7798180000000002E-6</v>
      </c>
      <c r="AN103">
        <v>6.3577998000000013E-6</v>
      </c>
      <c r="AO103"/>
      <c r="AP103">
        <v>1.4449545000000004E-7</v>
      </c>
      <c r="AQ103">
        <v>1.5763139999999998E-6</v>
      </c>
      <c r="AR103">
        <v>5.7798180000000002E-6</v>
      </c>
      <c r="AS103">
        <v>7.2247725000000018E-5</v>
      </c>
      <c r="AT103"/>
      <c r="AU103"/>
      <c r="AV103"/>
      <c r="AW103"/>
      <c r="AX103"/>
      <c r="AY103"/>
      <c r="AZ103"/>
      <c r="BA103"/>
      <c r="BB103"/>
      <c r="BC103"/>
      <c r="BD103"/>
      <c r="BE103"/>
      <c r="BF103">
        <v>8.713075635000002E-5</v>
      </c>
      <c r="BG103">
        <v>5.7798180000000002E-6</v>
      </c>
      <c r="BH103"/>
      <c r="BI103" t="s">
        <v>33</v>
      </c>
      <c r="BJ103" t="s">
        <v>22</v>
      </c>
      <c r="BK103" t="s">
        <v>57</v>
      </c>
      <c r="BL103" t="s">
        <v>58</v>
      </c>
      <c r="BM103" t="s">
        <v>41</v>
      </c>
      <c r="BN103" t="s">
        <v>26</v>
      </c>
      <c r="BO103" t="s">
        <v>26</v>
      </c>
      <c r="BP103">
        <v>3.45</v>
      </c>
      <c r="BS103" s="126"/>
      <c r="BT103" s="126"/>
      <c r="CC103" s="126"/>
      <c r="CD103" s="126"/>
      <c r="CK103" s="126"/>
      <c r="CL103" s="126"/>
      <c r="CM103" s="126"/>
      <c r="CN103" s="126"/>
      <c r="CO103" s="126"/>
      <c r="CP103" s="126"/>
      <c r="CQ103" s="126"/>
      <c r="CR103" s="126"/>
      <c r="CS103" s="126"/>
      <c r="CT103" s="126"/>
      <c r="CU103" s="126"/>
      <c r="CV103" s="126"/>
      <c r="CW103" s="126"/>
      <c r="CX103" s="126"/>
      <c r="CY103" s="126"/>
      <c r="CZ103" s="126"/>
      <c r="DA103" s="126"/>
      <c r="DB103" s="126"/>
      <c r="DC103" s="126"/>
      <c r="DD103" s="126"/>
      <c r="DE103" s="126"/>
      <c r="DF103" s="126"/>
      <c r="DG103" s="126"/>
      <c r="DH103" s="126"/>
      <c r="DI103" s="126"/>
      <c r="DJ103" s="126"/>
      <c r="DK103" s="126"/>
      <c r="DL103" s="126"/>
      <c r="DM103" s="126"/>
      <c r="DN103" s="126"/>
      <c r="DO103" s="126"/>
      <c r="DP103" s="126"/>
      <c r="DQ103" s="126"/>
      <c r="DR103" s="126"/>
      <c r="DS103" s="126"/>
      <c r="DT103" s="126"/>
      <c r="DU103" s="126"/>
      <c r="DV103" s="126"/>
      <c r="DW103" s="126"/>
      <c r="DX103" s="126"/>
      <c r="EB103" s="126"/>
      <c r="EF103" s="126"/>
      <c r="EG103" s="126"/>
    </row>
    <row r="104" spans="1:137" x14ac:dyDescent="0.25">
      <c r="A104">
        <v>103</v>
      </c>
      <c r="B104" t="s">
        <v>172</v>
      </c>
      <c r="C104">
        <v>4</v>
      </c>
      <c r="D104" t="s">
        <v>173</v>
      </c>
      <c r="E104" s="134">
        <v>46.833333333333336</v>
      </c>
      <c r="F104">
        <v>151627</v>
      </c>
      <c r="G104" t="s">
        <v>30</v>
      </c>
      <c r="H104" t="s">
        <v>1008</v>
      </c>
      <c r="I104">
        <v>253758</v>
      </c>
      <c r="J104" t="s">
        <v>108</v>
      </c>
      <c r="K104">
        <v>1</v>
      </c>
      <c r="L104">
        <v>1.03</v>
      </c>
      <c r="M104">
        <v>0.94830999999999999</v>
      </c>
      <c r="N104">
        <v>9.4830999999999995E-4</v>
      </c>
      <c r="O104">
        <v>0.9767593</v>
      </c>
      <c r="P104">
        <v>9.7675929999999989E-4</v>
      </c>
      <c r="Q104">
        <v>3.0000000000000027E-2</v>
      </c>
      <c r="R104">
        <v>2.8449299999999934E-5</v>
      </c>
      <c r="S104">
        <v>1023.7936818210997</v>
      </c>
      <c r="T104">
        <v>1054.5074922757326</v>
      </c>
      <c r="U104" t="s">
        <v>61</v>
      </c>
      <c r="V104">
        <v>1.0744352299999999E-6</v>
      </c>
      <c r="W104">
        <v>1.2893222760000001E-7</v>
      </c>
      <c r="X104">
        <v>1.611652845E-7</v>
      </c>
      <c r="Y104">
        <v>5.3721761500000001E-6</v>
      </c>
      <c r="Z104">
        <v>3.8679668280000004E-7</v>
      </c>
      <c r="AA104">
        <v>5.3721761500000001E-6</v>
      </c>
      <c r="AB104">
        <v>8.6169705445999997E-6</v>
      </c>
      <c r="AC104">
        <v>1.2775034884699999E-5</v>
      </c>
      <c r="AD104"/>
      <c r="AE104">
        <v>6.6761024000000014E-6</v>
      </c>
      <c r="AF104">
        <v>4.9027627000000005E-5</v>
      </c>
      <c r="AG104">
        <v>2.2949102000000004E-6</v>
      </c>
      <c r="AH104">
        <v>5.2157049999999994E-6</v>
      </c>
      <c r="AI104">
        <v>1.4603973999999999E-6</v>
      </c>
      <c r="AJ104">
        <v>1.8776537999999999E-6</v>
      </c>
      <c r="AK104">
        <v>1.1474551000000002E-6</v>
      </c>
      <c r="AL104">
        <v>8.5537562000000005E-6</v>
      </c>
      <c r="AM104">
        <v>2.0862820000000002E-6</v>
      </c>
      <c r="AN104">
        <v>2.2949102000000004E-6</v>
      </c>
      <c r="AO104"/>
      <c r="AP104">
        <v>5.2157050000000011E-8</v>
      </c>
      <c r="AQ104">
        <v>5.6898600000000001E-7</v>
      </c>
      <c r="AR104">
        <v>2.0862820000000002E-6</v>
      </c>
      <c r="AS104">
        <v>2.6078525000000003E-5</v>
      </c>
      <c r="AT104"/>
      <c r="AU104"/>
      <c r="AV104"/>
      <c r="AW104"/>
      <c r="AX104"/>
      <c r="AY104"/>
      <c r="AZ104"/>
      <c r="BA104"/>
      <c r="BB104"/>
      <c r="BC104"/>
      <c r="BD104"/>
      <c r="BE104"/>
      <c r="BF104">
        <v>3.1450701150000004E-5</v>
      </c>
      <c r="BG104">
        <v>2.0862820000000002E-6</v>
      </c>
      <c r="BH104"/>
      <c r="BI104" t="s">
        <v>33</v>
      </c>
      <c r="BJ104" t="s">
        <v>22</v>
      </c>
      <c r="BK104" t="s">
        <v>57</v>
      </c>
      <c r="BL104" t="s">
        <v>58</v>
      </c>
      <c r="BM104" t="s">
        <v>41</v>
      </c>
      <c r="BN104" t="s">
        <v>26</v>
      </c>
      <c r="BO104" t="s">
        <v>26</v>
      </c>
      <c r="BP104">
        <v>3.45</v>
      </c>
      <c r="BS104" s="126"/>
      <c r="BT104" s="126"/>
      <c r="CC104" s="126"/>
      <c r="CD104" s="126"/>
      <c r="CK104" s="126"/>
      <c r="CL104" s="126"/>
      <c r="CM104" s="126"/>
      <c r="CN104" s="126"/>
      <c r="CO104" s="126"/>
      <c r="CP104" s="126"/>
      <c r="CQ104" s="126"/>
      <c r="CR104" s="126"/>
      <c r="CS104" s="126"/>
      <c r="CT104" s="126"/>
      <c r="CU104" s="126"/>
      <c r="CV104" s="126"/>
      <c r="CW104" s="126"/>
      <c r="CX104" s="126"/>
      <c r="CY104" s="126"/>
      <c r="CZ104" s="126"/>
      <c r="DA104" s="126"/>
      <c r="DB104" s="126"/>
      <c r="DC104" s="126"/>
      <c r="DD104" s="126"/>
      <c r="DE104" s="126"/>
      <c r="DF104" s="126"/>
      <c r="DG104" s="126"/>
      <c r="DH104" s="126"/>
      <c r="DI104" s="126"/>
      <c r="DJ104" s="126"/>
      <c r="DK104" s="126"/>
      <c r="DL104" s="126"/>
      <c r="DM104" s="126"/>
      <c r="DN104" s="126"/>
      <c r="DO104" s="126"/>
      <c r="DP104" s="126"/>
      <c r="DQ104" s="126"/>
      <c r="DR104" s="126"/>
      <c r="DS104" s="126"/>
      <c r="DT104" s="126"/>
      <c r="DU104" s="126"/>
      <c r="DV104" s="126"/>
      <c r="DW104" s="126"/>
      <c r="DX104" s="126"/>
      <c r="EB104" s="126"/>
      <c r="EF104" s="126"/>
      <c r="EG104" s="126"/>
    </row>
    <row r="105" spans="1:137" x14ac:dyDescent="0.25">
      <c r="A105">
        <v>104</v>
      </c>
      <c r="B105" t="s">
        <v>222</v>
      </c>
      <c r="C105">
        <v>4</v>
      </c>
      <c r="D105" t="s">
        <v>1222</v>
      </c>
      <c r="E105" s="134">
        <v>5</v>
      </c>
      <c r="F105"/>
      <c r="G105" t="s">
        <v>30</v>
      </c>
      <c r="H105" t="s">
        <v>1008</v>
      </c>
      <c r="I105">
        <v>253758</v>
      </c>
      <c r="J105" t="s">
        <v>108</v>
      </c>
      <c r="K105">
        <v>1</v>
      </c>
      <c r="L105">
        <v>1.05</v>
      </c>
      <c r="M105">
        <v>1.6464099999999999</v>
      </c>
      <c r="N105">
        <v>1.6464099999999998E-3</v>
      </c>
      <c r="O105">
        <v>1.7287304999999999</v>
      </c>
      <c r="P105">
        <v>1.7287305000000001E-3</v>
      </c>
      <c r="Q105">
        <v>5.0000000000000051E-2</v>
      </c>
      <c r="R105">
        <v>8.2320500000000046E-5</v>
      </c>
      <c r="S105">
        <v>578.45916410915413</v>
      </c>
      <c r="T105">
        <v>607.38212231461182</v>
      </c>
      <c r="U105" t="s">
        <v>1111</v>
      </c>
      <c r="V105">
        <v>1.9016035500000001E-6</v>
      </c>
      <c r="W105">
        <v>2.2819242600000002E-7</v>
      </c>
      <c r="X105">
        <v>2.852405325E-7</v>
      </c>
      <c r="Y105">
        <v>9.5080177499999997E-6</v>
      </c>
      <c r="Z105">
        <v>6.8457727799999993E-7</v>
      </c>
      <c r="AA105">
        <v>9.5080177499999997E-6</v>
      </c>
      <c r="AB105">
        <v>1.5250860470999999E-5</v>
      </c>
      <c r="AC105">
        <v>2.2610066209499999E-5</v>
      </c>
      <c r="AD105"/>
      <c r="AE105">
        <v>1.1590726400000002E-5</v>
      </c>
      <c r="AF105">
        <v>8.5119396999999995E-5</v>
      </c>
      <c r="AG105">
        <v>3.9843122000000003E-6</v>
      </c>
      <c r="AH105">
        <v>9.0552549999999998E-6</v>
      </c>
      <c r="AI105">
        <v>2.5354714000000001E-6</v>
      </c>
      <c r="AJ105">
        <v>3.2598917999999998E-6</v>
      </c>
      <c r="AK105">
        <v>1.9921561000000002E-6</v>
      </c>
      <c r="AL105">
        <v>1.4850618200000001E-5</v>
      </c>
      <c r="AM105">
        <v>3.6221020000000001E-6</v>
      </c>
      <c r="AN105"/>
      <c r="AO105">
        <v>2.7165765000000003E-6</v>
      </c>
      <c r="AP105">
        <v>9.0552550000000012E-8</v>
      </c>
      <c r="AQ105">
        <v>9.8784599999999988E-7</v>
      </c>
      <c r="AR105">
        <v>3.6221020000000001E-6</v>
      </c>
      <c r="AS105">
        <v>4.5276274999999997E-5</v>
      </c>
      <c r="AT105"/>
      <c r="AU105"/>
      <c r="AV105"/>
      <c r="AW105"/>
      <c r="AX105"/>
      <c r="AY105"/>
      <c r="AZ105"/>
      <c r="BA105"/>
      <c r="BB105"/>
      <c r="BC105"/>
      <c r="BD105"/>
      <c r="BE105"/>
      <c r="BF105">
        <v>5.4784292750000005E-5</v>
      </c>
      <c r="BG105">
        <v>3.6221020000000001E-6</v>
      </c>
      <c r="BH105"/>
      <c r="BI105" t="s">
        <v>33</v>
      </c>
      <c r="BJ105" t="s">
        <v>22</v>
      </c>
      <c r="BK105" t="s">
        <v>92</v>
      </c>
      <c r="BL105" t="s">
        <v>58</v>
      </c>
      <c r="BM105" t="s">
        <v>41</v>
      </c>
      <c r="BN105" t="s">
        <v>26</v>
      </c>
      <c r="BO105" t="s">
        <v>26</v>
      </c>
      <c r="BP105">
        <v>2.8</v>
      </c>
      <c r="BS105" s="126"/>
      <c r="BT105" s="126"/>
      <c r="CC105" s="126"/>
      <c r="CD105" s="126"/>
      <c r="CK105" s="126"/>
      <c r="CL105" s="126"/>
      <c r="CM105" s="126"/>
      <c r="CN105" s="126"/>
      <c r="CO105" s="126"/>
      <c r="CP105" s="126"/>
      <c r="CQ105" s="126"/>
      <c r="CR105" s="126"/>
      <c r="CS105" s="126"/>
      <c r="CT105" s="126"/>
      <c r="CU105" s="126"/>
      <c r="CV105" s="126"/>
      <c r="CW105" s="126"/>
      <c r="CX105" s="126"/>
      <c r="CY105" s="126"/>
      <c r="CZ105" s="126"/>
      <c r="DA105" s="126"/>
      <c r="DB105" s="126"/>
      <c r="DC105" s="126"/>
      <c r="DD105" s="126"/>
      <c r="DE105" s="126"/>
      <c r="DF105" s="126"/>
      <c r="DG105" s="126"/>
      <c r="DH105" s="126"/>
      <c r="DI105" s="126"/>
      <c r="DJ105" s="126"/>
      <c r="DK105" s="126"/>
      <c r="DL105" s="126"/>
      <c r="DM105" s="126"/>
      <c r="DN105" s="126"/>
      <c r="DO105" s="126"/>
      <c r="DP105" s="126"/>
      <c r="DQ105" s="126"/>
      <c r="DR105" s="126"/>
      <c r="DS105" s="126"/>
      <c r="DT105" s="126"/>
      <c r="DU105" s="126"/>
      <c r="DV105" s="126"/>
      <c r="DW105" s="126"/>
      <c r="DX105" s="126"/>
      <c r="EB105" s="126"/>
      <c r="EF105" s="126"/>
      <c r="EG105" s="126"/>
    </row>
    <row r="106" spans="1:137" x14ac:dyDescent="0.25">
      <c r="A106">
        <v>105</v>
      </c>
      <c r="B106" t="s">
        <v>223</v>
      </c>
      <c r="C106">
        <v>4</v>
      </c>
      <c r="D106" t="s">
        <v>1223</v>
      </c>
      <c r="E106" s="134">
        <v>5</v>
      </c>
      <c r="F106"/>
      <c r="G106" t="s">
        <v>30</v>
      </c>
      <c r="H106" t="s">
        <v>1008</v>
      </c>
      <c r="I106">
        <v>253758</v>
      </c>
      <c r="J106" t="s">
        <v>108</v>
      </c>
      <c r="K106">
        <v>1</v>
      </c>
      <c r="L106">
        <v>1.05</v>
      </c>
      <c r="M106">
        <v>2.0452000000000004</v>
      </c>
      <c r="N106">
        <v>2.0452000000000005E-3</v>
      </c>
      <c r="O106">
        <v>2.1474600000000006</v>
      </c>
      <c r="P106">
        <v>2.1474600000000008E-3</v>
      </c>
      <c r="Q106">
        <v>5.0000000000000051E-2</v>
      </c>
      <c r="R106">
        <v>1.0226000000000028E-4</v>
      </c>
      <c r="S106">
        <v>465.6664152068023</v>
      </c>
      <c r="T106">
        <v>488.94973596714249</v>
      </c>
      <c r="U106" t="s">
        <v>1111</v>
      </c>
      <c r="V106">
        <v>2.362206000000001E-6</v>
      </c>
      <c r="W106">
        <v>2.834647200000001E-7</v>
      </c>
      <c r="X106">
        <v>3.5433090000000016E-7</v>
      </c>
      <c r="Y106">
        <v>1.1811030000000005E-5</v>
      </c>
      <c r="Z106">
        <v>8.5039416000000035E-7</v>
      </c>
      <c r="AA106">
        <v>1.1811030000000005E-5</v>
      </c>
      <c r="AB106">
        <v>1.8944892120000005E-5</v>
      </c>
      <c r="AC106">
        <v>2.8086629340000013E-5</v>
      </c>
      <c r="AD106"/>
      <c r="AE106">
        <v>1.4398208000000006E-5</v>
      </c>
      <c r="AF106">
        <v>1.0573684000000002E-4</v>
      </c>
      <c r="AG106">
        <v>4.9493840000000017E-6</v>
      </c>
      <c r="AH106">
        <v>1.1248599999999999E-5</v>
      </c>
      <c r="AI106">
        <v>3.1496080000000009E-6</v>
      </c>
      <c r="AJ106">
        <v>4.0494960000000007E-6</v>
      </c>
      <c r="AK106">
        <v>2.4746920000000008E-6</v>
      </c>
      <c r="AL106">
        <v>1.8447704000000004E-5</v>
      </c>
      <c r="AM106">
        <v>4.4994400000000007E-6</v>
      </c>
      <c r="AN106"/>
      <c r="AO106">
        <v>3.374580000000001E-6</v>
      </c>
      <c r="AP106">
        <v>1.1248600000000005E-7</v>
      </c>
      <c r="AQ106">
        <v>1.2271200000000002E-6</v>
      </c>
      <c r="AR106">
        <v>4.4994400000000007E-6</v>
      </c>
      <c r="AS106">
        <v>5.6243000000000017E-5</v>
      </c>
      <c r="AT106"/>
      <c r="AU106"/>
      <c r="AV106"/>
      <c r="AW106"/>
      <c r="AX106"/>
      <c r="AY106"/>
      <c r="AZ106"/>
      <c r="BA106"/>
      <c r="BB106"/>
      <c r="BC106"/>
      <c r="BD106"/>
      <c r="BE106"/>
      <c r="BF106">
        <v>6.8054030000000025E-5</v>
      </c>
      <c r="BG106">
        <v>4.4994400000000007E-6</v>
      </c>
      <c r="BH106"/>
      <c r="BI106" t="s">
        <v>33</v>
      </c>
      <c r="BJ106" t="s">
        <v>22</v>
      </c>
      <c r="BK106" t="s">
        <v>116</v>
      </c>
      <c r="BL106" t="s">
        <v>117</v>
      </c>
      <c r="BM106" t="s">
        <v>41</v>
      </c>
      <c r="BN106" t="s">
        <v>26</v>
      </c>
      <c r="BO106" t="s">
        <v>26</v>
      </c>
      <c r="BP106">
        <v>2.8</v>
      </c>
      <c r="BS106" s="126"/>
      <c r="BT106" s="126"/>
      <c r="CC106" s="126"/>
      <c r="CD106" s="126"/>
      <c r="CK106" s="126"/>
      <c r="CL106" s="126"/>
      <c r="CM106" s="126"/>
      <c r="CN106" s="126"/>
      <c r="CO106" s="126"/>
      <c r="CP106" s="126"/>
      <c r="CQ106" s="126"/>
      <c r="CR106" s="126"/>
      <c r="CS106" s="126"/>
      <c r="CT106" s="126"/>
      <c r="CU106" s="126"/>
      <c r="CV106" s="126"/>
      <c r="CW106" s="126"/>
      <c r="CX106" s="126"/>
      <c r="CY106" s="126"/>
      <c r="CZ106" s="126"/>
      <c r="DA106" s="126"/>
      <c r="DB106" s="126"/>
      <c r="DC106" s="126"/>
      <c r="DD106" s="126"/>
      <c r="DE106" s="126"/>
      <c r="DF106" s="126"/>
      <c r="DG106" s="126"/>
      <c r="DH106" s="126"/>
      <c r="DI106" s="126"/>
      <c r="DJ106" s="126"/>
      <c r="DK106" s="126"/>
      <c r="DL106" s="126"/>
      <c r="DM106" s="126"/>
      <c r="DN106" s="126"/>
      <c r="DO106" s="126"/>
      <c r="DP106" s="126"/>
      <c r="DQ106" s="126"/>
      <c r="DR106" s="126"/>
      <c r="DS106" s="126"/>
      <c r="DT106" s="126"/>
      <c r="DU106" s="126"/>
      <c r="DV106" s="126"/>
      <c r="DW106" s="126"/>
      <c r="DX106" s="126"/>
      <c r="EB106" s="126"/>
      <c r="EF106" s="126"/>
      <c r="EG106" s="126"/>
    </row>
    <row r="107" spans="1:137" x14ac:dyDescent="0.25">
      <c r="A107">
        <v>106</v>
      </c>
      <c r="B107" t="s">
        <v>213</v>
      </c>
      <c r="C107">
        <v>4</v>
      </c>
      <c r="D107" t="s">
        <v>1224</v>
      </c>
      <c r="E107" s="134">
        <v>5</v>
      </c>
      <c r="F107"/>
      <c r="G107" t="s">
        <v>30</v>
      </c>
      <c r="H107" t="s">
        <v>1008</v>
      </c>
      <c r="I107">
        <v>253758</v>
      </c>
      <c r="J107" t="s">
        <v>108</v>
      </c>
      <c r="K107">
        <v>1</v>
      </c>
      <c r="L107">
        <v>1.05</v>
      </c>
      <c r="M107">
        <v>2.6164399999999999</v>
      </c>
      <c r="N107">
        <v>2.6164399999999998E-3</v>
      </c>
      <c r="O107">
        <v>2.7472620000000001</v>
      </c>
      <c r="P107">
        <v>2.7472619999999999E-3</v>
      </c>
      <c r="Q107">
        <v>5.0000000000000051E-2</v>
      </c>
      <c r="R107">
        <v>1.3082200000000006E-4</v>
      </c>
      <c r="S107">
        <v>363.99877405212897</v>
      </c>
      <c r="T107">
        <v>382.19871275473554</v>
      </c>
      <c r="U107" t="s">
        <v>1111</v>
      </c>
      <c r="V107">
        <v>3.0219882000000004E-6</v>
      </c>
      <c r="W107">
        <v>3.6263858400000013E-7</v>
      </c>
      <c r="X107">
        <v>4.5329823000000011E-7</v>
      </c>
      <c r="Y107">
        <v>1.5109941000000005E-5</v>
      </c>
      <c r="Z107">
        <v>1.087915752E-6</v>
      </c>
      <c r="AA107">
        <v>1.5109941000000005E-5</v>
      </c>
      <c r="AB107">
        <v>2.4236345363999998E-5</v>
      </c>
      <c r="AC107">
        <v>3.5931439698000007E-5</v>
      </c>
      <c r="AD107"/>
      <c r="AE107">
        <v>1.84197376E-5</v>
      </c>
      <c r="AF107">
        <v>1.3526994799999999E-4</v>
      </c>
      <c r="AG107">
        <v>6.3317848E-6</v>
      </c>
      <c r="AH107">
        <v>1.4390419999999998E-5</v>
      </c>
      <c r="AI107">
        <v>4.0293176E-6</v>
      </c>
      <c r="AJ107">
        <v>5.1805511999999992E-6</v>
      </c>
      <c r="AK107">
        <v>3.1658924E-6</v>
      </c>
      <c r="AL107">
        <v>2.3600288799999998E-5</v>
      </c>
      <c r="AM107">
        <v>5.756168E-6</v>
      </c>
      <c r="AN107"/>
      <c r="AO107">
        <v>4.317126E-6</v>
      </c>
      <c r="AP107">
        <v>1.439042E-7</v>
      </c>
      <c r="AQ107">
        <v>1.5698639999999996E-6</v>
      </c>
      <c r="AR107">
        <v>5.756168E-6</v>
      </c>
      <c r="AS107">
        <v>7.1952099999999998E-5</v>
      </c>
      <c r="AT107"/>
      <c r="AU107"/>
      <c r="AV107"/>
      <c r="AW107"/>
      <c r="AX107"/>
      <c r="AY107"/>
      <c r="AZ107"/>
      <c r="BA107"/>
      <c r="BB107"/>
      <c r="BC107"/>
      <c r="BD107"/>
      <c r="BE107"/>
      <c r="BF107">
        <v>8.7062041E-5</v>
      </c>
      <c r="BG107">
        <v>5.756168E-6</v>
      </c>
      <c r="BH107"/>
      <c r="BI107" t="s">
        <v>33</v>
      </c>
      <c r="BJ107" t="s">
        <v>22</v>
      </c>
      <c r="BK107" t="s">
        <v>116</v>
      </c>
      <c r="BL107" t="s">
        <v>117</v>
      </c>
      <c r="BM107" t="s">
        <v>41</v>
      </c>
      <c r="BN107" t="s">
        <v>26</v>
      </c>
      <c r="BO107" t="s">
        <v>26</v>
      </c>
      <c r="BP107">
        <v>2.8</v>
      </c>
      <c r="BS107" s="126"/>
      <c r="BT107" s="126"/>
      <c r="CC107" s="126"/>
      <c r="CD107" s="126"/>
      <c r="CK107" s="126"/>
      <c r="CL107" s="126"/>
      <c r="CM107" s="126"/>
      <c r="CN107" s="126"/>
      <c r="CO107" s="126"/>
      <c r="CP107" s="126"/>
      <c r="CQ107" s="126"/>
      <c r="CR107" s="126"/>
      <c r="CS107" s="126"/>
      <c r="CT107" s="126"/>
      <c r="CU107" s="126"/>
      <c r="CV107" s="126"/>
      <c r="CW107" s="126"/>
      <c r="CX107" s="126"/>
      <c r="CY107" s="126"/>
      <c r="CZ107" s="126"/>
      <c r="DA107" s="126"/>
      <c r="DB107" s="126"/>
      <c r="DC107" s="126"/>
      <c r="DD107" s="126"/>
      <c r="DE107" s="126"/>
      <c r="DF107" s="126"/>
      <c r="DG107" s="126"/>
      <c r="DH107" s="126"/>
      <c r="DI107" s="126"/>
      <c r="DJ107" s="126"/>
      <c r="DK107" s="126"/>
      <c r="DL107" s="126"/>
      <c r="DM107" s="126"/>
      <c r="DN107" s="126"/>
      <c r="DO107" s="126"/>
      <c r="DP107" s="126"/>
      <c r="DQ107" s="126"/>
      <c r="DR107" s="126"/>
      <c r="DS107" s="126"/>
      <c r="DT107" s="126"/>
      <c r="DU107" s="126"/>
      <c r="DV107" s="126"/>
      <c r="DW107" s="126"/>
      <c r="DX107" s="126"/>
      <c r="EB107" s="126"/>
      <c r="EF107" s="126"/>
      <c r="EG107" s="126"/>
    </row>
    <row r="108" spans="1:137" x14ac:dyDescent="0.25">
      <c r="A108">
        <v>107</v>
      </c>
      <c r="B108" t="s">
        <v>251</v>
      </c>
      <c r="C108">
        <v>4</v>
      </c>
      <c r="D108" t="s">
        <v>250</v>
      </c>
      <c r="E108" s="134">
        <v>226.66666666666663</v>
      </c>
      <c r="F108">
        <v>167577</v>
      </c>
      <c r="G108" t="s">
        <v>30</v>
      </c>
      <c r="H108" t="s">
        <v>1008</v>
      </c>
      <c r="I108">
        <v>253758</v>
      </c>
      <c r="J108" t="s">
        <v>108</v>
      </c>
      <c r="K108">
        <v>1</v>
      </c>
      <c r="L108">
        <v>1.03</v>
      </c>
      <c r="M108">
        <v>1.5223899999999999</v>
      </c>
      <c r="N108">
        <v>1.52239E-3</v>
      </c>
      <c r="O108">
        <v>1.5680616999999999</v>
      </c>
      <c r="P108">
        <v>1.5680617E-3</v>
      </c>
      <c r="Q108">
        <v>3.0000000000000027E-2</v>
      </c>
      <c r="R108">
        <v>4.5671699999999971E-5</v>
      </c>
      <c r="S108">
        <v>637.73000769038617</v>
      </c>
      <c r="T108">
        <v>656.86190792109778</v>
      </c>
      <c r="U108" t="s">
        <v>61</v>
      </c>
      <c r="V108">
        <v>1.7248678699999999E-6</v>
      </c>
      <c r="W108">
        <v>2.0698414440000002E-7</v>
      </c>
      <c r="X108">
        <v>2.5873018050000001E-7</v>
      </c>
      <c r="Y108">
        <v>8.6243393500000004E-6</v>
      </c>
      <c r="Z108">
        <v>6.2095243319999993E-7</v>
      </c>
      <c r="AA108">
        <v>8.6243393500000004E-6</v>
      </c>
      <c r="AB108">
        <v>1.3833440317399999E-5</v>
      </c>
      <c r="AC108">
        <v>2.0508678974299999E-5</v>
      </c>
      <c r="AD108"/>
      <c r="AE108">
        <v>1.0717625600000002E-5</v>
      </c>
      <c r="AF108">
        <v>7.8707563000000004E-5</v>
      </c>
      <c r="AG108">
        <v>3.6841837999999999E-6</v>
      </c>
      <c r="AH108">
        <v>8.3731449999999993E-6</v>
      </c>
      <c r="AI108">
        <v>2.3444806000000001E-6</v>
      </c>
      <c r="AJ108">
        <v>3.0143322E-6</v>
      </c>
      <c r="AK108">
        <v>1.8420919E-6</v>
      </c>
      <c r="AL108">
        <v>1.37319578E-5</v>
      </c>
      <c r="AM108">
        <v>3.349258E-6</v>
      </c>
      <c r="AN108">
        <v>3.6841837999999999E-6</v>
      </c>
      <c r="AO108"/>
      <c r="AP108">
        <v>8.3731450000000015E-8</v>
      </c>
      <c r="AQ108">
        <v>9.1343399999999989E-7</v>
      </c>
      <c r="AR108">
        <v>3.349258E-6</v>
      </c>
      <c r="AS108">
        <v>4.1865725000000003E-5</v>
      </c>
      <c r="AT108"/>
      <c r="AU108"/>
      <c r="AV108"/>
      <c r="AW108"/>
      <c r="AX108"/>
      <c r="AY108"/>
      <c r="AZ108"/>
      <c r="BA108"/>
      <c r="BB108"/>
      <c r="BC108"/>
      <c r="BD108"/>
      <c r="BE108"/>
      <c r="BF108">
        <v>5.0490064350000005E-5</v>
      </c>
      <c r="BG108">
        <v>3.349258E-6</v>
      </c>
      <c r="BH108"/>
      <c r="BI108" t="s">
        <v>33</v>
      </c>
      <c r="BJ108" t="s">
        <v>22</v>
      </c>
      <c r="BK108" t="s">
        <v>57</v>
      </c>
      <c r="BL108" t="s">
        <v>58</v>
      </c>
      <c r="BM108" t="s">
        <v>41</v>
      </c>
      <c r="BN108" t="s">
        <v>26</v>
      </c>
      <c r="BO108" t="s">
        <v>26</v>
      </c>
      <c r="BP108">
        <v>3.45</v>
      </c>
      <c r="BS108" s="126"/>
      <c r="BT108" s="126"/>
      <c r="CC108" s="126"/>
      <c r="CD108" s="126"/>
      <c r="CK108" s="126"/>
      <c r="CL108" s="126"/>
      <c r="CM108" s="126"/>
      <c r="CN108" s="126"/>
      <c r="CO108" s="126"/>
      <c r="CP108" s="126"/>
      <c r="CQ108" s="126"/>
      <c r="CR108" s="126"/>
      <c r="CS108" s="126"/>
      <c r="CT108" s="126"/>
      <c r="CU108" s="126"/>
      <c r="CV108" s="126"/>
      <c r="CW108" s="126"/>
      <c r="CX108" s="126"/>
      <c r="CY108" s="126"/>
      <c r="CZ108" s="126"/>
      <c r="DA108" s="126"/>
      <c r="DB108" s="126"/>
      <c r="DC108" s="126"/>
      <c r="DD108" s="126"/>
      <c r="DE108" s="126"/>
      <c r="DF108" s="126"/>
      <c r="DG108" s="126"/>
      <c r="DH108" s="126"/>
      <c r="DI108" s="126"/>
      <c r="DJ108" s="126"/>
      <c r="DK108" s="126"/>
      <c r="DL108" s="126"/>
      <c r="DM108" s="126"/>
      <c r="DN108" s="126"/>
      <c r="DO108" s="126"/>
      <c r="DP108" s="126"/>
      <c r="DQ108" s="126"/>
      <c r="DR108" s="126"/>
      <c r="DS108" s="126"/>
      <c r="DT108" s="126"/>
      <c r="DU108" s="126"/>
      <c r="DV108" s="126"/>
      <c r="DW108" s="126"/>
      <c r="DX108" s="126"/>
      <c r="EB108" s="126"/>
      <c r="EF108" s="126"/>
      <c r="EG108" s="126"/>
    </row>
    <row r="109" spans="1:137" x14ac:dyDescent="0.25">
      <c r="A109">
        <v>108</v>
      </c>
      <c r="B109" t="s">
        <v>1225</v>
      </c>
      <c r="C109">
        <v>4</v>
      </c>
      <c r="D109" t="s">
        <v>1523</v>
      </c>
      <c r="E109" s="134">
        <v>67.25</v>
      </c>
      <c r="F109">
        <v>167581</v>
      </c>
      <c r="G109" t="s">
        <v>30</v>
      </c>
      <c r="H109" t="s">
        <v>1008</v>
      </c>
      <c r="I109">
        <v>253758</v>
      </c>
      <c r="J109" t="s">
        <v>108</v>
      </c>
      <c r="K109">
        <v>1</v>
      </c>
      <c r="L109">
        <v>1.03</v>
      </c>
      <c r="M109">
        <v>0.96221599999999996</v>
      </c>
      <c r="N109">
        <v>9.62216E-4</v>
      </c>
      <c r="O109">
        <v>0.99108247999999999</v>
      </c>
      <c r="P109">
        <v>9.9108247999999993E-4</v>
      </c>
      <c r="Q109">
        <v>3.0000000000000027E-2</v>
      </c>
      <c r="R109">
        <v>2.886647999999993E-5</v>
      </c>
      <c r="S109">
        <v>1008.9977576841032</v>
      </c>
      <c r="T109">
        <v>1039.2676904146265</v>
      </c>
      <c r="U109" t="s">
        <v>1111</v>
      </c>
      <c r="V109">
        <v>1.090190728E-6</v>
      </c>
      <c r="W109">
        <v>1.3082288736000001E-7</v>
      </c>
      <c r="X109">
        <v>1.6352860920000001E-7</v>
      </c>
      <c r="Y109">
        <v>5.4509536400000004E-6</v>
      </c>
      <c r="Z109">
        <v>3.9246866208000002E-7</v>
      </c>
      <c r="AA109">
        <v>5.4509536400000004E-6</v>
      </c>
      <c r="AB109">
        <v>8.7433296385599997E-6</v>
      </c>
      <c r="AC109">
        <v>1.2962367755920005E-5</v>
      </c>
      <c r="AD109"/>
      <c r="AE109">
        <v>6.7740006400000013E-6</v>
      </c>
      <c r="AF109">
        <v>4.9746567200000002E-5</v>
      </c>
      <c r="AG109">
        <v>2.3285627200000003E-6</v>
      </c>
      <c r="AH109">
        <v>5.2921879999999996E-6</v>
      </c>
      <c r="AI109">
        <v>1.4818126400000001E-6</v>
      </c>
      <c r="AJ109">
        <v>1.90518768E-6</v>
      </c>
      <c r="AK109">
        <v>1.1642813600000002E-6</v>
      </c>
      <c r="AL109">
        <v>8.6791883199999998E-6</v>
      </c>
      <c r="AM109">
        <v>2.1168752000000003E-6</v>
      </c>
      <c r="AN109"/>
      <c r="AO109">
        <v>1.5876564000000001E-6</v>
      </c>
      <c r="AP109">
        <v>5.2921880000000017E-8</v>
      </c>
      <c r="AQ109">
        <v>5.7732960000000008E-7</v>
      </c>
      <c r="AR109">
        <v>2.1168752000000003E-6</v>
      </c>
      <c r="AS109">
        <v>2.6460939999999999E-5</v>
      </c>
      <c r="AT109"/>
      <c r="AU109"/>
      <c r="AV109"/>
      <c r="AW109"/>
      <c r="AX109"/>
      <c r="AY109"/>
      <c r="AZ109"/>
      <c r="BA109"/>
      <c r="BB109"/>
      <c r="BC109"/>
      <c r="BD109"/>
      <c r="BE109"/>
      <c r="BF109">
        <v>3.1911893640000005E-5</v>
      </c>
      <c r="BG109">
        <v>2.1168752000000003E-6</v>
      </c>
      <c r="BH109"/>
      <c r="BI109" t="s">
        <v>33</v>
      </c>
      <c r="BJ109" t="s">
        <v>22</v>
      </c>
      <c r="BK109" t="s">
        <v>57</v>
      </c>
      <c r="BL109" t="s">
        <v>58</v>
      </c>
      <c r="BM109" t="s">
        <v>41</v>
      </c>
      <c r="BN109" t="s">
        <v>26</v>
      </c>
      <c r="BO109" t="s">
        <v>26</v>
      </c>
      <c r="BP109">
        <v>3.45</v>
      </c>
      <c r="BS109" s="126"/>
      <c r="BT109" s="126"/>
      <c r="CC109" s="126"/>
      <c r="CD109" s="126"/>
      <c r="CK109" s="126"/>
      <c r="CL109" s="126"/>
      <c r="CM109" s="126"/>
      <c r="CN109" s="126"/>
      <c r="CO109" s="126"/>
      <c r="CP109" s="126"/>
      <c r="CQ109" s="126"/>
      <c r="CR109" s="126"/>
      <c r="CS109" s="126"/>
      <c r="CT109" s="126"/>
      <c r="CU109" s="126"/>
      <c r="CV109" s="126"/>
      <c r="CW109" s="126"/>
      <c r="CX109" s="126"/>
      <c r="CY109" s="126"/>
      <c r="CZ109" s="126"/>
      <c r="DA109" s="126"/>
      <c r="DB109" s="126"/>
      <c r="DC109" s="126"/>
      <c r="DD109" s="126"/>
      <c r="DE109" s="126"/>
      <c r="DF109" s="126"/>
      <c r="DG109" s="126"/>
      <c r="DH109" s="126"/>
      <c r="DI109" s="126"/>
      <c r="DJ109" s="126"/>
      <c r="DK109" s="126"/>
      <c r="DL109" s="126"/>
      <c r="DM109" s="126"/>
      <c r="DN109" s="126"/>
      <c r="DO109" s="126"/>
      <c r="DP109" s="126"/>
      <c r="DQ109" s="126"/>
      <c r="DR109" s="126"/>
      <c r="DS109" s="126"/>
      <c r="DT109" s="126"/>
      <c r="DU109" s="126"/>
      <c r="DV109" s="126"/>
      <c r="DW109" s="126"/>
      <c r="DX109" s="126"/>
      <c r="EB109" s="126"/>
      <c r="EF109" s="126"/>
      <c r="EG109" s="126"/>
    </row>
    <row r="110" spans="1:137" x14ac:dyDescent="0.25">
      <c r="A110">
        <v>109</v>
      </c>
      <c r="B110" t="s">
        <v>306</v>
      </c>
      <c r="C110">
        <v>4</v>
      </c>
      <c r="D110" t="s">
        <v>305</v>
      </c>
      <c r="E110" s="134">
        <v>5</v>
      </c>
      <c r="F110">
        <v>167584</v>
      </c>
      <c r="G110" t="s">
        <v>30</v>
      </c>
      <c r="H110" t="s">
        <v>1008</v>
      </c>
      <c r="I110">
        <v>253758</v>
      </c>
      <c r="J110" t="s">
        <v>108</v>
      </c>
      <c r="K110">
        <v>1</v>
      </c>
      <c r="L110">
        <v>1.03</v>
      </c>
      <c r="M110">
        <v>0.97668222762499979</v>
      </c>
      <c r="N110">
        <v>9.7668222762499978E-4</v>
      </c>
      <c r="O110">
        <v>1.0059826944537498</v>
      </c>
      <c r="P110">
        <v>1.0059826944537498E-3</v>
      </c>
      <c r="Q110">
        <v>3.0000000000000027E-2</v>
      </c>
      <c r="R110">
        <v>2.9300466828750035E-5</v>
      </c>
      <c r="S110">
        <v>994.05288531628435</v>
      </c>
      <c r="T110">
        <v>1023.8744718757728</v>
      </c>
      <c r="U110" t="s">
        <v>61</v>
      </c>
      <c r="V110">
        <v>1.1065809638991248E-6</v>
      </c>
      <c r="W110">
        <v>1.3278971566789497E-7</v>
      </c>
      <c r="X110">
        <v>1.6598714458486874E-7</v>
      </c>
      <c r="Y110">
        <v>5.5329048194956242E-6</v>
      </c>
      <c r="Z110">
        <v>3.9836914700368493E-7</v>
      </c>
      <c r="AA110">
        <v>5.5329048194956242E-6</v>
      </c>
      <c r="AB110">
        <v>8.8747793304709795E-6</v>
      </c>
      <c r="AC110">
        <v>1.3157247660760595E-5</v>
      </c>
      <c r="AD110"/>
      <c r="AE110">
        <v>6.875842882479999E-6</v>
      </c>
      <c r="AF110">
        <v>5.0494471168212486E-5</v>
      </c>
      <c r="AG110">
        <v>2.3635709908524998E-6</v>
      </c>
      <c r="AH110">
        <v>5.3717522519374983E-6</v>
      </c>
      <c r="AI110">
        <v>1.5040906305424996E-6</v>
      </c>
      <c r="AJ110">
        <v>1.9338308106974996E-6</v>
      </c>
      <c r="AK110">
        <v>1.1817854954262499E-6</v>
      </c>
      <c r="AL110">
        <v>8.8096736931774973E-6</v>
      </c>
      <c r="AM110">
        <v>2.1487009007749997E-6</v>
      </c>
      <c r="AN110">
        <v>2.3635709908524998E-6</v>
      </c>
      <c r="AO110"/>
      <c r="AP110">
        <v>5.3717522519374992E-8</v>
      </c>
      <c r="AQ110">
        <v>5.8600933657499992E-7</v>
      </c>
      <c r="AR110">
        <v>2.1487009007749997E-6</v>
      </c>
      <c r="AS110">
        <v>2.6858761259687496E-5</v>
      </c>
      <c r="AT110"/>
      <c r="AU110"/>
      <c r="AV110"/>
      <c r="AW110"/>
      <c r="AX110"/>
      <c r="AY110"/>
      <c r="AZ110"/>
      <c r="BA110"/>
      <c r="BB110"/>
      <c r="BC110"/>
      <c r="BD110"/>
      <c r="BE110"/>
      <c r="BF110">
        <v>3.2391666079183117E-5</v>
      </c>
      <c r="BG110">
        <v>2.1487009007749997E-6</v>
      </c>
      <c r="BH110"/>
      <c r="BI110" t="s">
        <v>33</v>
      </c>
      <c r="BJ110" t="s">
        <v>22</v>
      </c>
      <c r="BK110" t="s">
        <v>57</v>
      </c>
      <c r="BL110" t="s">
        <v>58</v>
      </c>
      <c r="BM110" t="s">
        <v>41</v>
      </c>
      <c r="BN110" t="s">
        <v>26</v>
      </c>
      <c r="BO110" t="s">
        <v>26</v>
      </c>
      <c r="BP110">
        <v>3.45</v>
      </c>
      <c r="BS110" s="126"/>
      <c r="BT110" s="126"/>
      <c r="CC110" s="126"/>
      <c r="CD110" s="126"/>
      <c r="CK110" s="126"/>
      <c r="CL110" s="126"/>
      <c r="CM110" s="126"/>
      <c r="CN110" s="126"/>
      <c r="CO110" s="126"/>
      <c r="CP110" s="126"/>
      <c r="CQ110" s="126"/>
      <c r="CR110" s="126"/>
      <c r="CS110" s="126"/>
      <c r="CT110" s="126"/>
      <c r="CU110" s="126"/>
      <c r="CV110" s="126"/>
      <c r="CW110" s="126"/>
      <c r="CX110" s="126"/>
      <c r="CY110" s="126"/>
      <c r="CZ110" s="126"/>
      <c r="DA110" s="126"/>
      <c r="DB110" s="126"/>
      <c r="DC110" s="126"/>
      <c r="DD110" s="126"/>
      <c r="DE110" s="126"/>
      <c r="DF110" s="126"/>
      <c r="DG110" s="126"/>
      <c r="DH110" s="126"/>
      <c r="DI110" s="126"/>
      <c r="DJ110" s="126"/>
      <c r="DK110" s="126"/>
      <c r="DL110" s="126"/>
      <c r="DM110" s="126"/>
      <c r="DN110" s="126"/>
      <c r="DO110" s="126"/>
      <c r="DP110" s="126"/>
      <c r="DQ110" s="126"/>
      <c r="DR110" s="126"/>
      <c r="DS110" s="126"/>
      <c r="DT110" s="126"/>
      <c r="DU110" s="126"/>
      <c r="DV110" s="126"/>
      <c r="DW110" s="126"/>
      <c r="DX110" s="126"/>
      <c r="EB110" s="126"/>
      <c r="EF110" s="126"/>
      <c r="EG110" s="126"/>
    </row>
    <row r="111" spans="1:137" x14ac:dyDescent="0.25">
      <c r="A111">
        <v>110</v>
      </c>
      <c r="B111" t="s">
        <v>64</v>
      </c>
      <c r="C111">
        <v>4</v>
      </c>
      <c r="D111" t="s">
        <v>1226</v>
      </c>
      <c r="E111" s="134">
        <v>5</v>
      </c>
      <c r="F111">
        <v>144665</v>
      </c>
      <c r="G111" t="s">
        <v>30</v>
      </c>
      <c r="H111" t="s">
        <v>1008</v>
      </c>
      <c r="I111">
        <v>253758</v>
      </c>
      <c r="J111" t="s">
        <v>108</v>
      </c>
      <c r="K111">
        <v>1</v>
      </c>
      <c r="L111">
        <v>1.05</v>
      </c>
      <c r="M111">
        <v>2.5466000000000002</v>
      </c>
      <c r="N111">
        <v>2.5466E-3</v>
      </c>
      <c r="O111">
        <v>2.6739300000000004</v>
      </c>
      <c r="P111">
        <v>2.673930000000001E-3</v>
      </c>
      <c r="Q111">
        <v>5.0000000000000051E-2</v>
      </c>
      <c r="R111">
        <v>1.2733000000000061E-4</v>
      </c>
      <c r="S111">
        <v>373.98136824823382</v>
      </c>
      <c r="T111">
        <v>392.68043666064551</v>
      </c>
      <c r="U111" t="s">
        <v>61</v>
      </c>
      <c r="V111">
        <v>2.9413230000000005E-6</v>
      </c>
      <c r="W111">
        <v>3.5295876000000011E-7</v>
      </c>
      <c r="X111">
        <v>4.411984500000001E-7</v>
      </c>
      <c r="Y111">
        <v>1.4706615000000004E-5</v>
      </c>
      <c r="Z111">
        <v>1.0588762800000001E-6</v>
      </c>
      <c r="AA111">
        <v>1.4706615000000004E-5</v>
      </c>
      <c r="AB111">
        <v>2.3589410460000004E-5</v>
      </c>
      <c r="AC111">
        <v>3.4972330470000008E-5</v>
      </c>
      <c r="AD111"/>
      <c r="AE111">
        <v>1.7928064000000007E-5</v>
      </c>
      <c r="AF111">
        <v>1.3165922000000002E-4</v>
      </c>
      <c r="AG111">
        <v>6.1627720000000014E-6</v>
      </c>
      <c r="AH111">
        <v>1.4006300000000002E-5</v>
      </c>
      <c r="AI111">
        <v>3.921764000000001E-6</v>
      </c>
      <c r="AJ111">
        <v>5.0422680000000008E-6</v>
      </c>
      <c r="AK111">
        <v>3.0813860000000007E-6</v>
      </c>
      <c r="AL111">
        <v>2.2970332000000004E-5</v>
      </c>
      <c r="AM111">
        <v>5.6025200000000007E-6</v>
      </c>
      <c r="AN111">
        <v>6.1627720000000014E-6</v>
      </c>
      <c r="AO111"/>
      <c r="AP111">
        <v>1.4006300000000005E-7</v>
      </c>
      <c r="AQ111">
        <v>1.52796E-6</v>
      </c>
      <c r="AR111">
        <v>5.6025200000000007E-6</v>
      </c>
      <c r="AS111">
        <v>7.0031500000000016E-5</v>
      </c>
      <c r="AT111"/>
      <c r="AU111"/>
      <c r="AV111"/>
      <c r="AW111"/>
      <c r="AX111"/>
      <c r="AY111"/>
      <c r="AZ111"/>
      <c r="BA111"/>
      <c r="BB111"/>
      <c r="BC111"/>
      <c r="BD111"/>
      <c r="BE111"/>
      <c r="BF111">
        <v>8.4738115000000016E-5</v>
      </c>
      <c r="BG111">
        <v>5.6025200000000007E-6</v>
      </c>
      <c r="BH111"/>
      <c r="BI111" t="s">
        <v>33</v>
      </c>
      <c r="BJ111" t="s">
        <v>22</v>
      </c>
      <c r="BK111" t="s">
        <v>116</v>
      </c>
      <c r="BL111" t="s">
        <v>117</v>
      </c>
      <c r="BM111" t="s">
        <v>41</v>
      </c>
      <c r="BN111" t="s">
        <v>26</v>
      </c>
      <c r="BO111" t="s">
        <v>26</v>
      </c>
      <c r="BP111">
        <v>3.25</v>
      </c>
      <c r="BS111" s="126"/>
      <c r="BT111" s="126"/>
      <c r="CC111" s="126"/>
      <c r="CD111" s="126"/>
      <c r="CK111" s="126"/>
      <c r="CL111" s="126"/>
      <c r="CM111" s="126"/>
      <c r="CN111" s="126"/>
      <c r="CO111" s="126"/>
      <c r="CP111" s="126"/>
      <c r="CQ111" s="126"/>
      <c r="CR111" s="126"/>
      <c r="CS111" s="126"/>
      <c r="CT111" s="126"/>
      <c r="CU111" s="126"/>
      <c r="CV111" s="126"/>
      <c r="CW111" s="126"/>
      <c r="CX111" s="126"/>
      <c r="CY111" s="126"/>
      <c r="CZ111" s="126"/>
      <c r="DA111" s="126"/>
      <c r="DB111" s="126"/>
      <c r="DC111" s="126"/>
      <c r="DD111" s="126"/>
      <c r="DE111" s="126"/>
      <c r="DF111" s="126"/>
      <c r="DG111" s="126"/>
      <c r="DH111" s="126"/>
      <c r="DI111" s="126"/>
      <c r="DJ111" s="126"/>
      <c r="DK111" s="126"/>
      <c r="DL111" s="126"/>
      <c r="DM111" s="126"/>
      <c r="DN111" s="126"/>
      <c r="DO111" s="126"/>
      <c r="DP111" s="126"/>
      <c r="DQ111" s="126"/>
      <c r="DR111" s="126"/>
      <c r="DS111" s="126"/>
      <c r="DT111" s="126"/>
      <c r="DU111" s="126"/>
      <c r="DV111" s="126"/>
      <c r="DW111" s="126"/>
      <c r="DX111" s="126"/>
      <c r="EB111" s="126"/>
      <c r="EF111" s="126"/>
      <c r="EG111" s="126"/>
    </row>
    <row r="112" spans="1:137" x14ac:dyDescent="0.25">
      <c r="A112">
        <v>111</v>
      </c>
      <c r="B112" t="s">
        <v>512</v>
      </c>
      <c r="C112">
        <v>4</v>
      </c>
      <c r="D112" t="s">
        <v>465</v>
      </c>
      <c r="E112" s="134">
        <v>24.083333333333332</v>
      </c>
      <c r="F112">
        <v>173749</v>
      </c>
      <c r="G112" t="s">
        <v>30</v>
      </c>
      <c r="H112" t="s">
        <v>1008</v>
      </c>
      <c r="I112">
        <v>253758</v>
      </c>
      <c r="J112" t="s">
        <v>108</v>
      </c>
      <c r="K112">
        <v>1</v>
      </c>
      <c r="L112">
        <v>1.03</v>
      </c>
      <c r="M112">
        <v>1.1988000000000001</v>
      </c>
      <c r="N112">
        <v>1.1988000000000001E-3</v>
      </c>
      <c r="O112">
        <v>1.234764</v>
      </c>
      <c r="P112">
        <v>1.234764E-3</v>
      </c>
      <c r="Q112">
        <v>3.0000000000000027E-2</v>
      </c>
      <c r="R112">
        <v>3.5964000000000091E-5</v>
      </c>
      <c r="S112">
        <v>809.87136003317232</v>
      </c>
      <c r="T112">
        <v>834.16750083416764</v>
      </c>
      <c r="U112" t="s">
        <v>61</v>
      </c>
      <c r="V112">
        <v>1.3582404000000002E-6</v>
      </c>
      <c r="W112">
        <v>1.6298884800000001E-7</v>
      </c>
      <c r="X112">
        <v>2.0373606E-7</v>
      </c>
      <c r="Y112">
        <v>6.7912020000000008E-6</v>
      </c>
      <c r="Z112">
        <v>4.8896654400000008E-7</v>
      </c>
      <c r="AA112">
        <v>6.7912020000000008E-6</v>
      </c>
      <c r="AB112">
        <v>1.0893088008E-5</v>
      </c>
      <c r="AC112">
        <v>1.6149478356000004E-5</v>
      </c>
      <c r="AD112"/>
      <c r="AE112">
        <v>8.439552E-6</v>
      </c>
      <c r="AF112">
        <v>6.1977959999999992E-5</v>
      </c>
      <c r="AG112">
        <v>2.9010959999999999E-6</v>
      </c>
      <c r="AH112">
        <v>6.5933999999999986E-6</v>
      </c>
      <c r="AI112">
        <v>1.8461519999999999E-6</v>
      </c>
      <c r="AJ112">
        <v>2.373623999999999E-6</v>
      </c>
      <c r="AK112">
        <v>1.450548E-6</v>
      </c>
      <c r="AL112">
        <v>1.0813175999999998E-5</v>
      </c>
      <c r="AM112">
        <v>2.6373599999999997E-6</v>
      </c>
      <c r="AN112">
        <v>2.9010959999999999E-6</v>
      </c>
      <c r="AO112"/>
      <c r="AP112">
        <v>6.5934E-8</v>
      </c>
      <c r="AQ112">
        <v>7.1927999999999991E-7</v>
      </c>
      <c r="AR112">
        <v>2.6373599999999997E-6</v>
      </c>
      <c r="AS112">
        <v>3.2966999999999998E-5</v>
      </c>
      <c r="AT112"/>
      <c r="AU112"/>
      <c r="AV112"/>
      <c r="AW112"/>
      <c r="AX112"/>
      <c r="AY112"/>
      <c r="AZ112"/>
      <c r="BA112"/>
      <c r="BB112"/>
      <c r="BC112"/>
      <c r="BD112"/>
      <c r="BE112"/>
      <c r="BF112">
        <v>3.9758202E-5</v>
      </c>
      <c r="BG112">
        <v>2.6373599999999997E-6</v>
      </c>
      <c r="BH112"/>
      <c r="BI112" t="s">
        <v>33</v>
      </c>
      <c r="BJ112" t="s">
        <v>22</v>
      </c>
      <c r="BK112" t="s">
        <v>57</v>
      </c>
      <c r="BL112" t="s">
        <v>58</v>
      </c>
      <c r="BM112" t="s">
        <v>41</v>
      </c>
      <c r="BN112" t="s">
        <v>26</v>
      </c>
      <c r="BO112" t="s">
        <v>26</v>
      </c>
      <c r="BP112">
        <v>3.45</v>
      </c>
      <c r="BS112" s="126"/>
      <c r="BT112" s="126"/>
      <c r="CC112" s="126"/>
      <c r="CD112" s="126"/>
      <c r="CK112" s="126"/>
      <c r="CL112" s="126"/>
      <c r="CM112" s="126"/>
      <c r="CN112" s="126"/>
      <c r="CO112" s="126"/>
      <c r="CP112" s="126"/>
      <c r="CQ112" s="126"/>
      <c r="CR112" s="126"/>
      <c r="CS112" s="126"/>
      <c r="CT112" s="126"/>
      <c r="CU112" s="126"/>
      <c r="CV112" s="126"/>
      <c r="CW112" s="126"/>
      <c r="CX112" s="126"/>
      <c r="CY112" s="126"/>
      <c r="CZ112" s="126"/>
      <c r="DA112" s="126"/>
      <c r="DB112" s="126"/>
      <c r="DC112" s="126"/>
      <c r="DD112" s="126"/>
      <c r="DE112" s="126"/>
      <c r="DF112" s="126"/>
      <c r="DG112" s="126"/>
      <c r="DH112" s="126"/>
      <c r="DI112" s="126"/>
      <c r="DJ112" s="126"/>
      <c r="DK112" s="126"/>
      <c r="DL112" s="126"/>
      <c r="DM112" s="126"/>
      <c r="DN112" s="126"/>
      <c r="DO112" s="126"/>
      <c r="DP112" s="126"/>
      <c r="DQ112" s="126"/>
      <c r="DR112" s="126"/>
      <c r="DS112" s="126"/>
      <c r="DT112" s="126"/>
      <c r="DU112" s="126"/>
      <c r="DV112" s="126"/>
      <c r="DW112" s="126"/>
      <c r="DX112" s="126"/>
      <c r="EB112" s="126"/>
      <c r="EF112" s="126"/>
      <c r="EG112" s="126"/>
    </row>
    <row r="113" spans="1:137" x14ac:dyDescent="0.25">
      <c r="A113">
        <v>112</v>
      </c>
      <c r="B113" t="s">
        <v>509</v>
      </c>
      <c r="C113">
        <v>4</v>
      </c>
      <c r="D113" t="s">
        <v>511</v>
      </c>
      <c r="E113" s="134">
        <v>77.416666666666671</v>
      </c>
      <c r="F113">
        <v>175714</v>
      </c>
      <c r="G113" t="s">
        <v>30</v>
      </c>
      <c r="H113" t="s">
        <v>1008</v>
      </c>
      <c r="I113">
        <v>253758</v>
      </c>
      <c r="J113" t="s">
        <v>108</v>
      </c>
      <c r="K113">
        <v>1</v>
      </c>
      <c r="L113">
        <v>1.03</v>
      </c>
      <c r="M113">
        <v>2.3147000000000002</v>
      </c>
      <c r="N113">
        <v>2.3147000000000003E-3</v>
      </c>
      <c r="O113">
        <v>2.3841410000000001</v>
      </c>
      <c r="P113">
        <v>2.3841410000000002E-3</v>
      </c>
      <c r="Q113">
        <v>3.0000000000000027E-2</v>
      </c>
      <c r="R113">
        <v>6.9440999999999947E-5</v>
      </c>
      <c r="S113">
        <v>419.43827986683669</v>
      </c>
      <c r="T113">
        <v>432.02142826284182</v>
      </c>
      <c r="U113" t="s">
        <v>61</v>
      </c>
      <c r="V113">
        <v>2.6225550999999999E-6</v>
      </c>
      <c r="W113">
        <v>3.1470661200000009E-7</v>
      </c>
      <c r="X113">
        <v>3.9338326500000003E-7</v>
      </c>
      <c r="Y113">
        <v>1.3112775500000001E-5</v>
      </c>
      <c r="Z113">
        <v>9.4411983600000005E-7</v>
      </c>
      <c r="AA113">
        <v>1.3112775500000001E-5</v>
      </c>
      <c r="AB113">
        <v>2.1032891902E-5</v>
      </c>
      <c r="AC113">
        <v>3.1182180139000004E-5</v>
      </c>
      <c r="AD113"/>
      <c r="AE113">
        <v>1.6295488000000004E-5</v>
      </c>
      <c r="AF113">
        <v>1.1966999E-4</v>
      </c>
      <c r="AG113">
        <v>5.6015740000000004E-6</v>
      </c>
      <c r="AH113">
        <v>1.273085E-5</v>
      </c>
      <c r="AI113">
        <v>3.5646380000000003E-6</v>
      </c>
      <c r="AJ113">
        <v>4.583106E-6</v>
      </c>
      <c r="AK113">
        <v>2.8007870000000002E-6</v>
      </c>
      <c r="AL113">
        <v>2.0878594000000001E-5</v>
      </c>
      <c r="AM113">
        <v>5.0923400000000006E-6</v>
      </c>
      <c r="AN113">
        <v>5.6015740000000004E-6</v>
      </c>
      <c r="AO113"/>
      <c r="AP113">
        <v>1.2730850000000006E-7</v>
      </c>
      <c r="AQ113">
        <v>1.3888200000000001E-6</v>
      </c>
      <c r="AR113">
        <v>5.0923400000000006E-6</v>
      </c>
      <c r="AS113">
        <v>6.3654250000000015E-5</v>
      </c>
      <c r="AT113"/>
      <c r="AU113"/>
      <c r="AV113"/>
      <c r="AW113"/>
      <c r="AX113"/>
      <c r="AY113"/>
      <c r="AZ113"/>
      <c r="BA113"/>
      <c r="BB113"/>
      <c r="BC113"/>
      <c r="BD113"/>
      <c r="BE113"/>
      <c r="BF113">
        <v>7.6767025500000012E-5</v>
      </c>
      <c r="BG113">
        <v>5.0923400000000006E-6</v>
      </c>
      <c r="BH113"/>
      <c r="BI113" t="s">
        <v>33</v>
      </c>
      <c r="BJ113" t="s">
        <v>22</v>
      </c>
      <c r="BK113" t="s">
        <v>57</v>
      </c>
      <c r="BL113" t="s">
        <v>58</v>
      </c>
      <c r="BM113" t="s">
        <v>41</v>
      </c>
      <c r="BN113" t="s">
        <v>26</v>
      </c>
      <c r="BO113" t="s">
        <v>26</v>
      </c>
      <c r="BP113">
        <v>3.45</v>
      </c>
      <c r="BS113" s="126"/>
      <c r="BT113" s="126"/>
      <c r="CC113" s="126"/>
      <c r="CD113" s="126"/>
      <c r="CK113" s="126"/>
      <c r="CL113" s="126"/>
      <c r="CM113" s="126"/>
      <c r="CN113" s="126"/>
      <c r="CO113" s="126"/>
      <c r="CP113" s="126"/>
      <c r="CQ113" s="126"/>
      <c r="CR113" s="126"/>
      <c r="CS113" s="126"/>
      <c r="CT113" s="126"/>
      <c r="CU113" s="126"/>
      <c r="CV113" s="126"/>
      <c r="CW113" s="126"/>
      <c r="CX113" s="126"/>
      <c r="CY113" s="126"/>
      <c r="CZ113" s="126"/>
      <c r="DA113" s="126"/>
      <c r="DB113" s="126"/>
      <c r="DC113" s="126"/>
      <c r="DD113" s="126"/>
      <c r="DE113" s="126"/>
      <c r="DF113" s="126"/>
      <c r="DG113" s="126"/>
      <c r="DH113" s="126"/>
      <c r="DI113" s="126"/>
      <c r="DJ113" s="126"/>
      <c r="DK113" s="126"/>
      <c r="DL113" s="126"/>
      <c r="DM113" s="126"/>
      <c r="DN113" s="126"/>
      <c r="DO113" s="126"/>
      <c r="DP113" s="126"/>
      <c r="DQ113" s="126"/>
      <c r="DR113" s="126"/>
      <c r="DS113" s="126"/>
      <c r="DT113" s="126"/>
      <c r="DU113" s="126"/>
      <c r="DV113" s="126"/>
      <c r="DW113" s="126"/>
      <c r="DX113" s="126"/>
      <c r="EB113" s="126"/>
      <c r="EF113" s="126"/>
      <c r="EG113" s="126"/>
    </row>
    <row r="114" spans="1:137" x14ac:dyDescent="0.25">
      <c r="A114">
        <v>113</v>
      </c>
      <c r="B114" t="s">
        <v>606</v>
      </c>
      <c r="C114">
        <v>4</v>
      </c>
      <c r="D114" t="s">
        <v>605</v>
      </c>
      <c r="E114" s="134">
        <v>127.08333333333331</v>
      </c>
      <c r="F114">
        <v>184982</v>
      </c>
      <c r="G114" t="s">
        <v>30</v>
      </c>
      <c r="H114" t="s">
        <v>1008</v>
      </c>
      <c r="I114">
        <v>253758</v>
      </c>
      <c r="J114" t="s">
        <v>108</v>
      </c>
      <c r="K114">
        <v>1</v>
      </c>
      <c r="L114">
        <v>1.03</v>
      </c>
      <c r="M114">
        <v>1.80786</v>
      </c>
      <c r="N114">
        <v>1.8078599999999999E-3</v>
      </c>
      <c r="O114">
        <v>1.8620958000000001</v>
      </c>
      <c r="P114">
        <v>1.8620958000000001E-3</v>
      </c>
      <c r="Q114">
        <v>3.0000000000000027E-2</v>
      </c>
      <c r="R114">
        <v>5.4235799999999973E-5</v>
      </c>
      <c r="S114">
        <v>537.02929784815581</v>
      </c>
      <c r="T114">
        <v>553.14017678360051</v>
      </c>
      <c r="U114" t="s">
        <v>61</v>
      </c>
      <c r="V114">
        <v>2.0483053800000004E-6</v>
      </c>
      <c r="W114">
        <v>2.4579664560000002E-7</v>
      </c>
      <c r="X114">
        <v>3.0724580700000004E-7</v>
      </c>
      <c r="Y114">
        <v>1.0241526900000001E-5</v>
      </c>
      <c r="Z114">
        <v>7.3738993680000011E-7</v>
      </c>
      <c r="AA114">
        <v>1.0241526900000001E-5</v>
      </c>
      <c r="AB114">
        <v>1.64274091476E-5</v>
      </c>
      <c r="AC114">
        <v>2.4354350968200009E-5</v>
      </c>
      <c r="AD114"/>
      <c r="AE114">
        <v>1.2727334400000002E-5</v>
      </c>
      <c r="AF114">
        <v>9.3466362000000006E-5</v>
      </c>
      <c r="AG114">
        <v>4.3750212000000003E-6</v>
      </c>
      <c r="AH114">
        <v>9.9432299999999986E-6</v>
      </c>
      <c r="AI114">
        <v>2.7841044E-6</v>
      </c>
      <c r="AJ114">
        <v>3.5795627999999997E-6</v>
      </c>
      <c r="AK114">
        <v>2.1875106000000001E-6</v>
      </c>
      <c r="AL114">
        <v>1.63068972E-5</v>
      </c>
      <c r="AM114">
        <v>3.9772919999999998E-6</v>
      </c>
      <c r="AN114">
        <v>4.3750212000000003E-6</v>
      </c>
      <c r="AO114"/>
      <c r="AP114">
        <v>9.9432300000000016E-8</v>
      </c>
      <c r="AQ114">
        <v>1.084716E-6</v>
      </c>
      <c r="AR114">
        <v>3.9772919999999998E-6</v>
      </c>
      <c r="AS114">
        <v>4.9716150000000007E-5</v>
      </c>
      <c r="AT114"/>
      <c r="AU114"/>
      <c r="AV114"/>
      <c r="AW114"/>
      <c r="AX114"/>
      <c r="AY114"/>
      <c r="AZ114"/>
      <c r="BA114"/>
      <c r="BB114"/>
      <c r="BC114"/>
      <c r="BD114"/>
      <c r="BE114"/>
      <c r="BF114">
        <v>5.9957676900000009E-5</v>
      </c>
      <c r="BG114">
        <v>3.9772919999999998E-6</v>
      </c>
      <c r="BH114"/>
      <c r="BI114" t="s">
        <v>33</v>
      </c>
      <c r="BJ114" t="s">
        <v>22</v>
      </c>
      <c r="BK114" t="s">
        <v>57</v>
      </c>
      <c r="BL114" t="s">
        <v>58</v>
      </c>
      <c r="BM114" t="s">
        <v>41</v>
      </c>
      <c r="BN114" t="s">
        <v>26</v>
      </c>
      <c r="BO114" t="s">
        <v>26</v>
      </c>
      <c r="BP114">
        <v>3.45</v>
      </c>
      <c r="BS114" s="126"/>
      <c r="BT114" s="126"/>
      <c r="CC114" s="126"/>
      <c r="CD114" s="126"/>
      <c r="CK114" s="126"/>
      <c r="CL114" s="126"/>
      <c r="CM114" s="126"/>
      <c r="CN114" s="126"/>
      <c r="CO114" s="126"/>
      <c r="CP114" s="126"/>
      <c r="CQ114" s="126"/>
      <c r="CR114" s="126"/>
      <c r="CS114" s="126"/>
      <c r="CT114" s="126"/>
      <c r="CU114" s="126"/>
      <c r="CV114" s="126"/>
      <c r="CW114" s="126"/>
      <c r="CX114" s="126"/>
      <c r="CY114" s="126"/>
      <c r="CZ114" s="126"/>
      <c r="DA114" s="126"/>
      <c r="DB114" s="126"/>
      <c r="DC114" s="126"/>
      <c r="DD114" s="126"/>
      <c r="DE114" s="126"/>
      <c r="DF114" s="126"/>
      <c r="DG114" s="126"/>
      <c r="DH114" s="126"/>
      <c r="DI114" s="126"/>
      <c r="DJ114" s="126"/>
      <c r="DK114" s="126"/>
      <c r="DL114" s="126"/>
      <c r="DM114" s="126"/>
      <c r="DN114" s="126"/>
      <c r="DO114" s="126"/>
      <c r="DP114" s="126"/>
      <c r="DQ114" s="126"/>
      <c r="DR114" s="126"/>
      <c r="DS114" s="126"/>
      <c r="DT114" s="126"/>
      <c r="DU114" s="126"/>
      <c r="DV114" s="126"/>
      <c r="DW114" s="126"/>
      <c r="DX114" s="126"/>
      <c r="EB114" s="126"/>
      <c r="EF114" s="126"/>
      <c r="EG114" s="126"/>
    </row>
    <row r="115" spans="1:137" x14ac:dyDescent="0.25">
      <c r="A115">
        <v>114</v>
      </c>
      <c r="B115" t="s">
        <v>715</v>
      </c>
      <c r="C115">
        <v>4</v>
      </c>
      <c r="D115" t="s">
        <v>716</v>
      </c>
      <c r="E115" s="134">
        <v>10</v>
      </c>
      <c r="F115">
        <v>219182</v>
      </c>
      <c r="G115" t="s">
        <v>30</v>
      </c>
      <c r="H115" t="s">
        <v>1008</v>
      </c>
      <c r="I115">
        <v>253758</v>
      </c>
      <c r="J115" t="s">
        <v>108</v>
      </c>
      <c r="K115">
        <v>1</v>
      </c>
      <c r="L115">
        <v>1.03</v>
      </c>
      <c r="M115">
        <v>2.6715800000000001</v>
      </c>
      <c r="N115">
        <v>2.6715799999999998E-3</v>
      </c>
      <c r="O115">
        <v>2.7517274</v>
      </c>
      <c r="P115">
        <v>2.7517274E-3</v>
      </c>
      <c r="Q115">
        <v>3.0000000000000027E-2</v>
      </c>
      <c r="R115">
        <v>8.0147399999999733E-5</v>
      </c>
      <c r="S115">
        <v>363.40809049617343</v>
      </c>
      <c r="T115">
        <v>374.31033321105866</v>
      </c>
      <c r="U115" t="s">
        <v>61</v>
      </c>
      <c r="V115">
        <v>3.0269001400000003E-6</v>
      </c>
      <c r="W115">
        <v>3.6322801680000002E-7</v>
      </c>
      <c r="X115">
        <v>4.54035021E-7</v>
      </c>
      <c r="Y115">
        <v>1.5134500700000002E-5</v>
      </c>
      <c r="Z115">
        <v>1.0896840504E-6</v>
      </c>
      <c r="AA115">
        <v>1.5134500700000002E-5</v>
      </c>
      <c r="AB115">
        <v>2.42757391228E-5</v>
      </c>
      <c r="AC115">
        <v>3.5989842664600008E-5</v>
      </c>
      <c r="AD115"/>
      <c r="AE115">
        <v>1.8807923200000003E-5</v>
      </c>
      <c r="AF115">
        <v>1.3812068600000001E-4</v>
      </c>
      <c r="AG115">
        <v>6.4652236000000013E-6</v>
      </c>
      <c r="AH115">
        <v>1.4693690000000001E-5</v>
      </c>
      <c r="AI115">
        <v>4.1142332000000005E-6</v>
      </c>
      <c r="AJ115">
        <v>5.2897284E-6</v>
      </c>
      <c r="AK115">
        <v>3.2326118000000006E-6</v>
      </c>
      <c r="AL115">
        <v>2.40976516E-5</v>
      </c>
      <c r="AM115">
        <v>5.8774760000000002E-6</v>
      </c>
      <c r="AN115">
        <v>6.4652236000000013E-6</v>
      </c>
      <c r="AO115"/>
      <c r="AP115">
        <v>1.4693690000000002E-7</v>
      </c>
      <c r="AQ115">
        <v>1.602948E-6</v>
      </c>
      <c r="AR115">
        <v>5.8774760000000002E-6</v>
      </c>
      <c r="AS115">
        <v>7.3468450000000013E-5</v>
      </c>
      <c r="AT115"/>
      <c r="AU115"/>
      <c r="AV115"/>
      <c r="AW115"/>
      <c r="AX115"/>
      <c r="AY115"/>
      <c r="AZ115"/>
      <c r="BA115"/>
      <c r="BB115"/>
      <c r="BC115"/>
      <c r="BD115"/>
      <c r="BE115"/>
      <c r="BF115">
        <v>8.860295070000001E-5</v>
      </c>
      <c r="BG115">
        <v>5.8774760000000002E-6</v>
      </c>
      <c r="BH115"/>
      <c r="BI115" t="s">
        <v>33</v>
      </c>
      <c r="BJ115" t="s">
        <v>22</v>
      </c>
      <c r="BK115" t="s">
        <v>57</v>
      </c>
      <c r="BL115" t="s">
        <v>58</v>
      </c>
      <c r="BM115" t="s">
        <v>41</v>
      </c>
      <c r="BN115" t="s">
        <v>26</v>
      </c>
      <c r="BO115" t="s">
        <v>26</v>
      </c>
      <c r="BP115">
        <v>3.45</v>
      </c>
      <c r="BS115" s="126"/>
      <c r="BT115" s="126"/>
      <c r="CC115" s="126"/>
      <c r="CD115" s="126"/>
      <c r="CK115" s="126"/>
      <c r="CL115" s="126"/>
      <c r="CM115" s="126"/>
      <c r="CN115" s="126"/>
      <c r="CO115" s="126"/>
      <c r="CP115" s="126"/>
      <c r="CQ115" s="126"/>
      <c r="CR115" s="126"/>
      <c r="CS115" s="126"/>
      <c r="CT115" s="126"/>
      <c r="CU115" s="126"/>
      <c r="CV115" s="126"/>
      <c r="CW115" s="126"/>
      <c r="CX115" s="126"/>
      <c r="CY115" s="126"/>
      <c r="CZ115" s="126"/>
      <c r="DA115" s="126"/>
      <c r="DB115" s="126"/>
      <c r="DC115" s="126"/>
      <c r="DD115" s="126"/>
      <c r="DE115" s="126"/>
      <c r="DF115" s="126"/>
      <c r="DG115" s="126"/>
      <c r="DH115" s="126"/>
      <c r="DI115" s="126"/>
      <c r="DJ115" s="126"/>
      <c r="DK115" s="126"/>
      <c r="DL115" s="126"/>
      <c r="DM115" s="126"/>
      <c r="DN115" s="126"/>
      <c r="DO115" s="126"/>
      <c r="DP115" s="126"/>
      <c r="DQ115" s="126"/>
      <c r="DR115" s="126"/>
      <c r="DS115" s="126"/>
      <c r="DT115" s="126"/>
      <c r="DU115" s="126"/>
      <c r="DV115" s="126"/>
      <c r="DW115" s="126"/>
      <c r="DX115" s="126"/>
      <c r="EB115" s="126"/>
      <c r="EF115" s="126"/>
      <c r="EG115" s="126"/>
    </row>
    <row r="116" spans="1:137" x14ac:dyDescent="0.25">
      <c r="A116">
        <v>115</v>
      </c>
      <c r="B116" t="s">
        <v>780</v>
      </c>
      <c r="C116">
        <v>4</v>
      </c>
      <c r="D116" t="s">
        <v>1227</v>
      </c>
      <c r="E116" s="134">
        <v>5</v>
      </c>
      <c r="F116">
        <v>279356</v>
      </c>
      <c r="G116" t="s">
        <v>30</v>
      </c>
      <c r="H116" t="s">
        <v>1008</v>
      </c>
      <c r="I116">
        <v>253758</v>
      </c>
      <c r="J116" t="s">
        <v>108</v>
      </c>
      <c r="K116">
        <v>1</v>
      </c>
      <c r="L116">
        <v>1.05</v>
      </c>
      <c r="M116">
        <v>1.45458</v>
      </c>
      <c r="N116">
        <v>1.45458E-3</v>
      </c>
      <c r="O116">
        <v>1.527309</v>
      </c>
      <c r="P116">
        <v>1.5273089999999999E-3</v>
      </c>
      <c r="Q116">
        <v>5.0000000000000051E-2</v>
      </c>
      <c r="R116">
        <v>7.272900000000011E-5</v>
      </c>
      <c r="S116">
        <v>654.74635453598455</v>
      </c>
      <c r="T116">
        <v>687.48367226278378</v>
      </c>
      <c r="U116" t="s">
        <v>1111</v>
      </c>
      <c r="V116">
        <v>1.6800398999999999E-6</v>
      </c>
      <c r="W116">
        <v>2.0160478800000001E-7</v>
      </c>
      <c r="X116">
        <v>2.5200598500000004E-7</v>
      </c>
      <c r="Y116">
        <v>8.4001994999999999E-6</v>
      </c>
      <c r="Z116">
        <v>6.0481436399999992E-7</v>
      </c>
      <c r="AA116">
        <v>8.4001994999999999E-6</v>
      </c>
      <c r="AB116">
        <v>1.3473919998000001E-5</v>
      </c>
      <c r="AC116">
        <v>1.9975674411000001E-5</v>
      </c>
      <c r="AD116"/>
      <c r="AE116">
        <v>1.0240243200000002E-5</v>
      </c>
      <c r="AF116">
        <v>7.5201786000000004E-5</v>
      </c>
      <c r="AG116">
        <v>3.5200836000000002E-6</v>
      </c>
      <c r="AH116">
        <v>8.0001899999999994E-6</v>
      </c>
      <c r="AI116">
        <v>2.2400532E-6</v>
      </c>
      <c r="AJ116">
        <v>2.8800683999999999E-6</v>
      </c>
      <c r="AK116">
        <v>1.7600418000000001E-6</v>
      </c>
      <c r="AL116">
        <v>1.31203116E-5</v>
      </c>
      <c r="AM116">
        <v>3.2000760000000003E-6</v>
      </c>
      <c r="AN116"/>
      <c r="AO116">
        <v>2.4000570000000004E-6</v>
      </c>
      <c r="AP116">
        <v>8.0001900000000012E-8</v>
      </c>
      <c r="AQ116">
        <v>8.7274799999999987E-7</v>
      </c>
      <c r="AR116">
        <v>3.2000760000000003E-6</v>
      </c>
      <c r="AS116">
        <v>4.0000950000000002E-5</v>
      </c>
      <c r="AT116"/>
      <c r="AU116"/>
      <c r="AV116"/>
      <c r="AW116"/>
      <c r="AX116"/>
      <c r="AY116"/>
      <c r="AZ116"/>
      <c r="BA116"/>
      <c r="BB116"/>
      <c r="BC116"/>
      <c r="BD116"/>
      <c r="BE116"/>
      <c r="BF116">
        <v>4.8401149499999999E-5</v>
      </c>
      <c r="BG116">
        <v>3.2000760000000003E-6</v>
      </c>
      <c r="BH116"/>
      <c r="BI116" t="s">
        <v>33</v>
      </c>
      <c r="BJ116" t="s">
        <v>22</v>
      </c>
      <c r="BK116" t="s">
        <v>57</v>
      </c>
      <c r="BL116" t="s">
        <v>58</v>
      </c>
      <c r="BM116" t="s">
        <v>41</v>
      </c>
      <c r="BN116" t="s">
        <v>26</v>
      </c>
      <c r="BO116" t="s">
        <v>26</v>
      </c>
      <c r="BP116">
        <v>2.8</v>
      </c>
      <c r="BS116" s="126"/>
      <c r="BT116" s="126"/>
      <c r="CC116" s="126"/>
      <c r="CD116" s="126"/>
      <c r="CK116" s="126"/>
      <c r="CL116" s="126"/>
      <c r="CM116" s="126"/>
      <c r="CN116" s="126"/>
      <c r="CO116" s="126"/>
      <c r="CP116" s="126"/>
      <c r="CQ116" s="126"/>
      <c r="CR116" s="126"/>
      <c r="CS116" s="126"/>
      <c r="CT116" s="126"/>
      <c r="CU116" s="126"/>
      <c r="CV116" s="126"/>
      <c r="CW116" s="126"/>
      <c r="CX116" s="126"/>
      <c r="CY116" s="126"/>
      <c r="CZ116" s="126"/>
      <c r="DA116" s="126"/>
      <c r="DB116" s="126"/>
      <c r="DC116" s="126"/>
      <c r="DD116" s="126"/>
      <c r="DE116" s="126"/>
      <c r="DF116" s="126"/>
      <c r="DG116" s="126"/>
      <c r="DH116" s="126"/>
      <c r="DI116" s="126"/>
      <c r="DJ116" s="126"/>
      <c r="DK116" s="126"/>
      <c r="DL116" s="126"/>
      <c r="DM116" s="126"/>
      <c r="DN116" s="126"/>
      <c r="DO116" s="126"/>
      <c r="DP116" s="126"/>
      <c r="DQ116" s="126"/>
      <c r="DR116" s="126"/>
      <c r="DS116" s="126"/>
      <c r="DT116" s="126"/>
      <c r="DU116" s="126"/>
      <c r="DV116" s="126"/>
      <c r="DW116" s="126"/>
      <c r="DX116" s="126"/>
      <c r="EB116" s="126"/>
      <c r="EF116" s="126"/>
      <c r="EG116" s="126"/>
    </row>
    <row r="117" spans="1:137" x14ac:dyDescent="0.25">
      <c r="A117">
        <v>116</v>
      </c>
      <c r="B117" t="s">
        <v>810</v>
      </c>
      <c r="C117">
        <v>4</v>
      </c>
      <c r="D117" t="s">
        <v>811</v>
      </c>
      <c r="E117" s="134">
        <v>5</v>
      </c>
      <c r="F117">
        <v>241252</v>
      </c>
      <c r="G117" t="s">
        <v>30</v>
      </c>
      <c r="H117" t="s">
        <v>1008</v>
      </c>
      <c r="I117">
        <v>253758</v>
      </c>
      <c r="J117" t="s">
        <v>108</v>
      </c>
      <c r="K117">
        <v>1</v>
      </c>
      <c r="L117">
        <v>1.03</v>
      </c>
      <c r="M117">
        <v>2.0687000000000002</v>
      </c>
      <c r="N117">
        <v>2.0687000000000001E-3</v>
      </c>
      <c r="O117">
        <v>2.1307610000000001</v>
      </c>
      <c r="P117">
        <v>2.1307610000000001E-3</v>
      </c>
      <c r="Q117">
        <v>3.0000000000000027E-2</v>
      </c>
      <c r="R117">
        <v>6.2060999999999974E-5</v>
      </c>
      <c r="S117">
        <v>469.31589230326625</v>
      </c>
      <c r="T117">
        <v>483.39536907236425</v>
      </c>
      <c r="U117" t="s">
        <v>61</v>
      </c>
      <c r="V117">
        <v>2.3438370999999998E-6</v>
      </c>
      <c r="W117">
        <v>2.8126045200000012E-7</v>
      </c>
      <c r="X117">
        <v>3.5157556500000009E-7</v>
      </c>
      <c r="Y117">
        <v>1.1719185500000002E-5</v>
      </c>
      <c r="Z117">
        <v>8.43781356E-7</v>
      </c>
      <c r="AA117">
        <v>1.1719185500000002E-5</v>
      </c>
      <c r="AB117">
        <v>1.8797573541999998E-5</v>
      </c>
      <c r="AC117">
        <v>2.7868223119000009E-5</v>
      </c>
      <c r="AD117"/>
      <c r="AE117">
        <v>1.4563648000000004E-5</v>
      </c>
      <c r="AF117">
        <v>1.0695179E-4</v>
      </c>
      <c r="AG117">
        <v>5.0062540000000007E-6</v>
      </c>
      <c r="AH117">
        <v>1.137785E-5</v>
      </c>
      <c r="AI117">
        <v>3.1857980000000004E-6</v>
      </c>
      <c r="AJ117">
        <v>4.0960260000000005E-6</v>
      </c>
      <c r="AK117">
        <v>2.5031270000000003E-6</v>
      </c>
      <c r="AL117">
        <v>1.8659674000000003E-5</v>
      </c>
      <c r="AM117">
        <v>4.5511400000000006E-6</v>
      </c>
      <c r="AN117">
        <v>5.0062540000000007E-6</v>
      </c>
      <c r="AO117"/>
      <c r="AP117">
        <v>1.1377850000000005E-7</v>
      </c>
      <c r="AQ117">
        <v>1.24122E-6</v>
      </c>
      <c r="AR117">
        <v>4.5511400000000006E-6</v>
      </c>
      <c r="AS117">
        <v>5.6889250000000014E-5</v>
      </c>
      <c r="AT117"/>
      <c r="AU117"/>
      <c r="AV117"/>
      <c r="AW117"/>
      <c r="AX117"/>
      <c r="AY117"/>
      <c r="AZ117"/>
      <c r="BA117"/>
      <c r="BB117"/>
      <c r="BC117"/>
      <c r="BD117"/>
      <c r="BE117"/>
      <c r="BF117">
        <v>6.8608435500000013E-5</v>
      </c>
      <c r="BG117">
        <v>4.5511400000000006E-6</v>
      </c>
      <c r="BH117"/>
      <c r="BI117" t="s">
        <v>782</v>
      </c>
      <c r="BJ117" t="s">
        <v>22</v>
      </c>
      <c r="BK117" t="s">
        <v>92</v>
      </c>
      <c r="BL117" t="s">
        <v>117</v>
      </c>
      <c r="BM117" t="s">
        <v>41</v>
      </c>
      <c r="BN117" t="s">
        <v>26</v>
      </c>
      <c r="BO117" t="s">
        <v>26</v>
      </c>
      <c r="BP117">
        <v>3.45</v>
      </c>
      <c r="BS117" s="126"/>
      <c r="BT117" s="126"/>
      <c r="CC117" s="126"/>
      <c r="CD117" s="126"/>
      <c r="CK117" s="126"/>
      <c r="CL117" s="126"/>
      <c r="CM117" s="126"/>
      <c r="CN117" s="126"/>
      <c r="CO117" s="126"/>
      <c r="CP117" s="126"/>
      <c r="CQ117" s="126"/>
      <c r="CR117" s="126"/>
      <c r="CS117" s="126"/>
      <c r="CT117" s="126"/>
      <c r="CU117" s="126"/>
      <c r="CV117" s="126"/>
      <c r="CW117" s="126"/>
      <c r="CX117" s="126"/>
      <c r="CY117" s="126"/>
      <c r="CZ117" s="126"/>
      <c r="DA117" s="126"/>
      <c r="DB117" s="126"/>
      <c r="DC117" s="126"/>
      <c r="DD117" s="126"/>
      <c r="DE117" s="126"/>
      <c r="DF117" s="126"/>
      <c r="DG117" s="126"/>
      <c r="DH117" s="126"/>
      <c r="DI117" s="126"/>
      <c r="DJ117" s="126"/>
      <c r="DK117" s="126"/>
      <c r="DL117" s="126"/>
      <c r="DM117" s="126"/>
      <c r="DN117" s="126"/>
      <c r="DO117" s="126"/>
      <c r="DP117" s="126"/>
      <c r="DQ117" s="126"/>
      <c r="DR117" s="126"/>
      <c r="DS117" s="126"/>
      <c r="DT117" s="126"/>
      <c r="DU117" s="126"/>
      <c r="DV117" s="126"/>
      <c r="DW117" s="126"/>
      <c r="DX117" s="126"/>
      <c r="EB117" s="126"/>
      <c r="EF117" s="126"/>
      <c r="EG117" s="126"/>
    </row>
    <row r="118" spans="1:137" x14ac:dyDescent="0.25">
      <c r="A118">
        <v>117</v>
      </c>
      <c r="B118" t="s">
        <v>885</v>
      </c>
      <c r="C118">
        <v>4</v>
      </c>
      <c r="D118" t="s">
        <v>1311</v>
      </c>
      <c r="E118" s="134">
        <v>5</v>
      </c>
      <c r="F118">
        <v>287920</v>
      </c>
      <c r="G118" t="s">
        <v>30</v>
      </c>
      <c r="H118" t="s">
        <v>1008</v>
      </c>
      <c r="I118">
        <v>253758</v>
      </c>
      <c r="J118" t="s">
        <v>108</v>
      </c>
      <c r="K118">
        <v>1</v>
      </c>
      <c r="L118">
        <v>1.03</v>
      </c>
      <c r="M118">
        <v>0.90673644552499999</v>
      </c>
      <c r="N118">
        <v>9.0673644552500003E-4</v>
      </c>
      <c r="O118">
        <v>0.93393853889074996</v>
      </c>
      <c r="P118">
        <v>9.3393853889074988E-4</v>
      </c>
      <c r="Q118">
        <v>3.0000000000000027E-2</v>
      </c>
      <c r="R118">
        <v>2.7202093365749961E-5</v>
      </c>
      <c r="S118">
        <v>1070.7342703597092</v>
      </c>
      <c r="T118">
        <v>1102.8562984705004</v>
      </c>
      <c r="U118" t="s">
        <v>61</v>
      </c>
      <c r="V118">
        <v>1.027332392779825E-6</v>
      </c>
      <c r="W118">
        <v>1.2327988713357902E-7</v>
      </c>
      <c r="X118">
        <v>1.5409985891697373E-7</v>
      </c>
      <c r="Y118">
        <v>5.1366619638991251E-6</v>
      </c>
      <c r="Z118">
        <v>3.6983966140073697E-7</v>
      </c>
      <c r="AA118">
        <v>5.1366619638991251E-6</v>
      </c>
      <c r="AB118">
        <v>8.2392057900941959E-6</v>
      </c>
      <c r="AC118">
        <v>1.2214982150152119E-5</v>
      </c>
      <c r="AD118"/>
      <c r="AE118">
        <v>6.3834245764960004E-6</v>
      </c>
      <c r="AF118">
        <v>4.6878274233642502E-5</v>
      </c>
      <c r="AG118">
        <v>2.1943021981705001E-6</v>
      </c>
      <c r="AH118">
        <v>4.9870504503874995E-6</v>
      </c>
      <c r="AI118">
        <v>1.3963741261085001E-6</v>
      </c>
      <c r="AJ118">
        <v>1.7953381621394999E-6</v>
      </c>
      <c r="AK118">
        <v>1.0971510990852501E-6</v>
      </c>
      <c r="AL118">
        <v>8.1787627386354997E-6</v>
      </c>
      <c r="AM118">
        <v>1.9948201801550001E-6</v>
      </c>
      <c r="AN118">
        <v>2.1943021981705001E-6</v>
      </c>
      <c r="AO118"/>
      <c r="AP118">
        <v>4.9870504503875003E-8</v>
      </c>
      <c r="AQ118">
        <v>5.4404186731499995E-7</v>
      </c>
      <c r="AR118">
        <v>1.9948201801550001E-6</v>
      </c>
      <c r="AS118">
        <v>2.4935252251937502E-5</v>
      </c>
      <c r="AT118"/>
      <c r="AU118"/>
      <c r="AV118"/>
      <c r="AW118"/>
      <c r="AX118"/>
      <c r="AY118"/>
      <c r="AZ118"/>
      <c r="BA118"/>
      <c r="BB118"/>
      <c r="BC118"/>
      <c r="BD118"/>
      <c r="BE118"/>
      <c r="BF118">
        <v>3.0071914215836627E-5</v>
      </c>
      <c r="BG118">
        <v>1.9948201801550001E-6</v>
      </c>
      <c r="BH118"/>
      <c r="BI118" t="s">
        <v>782</v>
      </c>
      <c r="BJ118" t="s">
        <v>22</v>
      </c>
      <c r="BK118" t="s">
        <v>57</v>
      </c>
      <c r="BL118" t="s">
        <v>58</v>
      </c>
      <c r="BM118" t="s">
        <v>41</v>
      </c>
      <c r="BN118" t="s">
        <v>26</v>
      </c>
      <c r="BO118" t="s">
        <v>26</v>
      </c>
      <c r="BP118">
        <v>3.25</v>
      </c>
      <c r="BS118" s="126"/>
      <c r="BT118" s="126"/>
      <c r="CC118" s="126"/>
      <c r="CD118" s="126"/>
      <c r="CK118" s="126"/>
      <c r="CL118" s="126"/>
      <c r="CM118" s="126"/>
      <c r="CN118" s="126"/>
      <c r="CO118" s="126"/>
      <c r="CP118" s="126"/>
      <c r="CQ118" s="126"/>
      <c r="CR118" s="126"/>
      <c r="CS118" s="126"/>
      <c r="CT118" s="126"/>
      <c r="CU118" s="126"/>
      <c r="CV118" s="126"/>
      <c r="CW118" s="126"/>
      <c r="CX118" s="126"/>
      <c r="CY118" s="126"/>
      <c r="CZ118" s="126"/>
      <c r="DA118" s="126"/>
      <c r="DB118" s="126"/>
      <c r="DC118" s="126"/>
      <c r="DD118" s="126"/>
      <c r="DE118" s="126"/>
      <c r="DF118" s="126"/>
      <c r="DG118" s="126"/>
      <c r="DH118" s="126"/>
      <c r="DI118" s="126"/>
      <c r="DJ118" s="126"/>
      <c r="DK118" s="126"/>
      <c r="DL118" s="126"/>
      <c r="DM118" s="126"/>
      <c r="DN118" s="126"/>
      <c r="DO118" s="126"/>
      <c r="DP118" s="126"/>
      <c r="DQ118" s="126"/>
      <c r="DR118" s="126"/>
      <c r="DS118" s="126"/>
      <c r="DT118" s="126"/>
      <c r="DU118" s="126"/>
      <c r="DV118" s="126"/>
      <c r="DW118" s="126"/>
      <c r="DX118" s="126"/>
      <c r="EB118" s="126"/>
      <c r="EF118" s="126"/>
      <c r="EG118" s="126"/>
    </row>
    <row r="119" spans="1:137" x14ac:dyDescent="0.25">
      <c r="A119">
        <v>118</v>
      </c>
      <c r="B119" t="s">
        <v>1006</v>
      </c>
      <c r="C119">
        <v>4</v>
      </c>
      <c r="D119" t="s">
        <v>1312</v>
      </c>
      <c r="E119" s="134">
        <v>5</v>
      </c>
      <c r="F119"/>
      <c r="G119" t="s">
        <v>30</v>
      </c>
      <c r="H119" t="s">
        <v>1008</v>
      </c>
      <c r="I119">
        <v>253758</v>
      </c>
      <c r="J119" t="s">
        <v>108</v>
      </c>
      <c r="K119">
        <v>1</v>
      </c>
      <c r="L119">
        <v>1.03</v>
      </c>
      <c r="M119">
        <v>1.2646000000000002</v>
      </c>
      <c r="N119">
        <v>1.2646000000000005E-3</v>
      </c>
      <c r="O119">
        <v>1.3025380000000002</v>
      </c>
      <c r="P119">
        <v>1.3025380000000002E-3</v>
      </c>
      <c r="Q119">
        <v>3.0000000000000027E-2</v>
      </c>
      <c r="R119">
        <v>3.7937999999999941E-5</v>
      </c>
      <c r="S119">
        <v>767.73192029714289</v>
      </c>
      <c r="T119">
        <v>790.76387790605713</v>
      </c>
      <c r="U119" t="s">
        <v>837</v>
      </c>
      <c r="V119">
        <v>1.4327918000000002E-6</v>
      </c>
      <c r="W119">
        <v>1.7193501600000004E-7</v>
      </c>
      <c r="X119">
        <v>2.1491877000000001E-7</v>
      </c>
      <c r="Y119">
        <v>7.1639590000000016E-6</v>
      </c>
      <c r="Z119">
        <v>5.1580504799999999E-7</v>
      </c>
      <c r="AA119">
        <v>7.1639590000000016E-6</v>
      </c>
      <c r="AB119">
        <v>1.1490990235999999E-5</v>
      </c>
      <c r="AC119">
        <v>1.7035894502000003E-5</v>
      </c>
      <c r="AD119"/>
      <c r="AE119">
        <v>8.9027840000000035E-6</v>
      </c>
      <c r="AF119">
        <v>6.5379820000000015E-5</v>
      </c>
      <c r="AG119">
        <v>3.0603320000000006E-6</v>
      </c>
      <c r="AH119">
        <v>6.955300000000001E-6</v>
      </c>
      <c r="AI119">
        <v>1.9474840000000004E-6</v>
      </c>
      <c r="AJ119">
        <v>2.5039080000000005E-6</v>
      </c>
      <c r="AK119">
        <v>1.5301660000000003E-6</v>
      </c>
      <c r="AL119">
        <v>1.1406692000000002E-5</v>
      </c>
      <c r="AM119">
        <v>2.782120000000001E-6</v>
      </c>
      <c r="AN119"/>
      <c r="AO119"/>
      <c r="AP119">
        <v>6.9553000000000027E-8</v>
      </c>
      <c r="AQ119">
        <v>7.5876E-7</v>
      </c>
      <c r="AR119">
        <v>2.782120000000001E-6</v>
      </c>
      <c r="AS119">
        <v>3.4776500000000008E-5</v>
      </c>
      <c r="AT119"/>
      <c r="AU119"/>
      <c r="AV119"/>
      <c r="AW119"/>
      <c r="AX119"/>
      <c r="AY119">
        <v>1.2646000000000002E-5</v>
      </c>
      <c r="AZ119">
        <v>1.2646000000000002E-5</v>
      </c>
      <c r="BA119"/>
      <c r="BB119"/>
      <c r="BC119"/>
      <c r="BD119"/>
      <c r="BE119"/>
      <c r="BF119">
        <v>4.1940459000000011E-5</v>
      </c>
      <c r="BG119">
        <v>2.782120000000001E-6</v>
      </c>
      <c r="BH119"/>
      <c r="BI119" t="s">
        <v>782</v>
      </c>
      <c r="BJ119" t="s">
        <v>22</v>
      </c>
      <c r="BK119" t="s">
        <v>57</v>
      </c>
      <c r="BL119" t="s">
        <v>58</v>
      </c>
      <c r="BM119" t="s">
        <v>41</v>
      </c>
      <c r="BN119" t="s">
        <v>26</v>
      </c>
      <c r="BO119" t="s">
        <v>26</v>
      </c>
      <c r="BP119">
        <v>3.25</v>
      </c>
      <c r="BS119" s="126"/>
      <c r="BT119" s="126"/>
      <c r="CC119" s="126"/>
      <c r="CD119" s="126"/>
      <c r="CK119" s="126"/>
      <c r="CL119" s="126"/>
      <c r="CM119" s="126"/>
      <c r="CN119" s="126"/>
      <c r="CO119" s="126"/>
      <c r="CP119" s="126"/>
      <c r="CQ119" s="126"/>
      <c r="CR119" s="126"/>
      <c r="CS119" s="126"/>
      <c r="CT119" s="126"/>
      <c r="CU119" s="126"/>
      <c r="CV119" s="126"/>
      <c r="CW119" s="126"/>
      <c r="CX119" s="126"/>
      <c r="CY119" s="126"/>
      <c r="CZ119" s="126"/>
      <c r="DA119" s="126"/>
      <c r="DB119" s="126"/>
      <c r="DC119" s="126"/>
      <c r="DD119" s="126"/>
      <c r="DE119" s="126"/>
      <c r="DF119" s="126"/>
      <c r="DG119" s="126"/>
      <c r="DH119" s="126"/>
      <c r="DI119" s="126"/>
      <c r="DJ119" s="126"/>
      <c r="DK119" s="126"/>
      <c r="DL119" s="126"/>
      <c r="DM119" s="126"/>
      <c r="DN119" s="126"/>
      <c r="DO119" s="126"/>
      <c r="DP119" s="126"/>
      <c r="DQ119" s="126"/>
      <c r="DR119" s="126"/>
      <c r="DS119" s="126"/>
      <c r="DT119" s="126"/>
      <c r="DU119" s="126"/>
      <c r="DV119" s="126"/>
      <c r="DW119" s="126"/>
      <c r="DX119" s="126"/>
      <c r="EB119" s="126"/>
      <c r="EF119" s="126"/>
      <c r="EG119" s="126"/>
    </row>
    <row r="120" spans="1:137" x14ac:dyDescent="0.25">
      <c r="A120">
        <v>119</v>
      </c>
      <c r="B120" t="s">
        <v>886</v>
      </c>
      <c r="C120">
        <v>4</v>
      </c>
      <c r="D120" t="s">
        <v>1313</v>
      </c>
      <c r="E120" s="134">
        <v>5</v>
      </c>
      <c r="F120">
        <v>260241</v>
      </c>
      <c r="G120" t="s">
        <v>30</v>
      </c>
      <c r="H120" t="s">
        <v>1008</v>
      </c>
      <c r="I120">
        <v>253758</v>
      </c>
      <c r="J120" t="s">
        <v>108</v>
      </c>
      <c r="K120">
        <v>1</v>
      </c>
      <c r="L120">
        <v>1.03</v>
      </c>
      <c r="M120">
        <v>1.2692000000000001</v>
      </c>
      <c r="N120">
        <v>1.2692000000000001E-3</v>
      </c>
      <c r="O120">
        <v>1.3072760000000001</v>
      </c>
      <c r="P120">
        <v>1.307276E-3</v>
      </c>
      <c r="Q120">
        <v>3.0000000000000027E-2</v>
      </c>
      <c r="R120">
        <v>3.8075999999999952E-5</v>
      </c>
      <c r="S120">
        <v>764.94940624627077</v>
      </c>
      <c r="T120">
        <v>787.89788843365909</v>
      </c>
      <c r="U120" t="s">
        <v>837</v>
      </c>
      <c r="V120">
        <v>1.4380036000000002E-6</v>
      </c>
      <c r="W120">
        <v>1.7256043200000006E-7</v>
      </c>
      <c r="X120">
        <v>2.1570054000000006E-7</v>
      </c>
      <c r="Y120">
        <v>7.1900180000000015E-6</v>
      </c>
      <c r="Z120">
        <v>5.1768129600000016E-7</v>
      </c>
      <c r="AA120">
        <v>7.1900180000000015E-6</v>
      </c>
      <c r="AB120">
        <v>1.1532788872000002E-5</v>
      </c>
      <c r="AC120">
        <v>1.7097862804000005E-5</v>
      </c>
      <c r="AD120"/>
      <c r="AE120">
        <v>8.9351680000000013E-6</v>
      </c>
      <c r="AF120">
        <v>6.561764000000001E-5</v>
      </c>
      <c r="AG120">
        <v>3.0714640000000004E-6</v>
      </c>
      <c r="AH120">
        <v>6.9805999999999997E-6</v>
      </c>
      <c r="AI120">
        <v>1.9545680000000003E-6</v>
      </c>
      <c r="AJ120">
        <v>2.5130159999999999E-6</v>
      </c>
      <c r="AK120">
        <v>1.5357320000000002E-6</v>
      </c>
      <c r="AL120">
        <v>1.1448183999999999E-5</v>
      </c>
      <c r="AM120">
        <v>2.7922400000000004E-6</v>
      </c>
      <c r="AN120"/>
      <c r="AO120"/>
      <c r="AP120">
        <v>6.980600000000001E-8</v>
      </c>
      <c r="AQ120">
        <v>7.6152000000000006E-7</v>
      </c>
      <c r="AR120">
        <v>2.7922400000000004E-6</v>
      </c>
      <c r="AS120">
        <v>3.4903000000000008E-5</v>
      </c>
      <c r="AT120"/>
      <c r="AU120"/>
      <c r="AV120"/>
      <c r="AW120"/>
      <c r="AX120"/>
      <c r="AY120">
        <v>1.2692E-5</v>
      </c>
      <c r="AZ120">
        <v>1.2692E-5</v>
      </c>
      <c r="BA120"/>
      <c r="BB120"/>
      <c r="BC120"/>
      <c r="BD120"/>
      <c r="BE120"/>
      <c r="BF120">
        <v>4.2093018000000008E-5</v>
      </c>
      <c r="BG120">
        <v>2.7922400000000004E-6</v>
      </c>
      <c r="BH120"/>
      <c r="BI120" t="s">
        <v>782</v>
      </c>
      <c r="BJ120" t="s">
        <v>22</v>
      </c>
      <c r="BK120" t="s">
        <v>57</v>
      </c>
      <c r="BL120" t="s">
        <v>58</v>
      </c>
      <c r="BM120" t="s">
        <v>41</v>
      </c>
      <c r="BN120" t="s">
        <v>26</v>
      </c>
      <c r="BO120" t="s">
        <v>26</v>
      </c>
      <c r="BP120">
        <v>3.25</v>
      </c>
      <c r="BS120" s="126"/>
      <c r="BT120" s="126"/>
      <c r="CC120" s="126"/>
      <c r="CD120" s="126"/>
      <c r="CK120" s="126"/>
      <c r="CL120" s="126"/>
      <c r="CM120" s="126"/>
      <c r="CN120" s="126"/>
      <c r="CO120" s="126"/>
      <c r="CP120" s="126"/>
      <c r="CQ120" s="126"/>
      <c r="CR120" s="126"/>
      <c r="CS120" s="126"/>
      <c r="CT120" s="126"/>
      <c r="CU120" s="126"/>
      <c r="CV120" s="126"/>
      <c r="CW120" s="126"/>
      <c r="CX120" s="126"/>
      <c r="CY120" s="126"/>
      <c r="CZ120" s="126"/>
      <c r="DA120" s="126"/>
      <c r="DB120" s="126"/>
      <c r="DC120" s="126"/>
      <c r="DD120" s="126"/>
      <c r="DE120" s="126"/>
      <c r="DF120" s="126"/>
      <c r="DG120" s="126"/>
      <c r="DH120" s="126"/>
      <c r="DI120" s="126"/>
      <c r="DJ120" s="126"/>
      <c r="DK120" s="126"/>
      <c r="DL120" s="126"/>
      <c r="DM120" s="126"/>
      <c r="DN120" s="126"/>
      <c r="DO120" s="126"/>
      <c r="DP120" s="126"/>
      <c r="DQ120" s="126"/>
      <c r="DR120" s="126"/>
      <c r="DS120" s="126"/>
      <c r="DT120" s="126"/>
      <c r="DU120" s="126"/>
      <c r="DV120" s="126"/>
      <c r="DW120" s="126"/>
      <c r="DX120" s="126"/>
      <c r="EB120" s="126"/>
      <c r="EF120" s="126"/>
      <c r="EG120" s="126"/>
    </row>
    <row r="121" spans="1:137" x14ac:dyDescent="0.25">
      <c r="A121">
        <v>120</v>
      </c>
      <c r="B121" t="s">
        <v>887</v>
      </c>
      <c r="C121">
        <v>4</v>
      </c>
      <c r="D121" t="s">
        <v>1314</v>
      </c>
      <c r="E121" s="134">
        <v>5</v>
      </c>
      <c r="F121">
        <v>269304</v>
      </c>
      <c r="G121" t="s">
        <v>30</v>
      </c>
      <c r="H121" t="s">
        <v>1008</v>
      </c>
      <c r="I121">
        <v>253758</v>
      </c>
      <c r="J121" t="s">
        <v>108</v>
      </c>
      <c r="K121">
        <v>1</v>
      </c>
      <c r="L121">
        <v>1.03</v>
      </c>
      <c r="M121">
        <v>1.38974</v>
      </c>
      <c r="N121">
        <v>1.38974E-3</v>
      </c>
      <c r="O121">
        <v>1.4314321999999999</v>
      </c>
      <c r="P121">
        <v>1.4314321999999999E-3</v>
      </c>
      <c r="Q121">
        <v>3.0000000000000027E-2</v>
      </c>
      <c r="R121">
        <v>4.1692199999999926E-5</v>
      </c>
      <c r="S121">
        <v>698.60102350638761</v>
      </c>
      <c r="T121">
        <v>719.55905421157911</v>
      </c>
      <c r="U121" t="s">
        <v>61</v>
      </c>
      <c r="V121">
        <v>1.5745754199999999E-6</v>
      </c>
      <c r="W121">
        <v>1.8894905040000001E-7</v>
      </c>
      <c r="X121">
        <v>2.3618631299999999E-7</v>
      </c>
      <c r="Y121">
        <v>7.8728770999999991E-6</v>
      </c>
      <c r="Z121">
        <v>5.668471511999999E-7</v>
      </c>
      <c r="AA121">
        <v>7.8728770999999991E-6</v>
      </c>
      <c r="AB121">
        <v>1.2628094868399998E-5</v>
      </c>
      <c r="AC121">
        <v>1.8721701743800001E-5</v>
      </c>
      <c r="AD121"/>
      <c r="AE121">
        <v>9.7837696000000026E-6</v>
      </c>
      <c r="AF121">
        <v>7.1849558000000002E-5</v>
      </c>
      <c r="AG121">
        <v>3.3631708000000006E-6</v>
      </c>
      <c r="AH121">
        <v>7.6435700000000004E-6</v>
      </c>
      <c r="AI121">
        <v>2.1401996000000001E-6</v>
      </c>
      <c r="AJ121">
        <v>2.7516851999999999E-6</v>
      </c>
      <c r="AK121">
        <v>1.6815854000000003E-6</v>
      </c>
      <c r="AL121">
        <v>1.2535454799999999E-5</v>
      </c>
      <c r="AM121">
        <v>3.0574280000000005E-6</v>
      </c>
      <c r="AN121">
        <v>3.3631708000000006E-6</v>
      </c>
      <c r="AO121"/>
      <c r="AP121">
        <v>7.6435700000000021E-8</v>
      </c>
      <c r="AQ121">
        <v>8.3384400000000012E-7</v>
      </c>
      <c r="AR121">
        <v>3.0574280000000005E-6</v>
      </c>
      <c r="AS121">
        <v>3.8217850000000009E-5</v>
      </c>
      <c r="AT121"/>
      <c r="AU121"/>
      <c r="AV121"/>
      <c r="AW121"/>
      <c r="AX121"/>
      <c r="AY121"/>
      <c r="AZ121"/>
      <c r="BA121"/>
      <c r="BB121"/>
      <c r="BC121"/>
      <c r="BD121"/>
      <c r="BE121"/>
      <c r="BF121">
        <v>4.6090727100000008E-5</v>
      </c>
      <c r="BG121">
        <v>3.0574280000000005E-6</v>
      </c>
      <c r="BH121"/>
      <c r="BI121" t="s">
        <v>782</v>
      </c>
      <c r="BJ121" t="s">
        <v>22</v>
      </c>
      <c r="BK121" t="s">
        <v>57</v>
      </c>
      <c r="BL121" t="s">
        <v>58</v>
      </c>
      <c r="BM121" t="s">
        <v>41</v>
      </c>
      <c r="BN121" t="s">
        <v>26</v>
      </c>
      <c r="BO121" t="s">
        <v>26</v>
      </c>
      <c r="BP121">
        <v>3.25</v>
      </c>
      <c r="BS121" s="126"/>
      <c r="BT121" s="126"/>
      <c r="CC121" s="126"/>
      <c r="CD121" s="126"/>
      <c r="CK121" s="126"/>
      <c r="CL121" s="126"/>
      <c r="CM121" s="126"/>
      <c r="CN121" s="126"/>
      <c r="CO121" s="126"/>
      <c r="CP121" s="126"/>
      <c r="CQ121" s="126"/>
      <c r="CR121" s="126"/>
      <c r="CS121" s="126"/>
      <c r="CT121" s="126"/>
      <c r="CU121" s="126"/>
      <c r="CV121" s="126"/>
      <c r="CW121" s="126"/>
      <c r="CX121" s="126"/>
      <c r="CY121" s="126"/>
      <c r="CZ121" s="126"/>
      <c r="DA121" s="126"/>
      <c r="DB121" s="126"/>
      <c r="DC121" s="126"/>
      <c r="DD121" s="126"/>
      <c r="DE121" s="126"/>
      <c r="DF121" s="126"/>
      <c r="DG121" s="126"/>
      <c r="DH121" s="126"/>
      <c r="DI121" s="126"/>
      <c r="DJ121" s="126"/>
      <c r="DK121" s="126"/>
      <c r="DL121" s="126"/>
      <c r="DM121" s="126"/>
      <c r="DN121" s="126"/>
      <c r="DO121" s="126"/>
      <c r="DP121" s="126"/>
      <c r="DQ121" s="126"/>
      <c r="DR121" s="126"/>
      <c r="DS121" s="126"/>
      <c r="DT121" s="126"/>
      <c r="DU121" s="126"/>
      <c r="DV121" s="126"/>
      <c r="DW121" s="126"/>
      <c r="DX121" s="126"/>
      <c r="EB121" s="126"/>
      <c r="EF121" s="126"/>
      <c r="EG121" s="126"/>
    </row>
    <row r="122" spans="1:137" x14ac:dyDescent="0.25">
      <c r="A122">
        <v>121</v>
      </c>
      <c r="B122" t="s">
        <v>888</v>
      </c>
      <c r="C122">
        <v>4</v>
      </c>
      <c r="D122" t="s">
        <v>1315</v>
      </c>
      <c r="E122" s="134">
        <v>5</v>
      </c>
      <c r="F122">
        <v>287922</v>
      </c>
      <c r="G122" t="s">
        <v>30</v>
      </c>
      <c r="H122" t="s">
        <v>1008</v>
      </c>
      <c r="I122">
        <v>253758</v>
      </c>
      <c r="J122" t="s">
        <v>108</v>
      </c>
      <c r="K122">
        <v>1</v>
      </c>
      <c r="L122">
        <v>1.03</v>
      </c>
      <c r="M122">
        <v>1.4175</v>
      </c>
      <c r="N122">
        <v>1.4174999999999999E-3</v>
      </c>
      <c r="O122">
        <v>1.4600249999999999</v>
      </c>
      <c r="P122">
        <v>1.4600250000000002E-3</v>
      </c>
      <c r="Q122">
        <v>3.0000000000000027E-2</v>
      </c>
      <c r="R122">
        <v>4.2525000000000288E-5</v>
      </c>
      <c r="S122">
        <v>684.91977877091142</v>
      </c>
      <c r="T122">
        <v>705.46737213403878</v>
      </c>
      <c r="U122" t="s">
        <v>837</v>
      </c>
      <c r="V122">
        <v>1.6060275000000002E-6</v>
      </c>
      <c r="W122">
        <v>1.9272330000000005E-7</v>
      </c>
      <c r="X122">
        <v>2.4090412500000008E-7</v>
      </c>
      <c r="Y122">
        <v>8.0301375000000005E-6</v>
      </c>
      <c r="Z122">
        <v>5.781699E-7</v>
      </c>
      <c r="AA122">
        <v>8.0301375000000005E-6</v>
      </c>
      <c r="AB122">
        <v>1.2880340549999999E-5</v>
      </c>
      <c r="AC122">
        <v>1.9095666975000003E-5</v>
      </c>
      <c r="AD122"/>
      <c r="AE122">
        <v>9.9792000000000026E-6</v>
      </c>
      <c r="AF122">
        <v>7.328475000000001E-5</v>
      </c>
      <c r="AG122">
        <v>3.4303500000000005E-6</v>
      </c>
      <c r="AH122">
        <v>7.7962500000000001E-6</v>
      </c>
      <c r="AI122">
        <v>2.1829500000000004E-6</v>
      </c>
      <c r="AJ122">
        <v>2.8066500000000001E-6</v>
      </c>
      <c r="AK122">
        <v>1.7151750000000005E-6</v>
      </c>
      <c r="AL122">
        <v>1.2785850000000001E-5</v>
      </c>
      <c r="AM122">
        <v>3.1185000000000003E-6</v>
      </c>
      <c r="AN122"/>
      <c r="AO122"/>
      <c r="AP122">
        <v>7.7962500000000021E-8</v>
      </c>
      <c r="AQ122">
        <v>8.5050000000000005E-7</v>
      </c>
      <c r="AR122">
        <v>3.1185000000000003E-6</v>
      </c>
      <c r="AS122">
        <v>3.8981250000000009E-5</v>
      </c>
      <c r="AT122"/>
      <c r="AU122"/>
      <c r="AV122"/>
      <c r="AW122"/>
      <c r="AX122"/>
      <c r="AY122">
        <v>1.4175000000000001E-5</v>
      </c>
      <c r="AZ122">
        <v>1.4175000000000001E-5</v>
      </c>
      <c r="BA122"/>
      <c r="BB122"/>
      <c r="BC122"/>
      <c r="BD122"/>
      <c r="BE122"/>
      <c r="BF122">
        <v>4.7011387500000011E-5</v>
      </c>
      <c r="BG122">
        <v>3.1185000000000003E-6</v>
      </c>
      <c r="BH122"/>
      <c r="BI122" t="s">
        <v>782</v>
      </c>
      <c r="BJ122" t="s">
        <v>22</v>
      </c>
      <c r="BK122" t="s">
        <v>57</v>
      </c>
      <c r="BL122" t="s">
        <v>58</v>
      </c>
      <c r="BM122" t="s">
        <v>41</v>
      </c>
      <c r="BN122" t="s">
        <v>26</v>
      </c>
      <c r="BO122" t="s">
        <v>26</v>
      </c>
      <c r="BP122">
        <v>3.25</v>
      </c>
      <c r="BS122" s="126"/>
      <c r="BT122" s="126"/>
      <c r="CC122" s="126"/>
      <c r="CD122" s="126"/>
      <c r="CK122" s="126"/>
      <c r="CL122" s="126"/>
      <c r="CM122" s="126"/>
      <c r="CN122" s="126"/>
      <c r="CO122" s="126"/>
      <c r="CP122" s="126"/>
      <c r="CQ122" s="126"/>
      <c r="CR122" s="126"/>
      <c r="CS122" s="126"/>
      <c r="CT122" s="126"/>
      <c r="CU122" s="126"/>
      <c r="CV122" s="126"/>
      <c r="CW122" s="126"/>
      <c r="CX122" s="126"/>
      <c r="CY122" s="126"/>
      <c r="CZ122" s="126"/>
      <c r="DA122" s="126"/>
      <c r="DB122" s="126"/>
      <c r="DC122" s="126"/>
      <c r="DD122" s="126"/>
      <c r="DE122" s="126"/>
      <c r="DF122" s="126"/>
      <c r="DG122" s="126"/>
      <c r="DH122" s="126"/>
      <c r="DI122" s="126"/>
      <c r="DJ122" s="126"/>
      <c r="DK122" s="126"/>
      <c r="DL122" s="126"/>
      <c r="DM122" s="126"/>
      <c r="DN122" s="126"/>
      <c r="DO122" s="126"/>
      <c r="DP122" s="126"/>
      <c r="DQ122" s="126"/>
      <c r="DR122" s="126"/>
      <c r="DS122" s="126"/>
      <c r="DT122" s="126"/>
      <c r="DU122" s="126"/>
      <c r="DV122" s="126"/>
      <c r="DW122" s="126"/>
      <c r="DX122" s="126"/>
      <c r="EB122" s="126"/>
      <c r="EF122" s="126"/>
      <c r="EG122" s="126"/>
    </row>
    <row r="123" spans="1:137" x14ac:dyDescent="0.25">
      <c r="A123">
        <v>122</v>
      </c>
      <c r="B123" t="s">
        <v>889</v>
      </c>
      <c r="C123">
        <v>4</v>
      </c>
      <c r="D123" t="s">
        <v>1316</v>
      </c>
      <c r="E123" s="134">
        <v>5</v>
      </c>
      <c r="F123">
        <v>287926</v>
      </c>
      <c r="G123" t="s">
        <v>30</v>
      </c>
      <c r="H123" t="s">
        <v>1008</v>
      </c>
      <c r="I123">
        <v>253758</v>
      </c>
      <c r="J123" t="s">
        <v>108</v>
      </c>
      <c r="K123">
        <v>1</v>
      </c>
      <c r="L123">
        <v>1.05</v>
      </c>
      <c r="M123">
        <v>1.65445</v>
      </c>
      <c r="N123">
        <v>1.65445E-3</v>
      </c>
      <c r="O123">
        <v>1.7371725</v>
      </c>
      <c r="P123">
        <v>1.7371725000000001E-3</v>
      </c>
      <c r="Q123">
        <v>5.0000000000000051E-2</v>
      </c>
      <c r="R123">
        <v>8.2722500000000101E-5</v>
      </c>
      <c r="S123">
        <v>575.6480717948275</v>
      </c>
      <c r="T123">
        <v>604.43047538456892</v>
      </c>
      <c r="U123" t="s">
        <v>61</v>
      </c>
      <c r="V123">
        <v>1.9108897500000001E-6</v>
      </c>
      <c r="W123">
        <v>2.2930677000000002E-7</v>
      </c>
      <c r="X123">
        <v>2.8663346250000003E-7</v>
      </c>
      <c r="Y123">
        <v>9.5544487500000012E-6</v>
      </c>
      <c r="Z123">
        <v>6.879203100000001E-7</v>
      </c>
      <c r="AA123">
        <v>9.5544487500000012E-6</v>
      </c>
      <c r="AB123">
        <v>1.5325335795000001E-5</v>
      </c>
      <c r="AC123">
        <v>2.2720479127500003E-5</v>
      </c>
      <c r="AD123"/>
      <c r="AE123">
        <v>1.1647327999999999E-5</v>
      </c>
      <c r="AF123">
        <v>8.5535064999999998E-5</v>
      </c>
      <c r="AG123">
        <v>4.0037689999999999E-6</v>
      </c>
      <c r="AH123">
        <v>9.0994749999999998E-6</v>
      </c>
      <c r="AI123">
        <v>2.547853E-6</v>
      </c>
      <c r="AJ123">
        <v>3.2758109999999997E-6</v>
      </c>
      <c r="AK123">
        <v>2.0018844999999999E-6</v>
      </c>
      <c r="AL123">
        <v>1.4923138999999999E-5</v>
      </c>
      <c r="AM123">
        <v>3.63979E-6</v>
      </c>
      <c r="AN123">
        <v>4.0037689999999999E-6</v>
      </c>
      <c r="AO123"/>
      <c r="AP123">
        <v>9.0994749999999995E-8</v>
      </c>
      <c r="AQ123">
        <v>9.9266999999999985E-7</v>
      </c>
      <c r="AR123">
        <v>3.63979E-6</v>
      </c>
      <c r="AS123">
        <v>4.5497375000000001E-5</v>
      </c>
      <c r="AT123"/>
      <c r="AU123"/>
      <c r="AV123"/>
      <c r="AW123"/>
      <c r="AX123"/>
      <c r="AY123"/>
      <c r="AZ123"/>
      <c r="BA123"/>
      <c r="BB123"/>
      <c r="BC123"/>
      <c r="BD123"/>
      <c r="BE123"/>
      <c r="BF123">
        <v>5.505182375E-5</v>
      </c>
      <c r="BG123">
        <v>3.63979E-6</v>
      </c>
      <c r="BH123"/>
      <c r="BI123" t="s">
        <v>782</v>
      </c>
      <c r="BJ123" t="s">
        <v>22</v>
      </c>
      <c r="BK123" t="s">
        <v>57</v>
      </c>
      <c r="BL123" t="s">
        <v>58</v>
      </c>
      <c r="BM123" t="s">
        <v>41</v>
      </c>
      <c r="BN123" t="s">
        <v>26</v>
      </c>
      <c r="BO123" t="s">
        <v>26</v>
      </c>
      <c r="BP123">
        <v>3.25</v>
      </c>
      <c r="BS123" s="126"/>
      <c r="BT123" s="126"/>
      <c r="CC123" s="126"/>
      <c r="CD123" s="126"/>
      <c r="CK123" s="126"/>
      <c r="CL123" s="126"/>
      <c r="CM123" s="126"/>
      <c r="CN123" s="126"/>
      <c r="CO123" s="126"/>
      <c r="CP123" s="126"/>
      <c r="CQ123" s="126"/>
      <c r="CR123" s="126"/>
      <c r="CS123" s="126"/>
      <c r="CT123" s="126"/>
      <c r="CU123" s="126"/>
      <c r="CV123" s="126"/>
      <c r="CW123" s="126"/>
      <c r="CX123" s="126"/>
      <c r="CY123" s="126"/>
      <c r="CZ123" s="126"/>
      <c r="DA123" s="126"/>
      <c r="DB123" s="126"/>
      <c r="DC123" s="126"/>
      <c r="DD123" s="126"/>
      <c r="DE123" s="126"/>
      <c r="DF123" s="126"/>
      <c r="DG123" s="126"/>
      <c r="DH123" s="126"/>
      <c r="DI123" s="126"/>
      <c r="DJ123" s="126"/>
      <c r="DK123" s="126"/>
      <c r="DL123" s="126"/>
      <c r="DM123" s="126"/>
      <c r="DN123" s="126"/>
      <c r="DO123" s="126"/>
      <c r="DP123" s="126"/>
      <c r="DQ123" s="126"/>
      <c r="DR123" s="126"/>
      <c r="DS123" s="126"/>
      <c r="DT123" s="126"/>
      <c r="DU123" s="126"/>
      <c r="DV123" s="126"/>
      <c r="DW123" s="126"/>
      <c r="DX123" s="126"/>
      <c r="EB123" s="126"/>
      <c r="EF123" s="126"/>
      <c r="EG123" s="126"/>
    </row>
    <row r="124" spans="1:137" x14ac:dyDescent="0.25">
      <c r="A124">
        <v>123</v>
      </c>
      <c r="B124" t="s">
        <v>890</v>
      </c>
      <c r="C124">
        <v>4</v>
      </c>
      <c r="D124" t="s">
        <v>1317</v>
      </c>
      <c r="E124" s="134">
        <v>5</v>
      </c>
      <c r="F124">
        <v>269305</v>
      </c>
      <c r="G124" t="s">
        <v>30</v>
      </c>
      <c r="H124" t="s">
        <v>1008</v>
      </c>
      <c r="I124">
        <v>253758</v>
      </c>
      <c r="J124" t="s">
        <v>108</v>
      </c>
      <c r="K124">
        <v>1</v>
      </c>
      <c r="L124">
        <v>1.03</v>
      </c>
      <c r="M124">
        <v>1.1446700000000001</v>
      </c>
      <c r="N124">
        <v>1.14467E-3</v>
      </c>
      <c r="O124">
        <v>1.1790101000000002</v>
      </c>
      <c r="P124">
        <v>1.1790100999999999E-3</v>
      </c>
      <c r="Q124">
        <v>3.0000000000000027E-2</v>
      </c>
      <c r="R124">
        <v>3.4340100000000142E-5</v>
      </c>
      <c r="S124">
        <v>848.16915478501824</v>
      </c>
      <c r="T124">
        <v>873.61422942856882</v>
      </c>
      <c r="U124" t="s">
        <v>837</v>
      </c>
      <c r="V124">
        <v>1.2969111100000003E-6</v>
      </c>
      <c r="W124">
        <v>1.5562933320000006E-7</v>
      </c>
      <c r="X124">
        <v>1.9453666650000002E-7</v>
      </c>
      <c r="Y124">
        <v>6.4845555500000022E-6</v>
      </c>
      <c r="Z124">
        <v>4.6688799960000004E-7</v>
      </c>
      <c r="AA124">
        <v>6.4845555500000022E-6</v>
      </c>
      <c r="AB124">
        <v>1.0401227102200002E-5</v>
      </c>
      <c r="AC124">
        <v>1.5420273097900005E-5</v>
      </c>
      <c r="AD124"/>
      <c r="AE124">
        <v>8.0584768000000031E-6</v>
      </c>
      <c r="AF124">
        <v>5.9179439000000005E-5</v>
      </c>
      <c r="AG124">
        <v>2.7701014000000008E-6</v>
      </c>
      <c r="AH124">
        <v>6.2956850000000004E-6</v>
      </c>
      <c r="AI124">
        <v>1.7627918000000004E-6</v>
      </c>
      <c r="AJ124">
        <v>2.2664466000000001E-6</v>
      </c>
      <c r="AK124">
        <v>1.3850507000000004E-6</v>
      </c>
      <c r="AL124">
        <v>1.0324923399999999E-5</v>
      </c>
      <c r="AM124">
        <v>2.5182740000000006E-6</v>
      </c>
      <c r="AN124"/>
      <c r="AO124"/>
      <c r="AP124">
        <v>6.2956850000000024E-8</v>
      </c>
      <c r="AQ124">
        <v>6.8680200000000009E-7</v>
      </c>
      <c r="AR124">
        <v>2.5182740000000006E-6</v>
      </c>
      <c r="AS124">
        <v>3.1478425000000009E-5</v>
      </c>
      <c r="AT124"/>
      <c r="AU124"/>
      <c r="AV124"/>
      <c r="AW124"/>
      <c r="AX124"/>
      <c r="AY124">
        <v>1.1446700000000002E-5</v>
      </c>
      <c r="AZ124">
        <v>1.1446700000000002E-5</v>
      </c>
      <c r="BA124"/>
      <c r="BB124"/>
      <c r="BC124"/>
      <c r="BD124"/>
      <c r="BE124"/>
      <c r="BF124">
        <v>3.7962980550000008E-5</v>
      </c>
      <c r="BG124">
        <v>2.5182740000000006E-6</v>
      </c>
      <c r="BH124"/>
      <c r="BI124" t="s">
        <v>782</v>
      </c>
      <c r="BJ124" t="s">
        <v>22</v>
      </c>
      <c r="BK124" t="s">
        <v>57</v>
      </c>
      <c r="BL124" t="s">
        <v>58</v>
      </c>
      <c r="BM124" t="s">
        <v>41</v>
      </c>
      <c r="BN124" t="s">
        <v>26</v>
      </c>
      <c r="BO124" t="s">
        <v>26</v>
      </c>
      <c r="BP124">
        <v>3.25</v>
      </c>
      <c r="BS124" s="126"/>
      <c r="BT124" s="126"/>
      <c r="CC124" s="126"/>
      <c r="CD124" s="126"/>
      <c r="CK124" s="126"/>
      <c r="CL124" s="126"/>
      <c r="CM124" s="126"/>
      <c r="CN124" s="126"/>
      <c r="CO124" s="126"/>
      <c r="CP124" s="126"/>
      <c r="CQ124" s="126"/>
      <c r="CR124" s="126"/>
      <c r="CS124" s="126"/>
      <c r="CT124" s="126"/>
      <c r="CU124" s="126"/>
      <c r="CV124" s="126"/>
      <c r="CW124" s="126"/>
      <c r="CX124" s="126"/>
      <c r="CY124" s="126"/>
      <c r="CZ124" s="126"/>
      <c r="DA124" s="126"/>
      <c r="DB124" s="126"/>
      <c r="DC124" s="126"/>
      <c r="DD124" s="126"/>
      <c r="DE124" s="126"/>
      <c r="DF124" s="126"/>
      <c r="DG124" s="126"/>
      <c r="DH124" s="126"/>
      <c r="DI124" s="126"/>
      <c r="DJ124" s="126"/>
      <c r="DK124" s="126"/>
      <c r="DL124" s="126"/>
      <c r="DM124" s="126"/>
      <c r="DN124" s="126"/>
      <c r="DO124" s="126"/>
      <c r="DP124" s="126"/>
      <c r="DQ124" s="126"/>
      <c r="DR124" s="126"/>
      <c r="DS124" s="126"/>
      <c r="DT124" s="126"/>
      <c r="DU124" s="126"/>
      <c r="DV124" s="126"/>
      <c r="DW124" s="126"/>
      <c r="DX124" s="126"/>
      <c r="EB124" s="126"/>
      <c r="EF124" s="126"/>
      <c r="EG124" s="126"/>
    </row>
    <row r="125" spans="1:137" x14ac:dyDescent="0.25">
      <c r="A125">
        <v>124</v>
      </c>
      <c r="B125" t="s">
        <v>892</v>
      </c>
      <c r="C125">
        <v>4</v>
      </c>
      <c r="D125" t="s">
        <v>1318</v>
      </c>
      <c r="E125" s="134">
        <v>5</v>
      </c>
      <c r="F125">
        <v>287925</v>
      </c>
      <c r="G125" t="s">
        <v>30</v>
      </c>
      <c r="H125" t="s">
        <v>1008</v>
      </c>
      <c r="I125">
        <v>253758</v>
      </c>
      <c r="J125" t="s">
        <v>108</v>
      </c>
      <c r="K125">
        <v>1</v>
      </c>
      <c r="L125">
        <v>1.05</v>
      </c>
      <c r="M125">
        <v>1.1082000000000001</v>
      </c>
      <c r="N125">
        <v>1.1082000000000002E-3</v>
      </c>
      <c r="O125">
        <v>1.16361</v>
      </c>
      <c r="P125">
        <v>1.16361E-3</v>
      </c>
      <c r="Q125">
        <v>5.0000000000000051E-2</v>
      </c>
      <c r="R125">
        <v>5.5409999999999878E-5</v>
      </c>
      <c r="S125">
        <v>859.39447065597562</v>
      </c>
      <c r="T125">
        <v>902.3641941887746</v>
      </c>
      <c r="U125" t="s">
        <v>837</v>
      </c>
      <c r="V125">
        <v>1.2799710000000001E-6</v>
      </c>
      <c r="W125">
        <v>1.5359652000000005E-7</v>
      </c>
      <c r="X125">
        <v>1.9199565000000002E-7</v>
      </c>
      <c r="Y125">
        <v>6.3998550000000014E-6</v>
      </c>
      <c r="Z125">
        <v>4.6078956000000003E-7</v>
      </c>
      <c r="AA125">
        <v>6.3998550000000014E-6</v>
      </c>
      <c r="AB125">
        <v>1.0265367420000001E-5</v>
      </c>
      <c r="AC125">
        <v>1.5218855190000005E-5</v>
      </c>
      <c r="AD125"/>
      <c r="AE125">
        <v>7.8017280000000018E-6</v>
      </c>
      <c r="AF125">
        <v>5.7293940000000007E-5</v>
      </c>
      <c r="AG125">
        <v>2.6818440000000007E-6</v>
      </c>
      <c r="AH125">
        <v>6.0951000000000003E-6</v>
      </c>
      <c r="AI125">
        <v>1.7066280000000002E-6</v>
      </c>
      <c r="AJ125">
        <v>2.1942359999999998E-6</v>
      </c>
      <c r="AK125">
        <v>1.3409220000000003E-6</v>
      </c>
      <c r="AL125">
        <v>9.9959640000000021E-6</v>
      </c>
      <c r="AM125">
        <v>2.4380400000000005E-6</v>
      </c>
      <c r="AN125"/>
      <c r="AO125"/>
      <c r="AP125">
        <v>6.0951000000000014E-8</v>
      </c>
      <c r="AQ125">
        <v>6.6492E-7</v>
      </c>
      <c r="AR125">
        <v>2.4380400000000005E-6</v>
      </c>
      <c r="AS125">
        <v>3.0475500000000007E-5</v>
      </c>
      <c r="AT125"/>
      <c r="AU125"/>
      <c r="AV125"/>
      <c r="AW125"/>
      <c r="AX125"/>
      <c r="AY125">
        <v>1.1082000000000002E-5</v>
      </c>
      <c r="AZ125">
        <v>1.1082000000000002E-5</v>
      </c>
      <c r="BA125"/>
      <c r="BB125"/>
      <c r="BC125"/>
      <c r="BD125"/>
      <c r="BE125"/>
      <c r="BF125">
        <v>3.6875355000000006E-5</v>
      </c>
      <c r="BG125">
        <v>2.4380400000000005E-6</v>
      </c>
      <c r="BH125"/>
      <c r="BI125" t="s">
        <v>782</v>
      </c>
      <c r="BJ125" t="s">
        <v>22</v>
      </c>
      <c r="BK125" t="s">
        <v>57</v>
      </c>
      <c r="BL125" t="s">
        <v>58</v>
      </c>
      <c r="BM125" t="s">
        <v>41</v>
      </c>
      <c r="BN125" t="s">
        <v>26</v>
      </c>
      <c r="BO125" t="s">
        <v>26</v>
      </c>
      <c r="BP125">
        <v>3.25</v>
      </c>
      <c r="BS125" s="126"/>
      <c r="BT125" s="126"/>
      <c r="CC125" s="126"/>
      <c r="CD125" s="126"/>
      <c r="CK125" s="126"/>
      <c r="CL125" s="126"/>
      <c r="CM125" s="126"/>
      <c r="CN125" s="126"/>
      <c r="CO125" s="126"/>
      <c r="CP125" s="126"/>
      <c r="CQ125" s="126"/>
      <c r="CR125" s="126"/>
      <c r="CS125" s="126"/>
      <c r="CT125" s="126"/>
      <c r="CU125" s="126"/>
      <c r="CV125" s="126"/>
      <c r="CW125" s="126"/>
      <c r="CX125" s="126"/>
      <c r="CY125" s="126"/>
      <c r="CZ125" s="126"/>
      <c r="DA125" s="126"/>
      <c r="DB125" s="126"/>
      <c r="DC125" s="126"/>
      <c r="DD125" s="126"/>
      <c r="DE125" s="126"/>
      <c r="DF125" s="126"/>
      <c r="DG125" s="126"/>
      <c r="DH125" s="126"/>
      <c r="DI125" s="126"/>
      <c r="DJ125" s="126"/>
      <c r="DK125" s="126"/>
      <c r="DL125" s="126"/>
      <c r="DM125" s="126"/>
      <c r="DN125" s="126"/>
      <c r="DO125" s="126"/>
      <c r="DP125" s="126"/>
      <c r="DQ125" s="126"/>
      <c r="DR125" s="126"/>
      <c r="DS125" s="126"/>
      <c r="DT125" s="126"/>
      <c r="DU125" s="126"/>
      <c r="DV125" s="126"/>
      <c r="DW125" s="126"/>
      <c r="DX125" s="126"/>
      <c r="EB125" s="126"/>
      <c r="EF125" s="126"/>
      <c r="EG125" s="126"/>
    </row>
    <row r="126" spans="1:137" x14ac:dyDescent="0.25">
      <c r="A126">
        <v>125</v>
      </c>
      <c r="B126" t="s">
        <v>866</v>
      </c>
      <c r="C126">
        <v>4</v>
      </c>
      <c r="D126" t="s">
        <v>1319</v>
      </c>
      <c r="E126" s="134">
        <v>5</v>
      </c>
      <c r="F126">
        <v>385706</v>
      </c>
      <c r="G126" t="s">
        <v>30</v>
      </c>
      <c r="H126" t="s">
        <v>1008</v>
      </c>
      <c r="I126">
        <v>253758</v>
      </c>
      <c r="J126" t="s">
        <v>108</v>
      </c>
      <c r="K126">
        <v>1</v>
      </c>
      <c r="L126">
        <v>1.03</v>
      </c>
      <c r="M126">
        <v>3.1560000000000001</v>
      </c>
      <c r="N126">
        <v>3.156E-3</v>
      </c>
      <c r="O126">
        <v>3.25068</v>
      </c>
      <c r="P126">
        <v>3.2506800000000001E-3</v>
      </c>
      <c r="Q126">
        <v>3.0000000000000027E-2</v>
      </c>
      <c r="R126">
        <v>9.4680000000000198E-5</v>
      </c>
      <c r="S126">
        <v>307.62794246126964</v>
      </c>
      <c r="T126">
        <v>316.85678073510769</v>
      </c>
      <c r="U126" t="s">
        <v>61</v>
      </c>
      <c r="V126">
        <v>3.5757480000000004E-6</v>
      </c>
      <c r="W126">
        <v>4.2908976000000002E-7</v>
      </c>
      <c r="X126">
        <v>5.3636219999999995E-7</v>
      </c>
      <c r="Y126">
        <v>1.7878740000000002E-5</v>
      </c>
      <c r="Z126">
        <v>1.2872692800000001E-6</v>
      </c>
      <c r="AA126">
        <v>1.7878740000000002E-5</v>
      </c>
      <c r="AB126">
        <v>2.8677498959999999E-5</v>
      </c>
      <c r="AC126">
        <v>4.2515643720000009E-5</v>
      </c>
      <c r="AD126"/>
      <c r="AE126">
        <v>2.2218240000000006E-5</v>
      </c>
      <c r="AF126">
        <v>1.6316520000000004E-4</v>
      </c>
      <c r="AG126">
        <v>7.6375200000000024E-6</v>
      </c>
      <c r="AH126">
        <v>1.7358000000000002E-5</v>
      </c>
      <c r="AI126">
        <v>4.8602400000000008E-6</v>
      </c>
      <c r="AJ126">
        <v>6.2488800000000007E-6</v>
      </c>
      <c r="AK126">
        <v>3.8187600000000012E-6</v>
      </c>
      <c r="AL126">
        <v>2.8467120000000005E-5</v>
      </c>
      <c r="AM126">
        <v>6.9432000000000016E-6</v>
      </c>
      <c r="AN126">
        <v>7.6375200000000024E-6</v>
      </c>
      <c r="AO126"/>
      <c r="AP126">
        <v>1.7358000000000005E-7</v>
      </c>
      <c r="AQ126">
        <v>1.8936E-6</v>
      </c>
      <c r="AR126">
        <v>6.9432000000000016E-6</v>
      </c>
      <c r="AS126">
        <v>8.6790000000000028E-5</v>
      </c>
      <c r="AT126"/>
      <c r="AU126"/>
      <c r="AV126"/>
      <c r="AW126"/>
      <c r="AX126"/>
      <c r="AY126"/>
      <c r="AZ126"/>
      <c r="BA126"/>
      <c r="BB126"/>
      <c r="BC126"/>
      <c r="BD126"/>
      <c r="BE126"/>
      <c r="BF126">
        <v>1.0466874000000005E-4</v>
      </c>
      <c r="BG126">
        <v>6.9432000000000016E-6</v>
      </c>
      <c r="BH126"/>
      <c r="BI126" t="s">
        <v>782</v>
      </c>
      <c r="BJ126" t="s">
        <v>22</v>
      </c>
      <c r="BK126" t="s">
        <v>57</v>
      </c>
      <c r="BL126" t="s">
        <v>58</v>
      </c>
      <c r="BM126" t="s">
        <v>41</v>
      </c>
      <c r="BN126" t="s">
        <v>26</v>
      </c>
      <c r="BO126" t="s">
        <v>26</v>
      </c>
      <c r="BP126">
        <v>3.45</v>
      </c>
      <c r="BS126" s="126"/>
      <c r="BT126" s="126"/>
      <c r="CC126" s="126"/>
      <c r="CD126" s="126"/>
      <c r="CK126" s="126"/>
      <c r="CL126" s="126"/>
      <c r="CM126" s="126"/>
      <c r="CN126" s="126"/>
      <c r="CO126" s="126"/>
      <c r="CP126" s="126"/>
      <c r="CQ126" s="126"/>
      <c r="CR126" s="126"/>
      <c r="CS126" s="126"/>
      <c r="CT126" s="126"/>
      <c r="CU126" s="126"/>
      <c r="CV126" s="126"/>
      <c r="CW126" s="126"/>
      <c r="CX126" s="126"/>
      <c r="CY126" s="126"/>
      <c r="CZ126" s="126"/>
      <c r="DA126" s="126"/>
      <c r="DB126" s="126"/>
      <c r="DC126" s="126"/>
      <c r="DD126" s="126"/>
      <c r="DE126" s="126"/>
      <c r="DF126" s="126"/>
      <c r="DG126" s="126"/>
      <c r="DH126" s="126"/>
      <c r="DI126" s="126"/>
      <c r="DJ126" s="126"/>
      <c r="DK126" s="126"/>
      <c r="DL126" s="126"/>
      <c r="DM126" s="126"/>
      <c r="DN126" s="126"/>
      <c r="DO126" s="126"/>
      <c r="DP126" s="126"/>
      <c r="DQ126" s="126"/>
      <c r="DR126" s="126"/>
      <c r="DS126" s="126"/>
      <c r="DT126" s="126"/>
      <c r="DU126" s="126"/>
      <c r="DV126" s="126"/>
      <c r="DW126" s="126"/>
      <c r="DX126" s="126"/>
      <c r="EB126" s="126"/>
      <c r="EF126" s="126"/>
      <c r="EG126" s="126"/>
    </row>
    <row r="127" spans="1:137" x14ac:dyDescent="0.25">
      <c r="A127">
        <v>126</v>
      </c>
      <c r="B127" t="s">
        <v>873</v>
      </c>
      <c r="C127">
        <v>4</v>
      </c>
      <c r="D127" t="s">
        <v>1320</v>
      </c>
      <c r="E127" s="134">
        <v>5</v>
      </c>
      <c r="F127">
        <v>271029</v>
      </c>
      <c r="G127" t="s">
        <v>30</v>
      </c>
      <c r="H127" t="s">
        <v>1008</v>
      </c>
      <c r="I127">
        <v>253758</v>
      </c>
      <c r="J127" t="s">
        <v>108</v>
      </c>
      <c r="K127">
        <v>1</v>
      </c>
      <c r="L127">
        <v>1.03</v>
      </c>
      <c r="M127">
        <v>2.89</v>
      </c>
      <c r="N127">
        <v>2.8900000000000002E-3</v>
      </c>
      <c r="O127">
        <v>2.9767000000000001</v>
      </c>
      <c r="P127">
        <v>2.9767000000000001E-3</v>
      </c>
      <c r="Q127">
        <v>3.0000000000000027E-2</v>
      </c>
      <c r="R127">
        <v>8.6699999999999885E-5</v>
      </c>
      <c r="S127">
        <v>335.94248664628617</v>
      </c>
      <c r="T127">
        <v>346.02076124567475</v>
      </c>
      <c r="U127" t="s">
        <v>61</v>
      </c>
      <c r="V127">
        <v>3.27437E-6</v>
      </c>
      <c r="W127">
        <v>3.9292440000000003E-7</v>
      </c>
      <c r="X127">
        <v>4.9115549999999999E-7</v>
      </c>
      <c r="Y127">
        <v>1.6371850000000001E-5</v>
      </c>
      <c r="Z127">
        <v>1.1787731999999998E-6</v>
      </c>
      <c r="AA127">
        <v>1.6371850000000001E-5</v>
      </c>
      <c r="AB127">
        <v>2.6260447399999998E-5</v>
      </c>
      <c r="AC127">
        <v>3.8932259300000003E-5</v>
      </c>
      <c r="AD127"/>
      <c r="AE127">
        <v>2.0345600000000004E-5</v>
      </c>
      <c r="AF127">
        <v>1.4941299999999999E-4</v>
      </c>
      <c r="AG127">
        <v>6.9938000000000007E-6</v>
      </c>
      <c r="AH127">
        <v>1.5894999999999999E-5</v>
      </c>
      <c r="AI127">
        <v>4.4506000000000002E-6</v>
      </c>
      <c r="AJ127">
        <v>5.7222E-6</v>
      </c>
      <c r="AK127">
        <v>3.4969000000000003E-6</v>
      </c>
      <c r="AL127">
        <v>2.6067800000000001E-5</v>
      </c>
      <c r="AM127">
        <v>6.3579999999999999E-6</v>
      </c>
      <c r="AN127">
        <v>6.9938000000000007E-6</v>
      </c>
      <c r="AO127"/>
      <c r="AP127">
        <v>1.5895000000000006E-7</v>
      </c>
      <c r="AQ127">
        <v>1.7339999999999998E-6</v>
      </c>
      <c r="AR127">
        <v>6.3579999999999999E-6</v>
      </c>
      <c r="AS127">
        <v>7.9474999999999994E-5</v>
      </c>
      <c r="AT127"/>
      <c r="AU127"/>
      <c r="AV127"/>
      <c r="AW127"/>
      <c r="AX127"/>
      <c r="AY127"/>
      <c r="AZ127"/>
      <c r="BA127"/>
      <c r="BB127"/>
      <c r="BC127"/>
      <c r="BD127"/>
      <c r="BE127"/>
      <c r="BF127">
        <v>9.5846850000000022E-5</v>
      </c>
      <c r="BG127">
        <v>6.3579999999999999E-6</v>
      </c>
      <c r="BH127"/>
      <c r="BI127" t="s">
        <v>782</v>
      </c>
      <c r="BJ127" t="s">
        <v>22</v>
      </c>
      <c r="BK127" t="s">
        <v>57</v>
      </c>
      <c r="BL127" t="s">
        <v>58</v>
      </c>
      <c r="BM127" t="s">
        <v>41</v>
      </c>
      <c r="BN127" t="s">
        <v>26</v>
      </c>
      <c r="BO127" t="s">
        <v>26</v>
      </c>
      <c r="BP127">
        <v>3.45</v>
      </c>
      <c r="BS127" s="126"/>
      <c r="BT127" s="126"/>
      <c r="CC127" s="126"/>
      <c r="CD127" s="126"/>
      <c r="CK127" s="126"/>
      <c r="CL127" s="126"/>
      <c r="CM127" s="126"/>
      <c r="CN127" s="126"/>
      <c r="CO127" s="126"/>
      <c r="CP127" s="126"/>
      <c r="CQ127" s="126"/>
      <c r="CR127" s="126"/>
      <c r="CS127" s="126"/>
      <c r="CT127" s="126"/>
      <c r="CU127" s="126"/>
      <c r="CV127" s="126"/>
      <c r="CW127" s="126"/>
      <c r="CX127" s="126"/>
      <c r="CY127" s="126"/>
      <c r="CZ127" s="126"/>
      <c r="DA127" s="126"/>
      <c r="DB127" s="126"/>
      <c r="DC127" s="126"/>
      <c r="DD127" s="126"/>
      <c r="DE127" s="126"/>
      <c r="DF127" s="126"/>
      <c r="DG127" s="126"/>
      <c r="DH127" s="126"/>
      <c r="DI127" s="126"/>
      <c r="DJ127" s="126"/>
      <c r="DK127" s="126"/>
      <c r="DL127" s="126"/>
      <c r="DM127" s="126"/>
      <c r="DN127" s="126"/>
      <c r="DO127" s="126"/>
      <c r="DP127" s="126"/>
      <c r="DQ127" s="126"/>
      <c r="DR127" s="126"/>
      <c r="DS127" s="126"/>
      <c r="DT127" s="126"/>
      <c r="DU127" s="126"/>
      <c r="DV127" s="126"/>
      <c r="DW127" s="126"/>
      <c r="DX127" s="126"/>
      <c r="EB127" s="126"/>
      <c r="EF127" s="126"/>
      <c r="EG127" s="126"/>
    </row>
    <row r="128" spans="1:137" x14ac:dyDescent="0.25">
      <c r="A128">
        <v>127</v>
      </c>
      <c r="B128" t="s">
        <v>874</v>
      </c>
      <c r="C128">
        <v>4</v>
      </c>
      <c r="D128" t="s">
        <v>1321</v>
      </c>
      <c r="E128" s="134">
        <v>5</v>
      </c>
      <c r="F128">
        <v>271030</v>
      </c>
      <c r="G128" t="s">
        <v>30</v>
      </c>
      <c r="H128" t="s">
        <v>1008</v>
      </c>
      <c r="I128">
        <v>253758</v>
      </c>
      <c r="J128" t="s">
        <v>108</v>
      </c>
      <c r="K128">
        <v>1</v>
      </c>
      <c r="L128">
        <v>1.03</v>
      </c>
      <c r="M128">
        <v>3.4089999999999998</v>
      </c>
      <c r="N128">
        <v>3.4089999999999997E-3</v>
      </c>
      <c r="O128">
        <v>3.5112700000000001</v>
      </c>
      <c r="P128">
        <v>3.5112699999999999E-3</v>
      </c>
      <c r="Q128">
        <v>3.0000000000000027E-2</v>
      </c>
      <c r="R128">
        <v>1.0227000000000024E-4</v>
      </c>
      <c r="S128">
        <v>284.79723860597448</v>
      </c>
      <c r="T128">
        <v>293.34115576415371</v>
      </c>
      <c r="U128" t="s">
        <v>61</v>
      </c>
      <c r="V128">
        <v>3.8623969999999998E-6</v>
      </c>
      <c r="W128">
        <v>4.6348764000000004E-7</v>
      </c>
      <c r="X128">
        <v>5.7935955000000003E-7</v>
      </c>
      <c r="Y128">
        <v>1.9311985E-5</v>
      </c>
      <c r="Z128">
        <v>1.3904629199999998E-6</v>
      </c>
      <c r="AA128">
        <v>1.9311985E-5</v>
      </c>
      <c r="AB128">
        <v>3.0976423939999997E-5</v>
      </c>
      <c r="AC128">
        <v>4.5923900330000007E-5</v>
      </c>
      <c r="AD128"/>
      <c r="AE128">
        <v>2.3999360000000003E-5</v>
      </c>
      <c r="AF128">
        <v>1.762453E-4</v>
      </c>
      <c r="AG128">
        <v>8.2497800000000005E-6</v>
      </c>
      <c r="AH128">
        <v>1.8749499999999997E-5</v>
      </c>
      <c r="AI128">
        <v>5.2498600000000001E-6</v>
      </c>
      <c r="AJ128">
        <v>6.7498199999999999E-6</v>
      </c>
      <c r="AK128">
        <v>4.1248900000000002E-6</v>
      </c>
      <c r="AL128">
        <v>3.0749179999999999E-5</v>
      </c>
      <c r="AM128">
        <v>7.4997999999999998E-6</v>
      </c>
      <c r="AN128">
        <v>8.2497800000000005E-6</v>
      </c>
      <c r="AO128"/>
      <c r="AP128">
        <v>1.8749500000000005E-7</v>
      </c>
      <c r="AQ128">
        <v>2.0453999999999999E-6</v>
      </c>
      <c r="AR128">
        <v>7.4997999999999998E-6</v>
      </c>
      <c r="AS128">
        <v>9.3747500000000017E-5</v>
      </c>
      <c r="AT128"/>
      <c r="AU128"/>
      <c r="AV128"/>
      <c r="AW128"/>
      <c r="AX128"/>
      <c r="AY128"/>
      <c r="AZ128"/>
      <c r="BA128"/>
      <c r="BB128"/>
      <c r="BC128"/>
      <c r="BD128"/>
      <c r="BE128"/>
      <c r="BF128">
        <v>1.1305948500000002E-4</v>
      </c>
      <c r="BG128">
        <v>7.4997999999999998E-6</v>
      </c>
      <c r="BH128"/>
      <c r="BI128" t="s">
        <v>782</v>
      </c>
      <c r="BJ128" t="s">
        <v>22</v>
      </c>
      <c r="BK128" t="s">
        <v>57</v>
      </c>
      <c r="BL128" t="s">
        <v>58</v>
      </c>
      <c r="BM128" t="s">
        <v>41</v>
      </c>
      <c r="BN128" t="s">
        <v>26</v>
      </c>
      <c r="BO128" t="s">
        <v>26</v>
      </c>
      <c r="BP128">
        <v>3.45</v>
      </c>
      <c r="BS128" s="126"/>
      <c r="BT128" s="126"/>
      <c r="CC128" s="126"/>
      <c r="CD128" s="126"/>
      <c r="CK128" s="126"/>
      <c r="CL128" s="126"/>
      <c r="CM128" s="126"/>
      <c r="CN128" s="126"/>
      <c r="CO128" s="126"/>
      <c r="CP128" s="126"/>
      <c r="CQ128" s="126"/>
      <c r="CR128" s="126"/>
      <c r="CS128" s="126"/>
      <c r="CT128" s="126"/>
      <c r="CU128" s="126"/>
      <c r="CV128" s="126"/>
      <c r="CW128" s="126"/>
      <c r="CX128" s="126"/>
      <c r="CY128" s="126"/>
      <c r="CZ128" s="126"/>
      <c r="DA128" s="126"/>
      <c r="DB128" s="126"/>
      <c r="DC128" s="126"/>
      <c r="DD128" s="126"/>
      <c r="DE128" s="126"/>
      <c r="DF128" s="126"/>
      <c r="DG128" s="126"/>
      <c r="DH128" s="126"/>
      <c r="DI128" s="126"/>
      <c r="DJ128" s="126"/>
      <c r="DK128" s="126"/>
      <c r="DL128" s="126"/>
      <c r="DM128" s="126"/>
      <c r="DN128" s="126"/>
      <c r="DO128" s="126"/>
      <c r="DP128" s="126"/>
      <c r="DQ128" s="126"/>
      <c r="DR128" s="126"/>
      <c r="DS128" s="126"/>
      <c r="DT128" s="126"/>
      <c r="DU128" s="126"/>
      <c r="DV128" s="126"/>
      <c r="DW128" s="126"/>
      <c r="DX128" s="126"/>
      <c r="EB128" s="126"/>
      <c r="EF128" s="126"/>
      <c r="EG128" s="126"/>
    </row>
    <row r="129" spans="1:137" x14ac:dyDescent="0.25">
      <c r="A129">
        <v>128</v>
      </c>
      <c r="B129" t="s">
        <v>912</v>
      </c>
      <c r="C129">
        <v>4</v>
      </c>
      <c r="D129" t="s">
        <v>914</v>
      </c>
      <c r="E129" s="134">
        <v>5</v>
      </c>
      <c r="F129">
        <v>355457</v>
      </c>
      <c r="G129" t="s">
        <v>913</v>
      </c>
      <c r="H129" t="s">
        <v>1011</v>
      </c>
      <c r="I129">
        <v>280367</v>
      </c>
      <c r="J129" t="s">
        <v>108</v>
      </c>
      <c r="K129">
        <v>1</v>
      </c>
      <c r="L129">
        <v>1.1299999999999999</v>
      </c>
      <c r="M129">
        <v>1.078765</v>
      </c>
      <c r="N129">
        <v>1.078765E-3</v>
      </c>
      <c r="O129">
        <v>1.2190044499999999</v>
      </c>
      <c r="P129">
        <v>1.2190044499999998E-3</v>
      </c>
      <c r="Q129">
        <v>0.12999999999999989</v>
      </c>
      <c r="R129">
        <v>1.4023944999999984E-4</v>
      </c>
      <c r="S129">
        <v>820.34155002469436</v>
      </c>
      <c r="T129">
        <v>926.9859515279046</v>
      </c>
      <c r="U129" t="s">
        <v>1301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>
        <v>2.373283E-6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>
        <v>2.373283E-6</v>
      </c>
      <c r="BH129"/>
      <c r="BI129" t="s">
        <v>782</v>
      </c>
      <c r="BJ129" t="s">
        <v>41</v>
      </c>
      <c r="BK129" t="s">
        <v>57</v>
      </c>
      <c r="BL129" t="s">
        <v>58</v>
      </c>
      <c r="BM129" t="s">
        <v>41</v>
      </c>
      <c r="BN129" t="s">
        <v>94</v>
      </c>
      <c r="BO129" t="s">
        <v>94</v>
      </c>
      <c r="BP129">
        <v>3.45</v>
      </c>
      <c r="BS129" s="126"/>
      <c r="BT129" s="126"/>
      <c r="CC129" s="126"/>
      <c r="CD129" s="126"/>
      <c r="CK129" s="126"/>
      <c r="CL129" s="126"/>
      <c r="CM129" s="126"/>
      <c r="CN129" s="126"/>
      <c r="CO129" s="126"/>
      <c r="CP129" s="126"/>
      <c r="CQ129" s="126"/>
      <c r="CR129" s="126"/>
      <c r="CS129" s="126"/>
      <c r="CT129" s="126"/>
      <c r="CU129" s="126"/>
      <c r="CV129" s="126"/>
      <c r="CW129" s="126"/>
      <c r="CX129" s="126"/>
      <c r="CY129" s="126"/>
      <c r="CZ129" s="126"/>
      <c r="DA129" s="126"/>
      <c r="DB129" s="126"/>
      <c r="DC129" s="126"/>
      <c r="DD129" s="126"/>
      <c r="DE129" s="126"/>
      <c r="DF129" s="126"/>
      <c r="DG129" s="126"/>
      <c r="DH129" s="126"/>
      <c r="DI129" s="126"/>
      <c r="DJ129" s="126"/>
      <c r="DK129" s="126"/>
      <c r="DL129" s="126"/>
      <c r="DM129" s="126"/>
      <c r="DN129" s="126"/>
      <c r="DO129" s="126"/>
      <c r="DP129" s="126"/>
      <c r="DQ129" s="126"/>
      <c r="DR129" s="126"/>
      <c r="DS129" s="126"/>
      <c r="DT129" s="126"/>
      <c r="DU129" s="126"/>
      <c r="DV129" s="126"/>
      <c r="DW129" s="126"/>
      <c r="DX129" s="126"/>
      <c r="EB129" s="126"/>
      <c r="EF129" s="126"/>
      <c r="EG129" s="126"/>
    </row>
    <row r="130" spans="1:137" x14ac:dyDescent="0.25">
      <c r="A130">
        <v>129</v>
      </c>
      <c r="B130" t="s">
        <v>931</v>
      </c>
      <c r="C130">
        <v>4</v>
      </c>
      <c r="D130" t="s">
        <v>932</v>
      </c>
      <c r="E130" s="134"/>
      <c r="F130">
        <v>307426</v>
      </c>
      <c r="G130" t="s">
        <v>30</v>
      </c>
      <c r="H130" t="s">
        <v>1008</v>
      </c>
      <c r="I130">
        <v>253758</v>
      </c>
      <c r="J130" t="s">
        <v>108</v>
      </c>
      <c r="K130">
        <v>1</v>
      </c>
      <c r="L130">
        <v>1.03</v>
      </c>
      <c r="M130">
        <v>1.0133000000000001</v>
      </c>
      <c r="N130">
        <v>1.0133000000000002E-3</v>
      </c>
      <c r="O130">
        <v>1.0436990000000002</v>
      </c>
      <c r="P130">
        <v>1.0436989999999999E-3</v>
      </c>
      <c r="Q130">
        <v>3.0000000000000027E-2</v>
      </c>
      <c r="R130">
        <v>3.0398999999999964E-5</v>
      </c>
      <c r="S130">
        <v>958.13064877900604</v>
      </c>
      <c r="T130">
        <v>986.87456824237631</v>
      </c>
      <c r="U130" t="s">
        <v>837</v>
      </c>
      <c r="V130">
        <v>1.1480689000000003E-6</v>
      </c>
      <c r="W130">
        <v>1.3776826800000004E-7</v>
      </c>
      <c r="X130">
        <v>1.7221033500000006E-7</v>
      </c>
      <c r="Y130">
        <v>5.7403445000000017E-6</v>
      </c>
      <c r="Z130">
        <v>4.1330480400000004E-7</v>
      </c>
      <c r="AA130">
        <v>5.7403445000000017E-6</v>
      </c>
      <c r="AB130">
        <v>9.2075125780000017E-6</v>
      </c>
      <c r="AC130">
        <v>1.3650539221000004E-5</v>
      </c>
      <c r="AD130"/>
      <c r="AE130">
        <v>7.1336320000000015E-6</v>
      </c>
      <c r="AF130">
        <v>5.2387610000000007E-5</v>
      </c>
      <c r="AG130">
        <v>2.4521860000000005E-6</v>
      </c>
      <c r="AH130">
        <v>5.5731500000000002E-6</v>
      </c>
      <c r="AI130">
        <v>1.5604820000000005E-6</v>
      </c>
      <c r="AJ130">
        <v>2.0063340000000003E-6</v>
      </c>
      <c r="AK130">
        <v>1.2260930000000002E-6</v>
      </c>
      <c r="AL130">
        <v>9.1399660000000009E-6</v>
      </c>
      <c r="AM130">
        <v>2.2292600000000002E-6</v>
      </c>
      <c r="AN130"/>
      <c r="AO130"/>
      <c r="AP130">
        <v>5.5731500000000018E-8</v>
      </c>
      <c r="AQ130">
        <v>6.0798000000000002E-7</v>
      </c>
      <c r="AR130">
        <v>2.2292600000000002E-6</v>
      </c>
      <c r="AS130">
        <v>2.7865750000000007E-5</v>
      </c>
      <c r="AT130"/>
      <c r="AU130"/>
      <c r="AV130"/>
      <c r="AW130"/>
      <c r="AX130"/>
      <c r="AY130">
        <v>1.0132999999999999E-5</v>
      </c>
      <c r="AZ130">
        <v>1.0132999999999999E-5</v>
      </c>
      <c r="BA130"/>
      <c r="BB130"/>
      <c r="BC130"/>
      <c r="BD130"/>
      <c r="BE130"/>
      <c r="BF130">
        <v>3.3606094500000005E-5</v>
      </c>
      <c r="BG130">
        <v>2.2292600000000002E-6</v>
      </c>
      <c r="BH130"/>
      <c r="BI130" t="s">
        <v>782</v>
      </c>
      <c r="BJ130" t="s">
        <v>22</v>
      </c>
      <c r="BK130" t="s">
        <v>57</v>
      </c>
      <c r="BL130" t="s">
        <v>58</v>
      </c>
      <c r="BM130" t="s">
        <v>41</v>
      </c>
      <c r="BN130" t="s">
        <v>26</v>
      </c>
      <c r="BO130" t="s">
        <v>26</v>
      </c>
      <c r="BP130">
        <v>3.45</v>
      </c>
      <c r="BS130" s="126"/>
      <c r="BT130" s="126"/>
      <c r="CC130" s="126"/>
      <c r="CD130" s="126"/>
      <c r="CK130" s="126"/>
      <c r="CL130" s="126"/>
      <c r="CM130" s="126"/>
      <c r="CN130" s="126"/>
      <c r="CO130" s="126"/>
      <c r="CP130" s="126"/>
      <c r="CQ130" s="126"/>
      <c r="CR130" s="126"/>
      <c r="CS130" s="126"/>
      <c r="CT130" s="126"/>
      <c r="CU130" s="126"/>
      <c r="CV130" s="126"/>
      <c r="CW130" s="126"/>
      <c r="CX130" s="126"/>
      <c r="CY130" s="126"/>
      <c r="CZ130" s="126"/>
      <c r="DA130" s="126"/>
      <c r="DB130" s="126"/>
      <c r="DC130" s="126"/>
      <c r="DD130" s="126"/>
      <c r="DE130" s="126"/>
      <c r="DF130" s="126"/>
      <c r="DG130" s="126"/>
      <c r="DH130" s="126"/>
      <c r="DI130" s="126"/>
      <c r="DJ130" s="126"/>
      <c r="DK130" s="126"/>
      <c r="DL130" s="126"/>
      <c r="DM130" s="126"/>
      <c r="DN130" s="126"/>
      <c r="DO130" s="126"/>
      <c r="DP130" s="126"/>
      <c r="DQ130" s="126"/>
      <c r="DR130" s="126"/>
      <c r="DS130" s="126"/>
      <c r="DT130" s="126"/>
      <c r="DU130" s="126"/>
      <c r="DV130" s="126"/>
      <c r="DW130" s="126"/>
      <c r="DX130" s="126"/>
      <c r="EB130" s="126"/>
      <c r="EF130" s="126"/>
      <c r="EG130" s="126"/>
    </row>
    <row r="131" spans="1:137" x14ac:dyDescent="0.25">
      <c r="A131">
        <v>130</v>
      </c>
      <c r="B131" t="s">
        <v>1228</v>
      </c>
      <c r="C131">
        <v>4</v>
      </c>
      <c r="D131" t="s">
        <v>933</v>
      </c>
      <c r="E131" s="134"/>
      <c r="F131">
        <v>307427</v>
      </c>
      <c r="G131" t="s">
        <v>30</v>
      </c>
      <c r="H131" t="s">
        <v>1008</v>
      </c>
      <c r="I131">
        <v>253758</v>
      </c>
      <c r="J131" t="s">
        <v>108</v>
      </c>
      <c r="K131">
        <v>1</v>
      </c>
      <c r="L131">
        <v>1.03</v>
      </c>
      <c r="M131">
        <v>1.38096</v>
      </c>
      <c r="N131">
        <v>1.3809600000000001E-3</v>
      </c>
      <c r="O131">
        <v>1.4223888</v>
      </c>
      <c r="P131">
        <v>1.4223888E-3</v>
      </c>
      <c r="Q131">
        <v>3.0000000000000027E-2</v>
      </c>
      <c r="R131">
        <v>4.1428800000000094E-5</v>
      </c>
      <c r="S131">
        <v>703.04265612890094</v>
      </c>
      <c r="T131">
        <v>724.13393581276796</v>
      </c>
      <c r="U131" t="s">
        <v>837</v>
      </c>
      <c r="V131">
        <v>1.5646276800000001E-6</v>
      </c>
      <c r="W131">
        <v>1.877553216E-7</v>
      </c>
      <c r="X131">
        <v>2.3469415200000002E-7</v>
      </c>
      <c r="Y131">
        <v>7.8231384000000001E-6</v>
      </c>
      <c r="Z131">
        <v>5.6326596479999992E-7</v>
      </c>
      <c r="AA131">
        <v>7.8231384000000001E-6</v>
      </c>
      <c r="AB131">
        <v>1.25483139936E-5</v>
      </c>
      <c r="AC131">
        <v>1.8603423115200003E-5</v>
      </c>
      <c r="AD131"/>
      <c r="AE131">
        <v>9.7219583999999993E-6</v>
      </c>
      <c r="AF131">
        <v>7.1395631999999999E-5</v>
      </c>
      <c r="AG131">
        <v>3.3419232000000004E-6</v>
      </c>
      <c r="AH131">
        <v>7.5952800000000002E-6</v>
      </c>
      <c r="AI131">
        <v>2.1266783999999999E-6</v>
      </c>
      <c r="AJ131">
        <v>2.7343007999999997E-6</v>
      </c>
      <c r="AK131">
        <v>1.6709616000000002E-6</v>
      </c>
      <c r="AL131">
        <v>1.2456259200000001E-5</v>
      </c>
      <c r="AM131">
        <v>3.0381120000000001E-6</v>
      </c>
      <c r="AN131"/>
      <c r="AO131"/>
      <c r="AP131">
        <v>7.5952800000000008E-8</v>
      </c>
      <c r="AQ131">
        <v>8.2857599999999986E-7</v>
      </c>
      <c r="AR131">
        <v>3.0381120000000001E-6</v>
      </c>
      <c r="AS131">
        <v>3.7976400000000011E-5</v>
      </c>
      <c r="AT131"/>
      <c r="AU131"/>
      <c r="AV131"/>
      <c r="AW131"/>
      <c r="AX131"/>
      <c r="AY131">
        <v>1.3809600000000001E-5</v>
      </c>
      <c r="AZ131">
        <v>1.3809600000000001E-5</v>
      </c>
      <c r="BA131"/>
      <c r="BB131"/>
      <c r="BC131"/>
      <c r="BD131"/>
      <c r="BE131"/>
      <c r="BF131">
        <v>4.5799538400000005E-5</v>
      </c>
      <c r="BG131">
        <v>3.0381120000000001E-6</v>
      </c>
      <c r="BH131"/>
      <c r="BI131" t="s">
        <v>782</v>
      </c>
      <c r="BJ131" t="s">
        <v>22</v>
      </c>
      <c r="BK131" t="s">
        <v>57</v>
      </c>
      <c r="BL131" t="s">
        <v>58</v>
      </c>
      <c r="BM131" t="s">
        <v>41</v>
      </c>
      <c r="BN131" t="s">
        <v>26</v>
      </c>
      <c r="BO131" t="s">
        <v>26</v>
      </c>
      <c r="BP131">
        <v>3.45</v>
      </c>
      <c r="BS131" s="126"/>
      <c r="BT131" s="126"/>
      <c r="CC131" s="126"/>
      <c r="CD131" s="126"/>
      <c r="CK131" s="126"/>
      <c r="CL131" s="126"/>
      <c r="CM131" s="126"/>
      <c r="CN131" s="126"/>
      <c r="CO131" s="126"/>
      <c r="CP131" s="126"/>
      <c r="CQ131" s="126"/>
      <c r="CR131" s="126"/>
      <c r="CS131" s="126"/>
      <c r="CT131" s="126"/>
      <c r="CU131" s="126"/>
      <c r="CV131" s="126"/>
      <c r="CW131" s="126"/>
      <c r="CX131" s="126"/>
      <c r="CY131" s="126"/>
      <c r="CZ131" s="126"/>
      <c r="DA131" s="126"/>
      <c r="DB131" s="126"/>
      <c r="DC131" s="126"/>
      <c r="DD131" s="126"/>
      <c r="DE131" s="126"/>
      <c r="DF131" s="126"/>
      <c r="DG131" s="126"/>
      <c r="DH131" s="126"/>
      <c r="DI131" s="126"/>
      <c r="DJ131" s="126"/>
      <c r="DK131" s="126"/>
      <c r="DL131" s="126"/>
      <c r="DM131" s="126"/>
      <c r="DN131" s="126"/>
      <c r="DO131" s="126"/>
      <c r="DP131" s="126"/>
      <c r="DQ131" s="126"/>
      <c r="DR131" s="126"/>
      <c r="DS131" s="126"/>
      <c r="DT131" s="126"/>
      <c r="DU131" s="126"/>
      <c r="DV131" s="126"/>
      <c r="DW131" s="126"/>
      <c r="DX131" s="126"/>
      <c r="EB131" s="126"/>
      <c r="EF131" s="126"/>
      <c r="EG131" s="126"/>
    </row>
    <row r="132" spans="1:137" x14ac:dyDescent="0.25">
      <c r="A132">
        <v>131</v>
      </c>
      <c r="B132" t="s">
        <v>1229</v>
      </c>
      <c r="C132">
        <v>4</v>
      </c>
      <c r="D132" t="s">
        <v>1230</v>
      </c>
      <c r="E132" s="134"/>
      <c r="F132">
        <v>307430</v>
      </c>
      <c r="G132" t="s">
        <v>30</v>
      </c>
      <c r="H132" t="s">
        <v>1008</v>
      </c>
      <c r="I132">
        <v>253758</v>
      </c>
      <c r="J132" t="s">
        <v>108</v>
      </c>
      <c r="K132">
        <v>1</v>
      </c>
      <c r="L132">
        <v>1.03</v>
      </c>
      <c r="M132">
        <v>1.48675</v>
      </c>
      <c r="N132">
        <v>1.48675E-3</v>
      </c>
      <c r="O132">
        <v>1.5313524999999999</v>
      </c>
      <c r="P132">
        <v>1.5313525000000001E-3</v>
      </c>
      <c r="Q132">
        <v>3.0000000000000027E-2</v>
      </c>
      <c r="R132">
        <v>4.4602500000000093E-5</v>
      </c>
      <c r="S132">
        <v>653.01751229713602</v>
      </c>
      <c r="T132">
        <v>672.60803766605011</v>
      </c>
      <c r="U132" t="s">
        <v>61</v>
      </c>
      <c r="V132">
        <v>1.6844877500000002E-6</v>
      </c>
      <c r="W132">
        <v>2.0213853000000002E-7</v>
      </c>
      <c r="X132">
        <v>2.5267316250000004E-7</v>
      </c>
      <c r="Y132">
        <v>8.4224387500000002E-6</v>
      </c>
      <c r="Z132">
        <v>6.0641558999999994E-7</v>
      </c>
      <c r="AA132">
        <v>8.4224387500000002E-6</v>
      </c>
      <c r="AB132">
        <v>1.3509591754999999E-5</v>
      </c>
      <c r="AC132">
        <v>2.0028559347500004E-5</v>
      </c>
      <c r="AD132"/>
      <c r="AE132">
        <v>1.0466720000000002E-5</v>
      </c>
      <c r="AF132">
        <v>7.6864975000000022E-5</v>
      </c>
      <c r="AG132">
        <v>3.5979349999999998E-6</v>
      </c>
      <c r="AH132">
        <v>8.1771250000000001E-6</v>
      </c>
      <c r="AI132">
        <v>2.2895950000000001E-6</v>
      </c>
      <c r="AJ132">
        <v>2.9437650000000002E-6</v>
      </c>
      <c r="AK132">
        <v>1.7989674999999999E-6</v>
      </c>
      <c r="AL132">
        <v>1.3410485E-5</v>
      </c>
      <c r="AM132">
        <v>3.2708500000000002E-6</v>
      </c>
      <c r="AN132">
        <v>3.5979349999999998E-6</v>
      </c>
      <c r="AO132"/>
      <c r="AP132">
        <v>8.1771250000000018E-8</v>
      </c>
      <c r="AQ132">
        <v>8.9204999999999989E-7</v>
      </c>
      <c r="AR132">
        <v>3.2708500000000002E-6</v>
      </c>
      <c r="AS132">
        <v>4.0885625000000002E-5</v>
      </c>
      <c r="AT132"/>
      <c r="AU132"/>
      <c r="AV132"/>
      <c r="AW132"/>
      <c r="AX132"/>
      <c r="AY132"/>
      <c r="AZ132"/>
      <c r="BA132"/>
      <c r="BB132"/>
      <c r="BC132"/>
      <c r="BD132"/>
      <c r="BE132"/>
      <c r="BF132">
        <v>4.9308063749999999E-5</v>
      </c>
      <c r="BG132">
        <v>3.2708500000000002E-6</v>
      </c>
      <c r="BH132"/>
      <c r="BI132" t="s">
        <v>782</v>
      </c>
      <c r="BJ132" t="s">
        <v>22</v>
      </c>
      <c r="BK132" t="s">
        <v>57</v>
      </c>
      <c r="BL132" t="s">
        <v>58</v>
      </c>
      <c r="BM132" t="s">
        <v>41</v>
      </c>
      <c r="BN132" t="s">
        <v>26</v>
      </c>
      <c r="BO132" t="s">
        <v>26</v>
      </c>
      <c r="BP132">
        <v>3.45</v>
      </c>
      <c r="BS132" s="126"/>
      <c r="BT132" s="126"/>
      <c r="CC132" s="126"/>
      <c r="CD132" s="126"/>
      <c r="CK132" s="126"/>
      <c r="CL132" s="126"/>
      <c r="CM132" s="126"/>
      <c r="CN132" s="126"/>
      <c r="CO132" s="126"/>
      <c r="CP132" s="126"/>
      <c r="CQ132" s="126"/>
      <c r="CR132" s="126"/>
      <c r="CS132" s="126"/>
      <c r="CT132" s="126"/>
      <c r="CU132" s="126"/>
      <c r="CV132" s="126"/>
      <c r="CW132" s="126"/>
      <c r="CX132" s="126"/>
      <c r="CY132" s="126"/>
      <c r="CZ132" s="126"/>
      <c r="DA132" s="126"/>
      <c r="DB132" s="126"/>
      <c r="DC132" s="126"/>
      <c r="DD132" s="126"/>
      <c r="DE132" s="126"/>
      <c r="DF132" s="126"/>
      <c r="DG132" s="126"/>
      <c r="DH132" s="126"/>
      <c r="DI132" s="126"/>
      <c r="DJ132" s="126"/>
      <c r="DK132" s="126"/>
      <c r="DL132" s="126"/>
      <c r="DM132" s="126"/>
      <c r="DN132" s="126"/>
      <c r="DO132" s="126"/>
      <c r="DP132" s="126"/>
      <c r="DQ132" s="126"/>
      <c r="DR132" s="126"/>
      <c r="DS132" s="126"/>
      <c r="DT132" s="126"/>
      <c r="DU132" s="126"/>
      <c r="DV132" s="126"/>
      <c r="DW132" s="126"/>
      <c r="DX132" s="126"/>
      <c r="EB132" s="126"/>
      <c r="EF132" s="126"/>
      <c r="EG132" s="126"/>
    </row>
    <row r="133" spans="1:137" x14ac:dyDescent="0.25">
      <c r="A133">
        <v>132</v>
      </c>
      <c r="B133" t="s">
        <v>964</v>
      </c>
      <c r="C133">
        <v>4</v>
      </c>
      <c r="D133" t="s">
        <v>1231</v>
      </c>
      <c r="E133" s="134"/>
      <c r="F133">
        <v>307436</v>
      </c>
      <c r="G133" t="s">
        <v>30</v>
      </c>
      <c r="H133" t="s">
        <v>1008</v>
      </c>
      <c r="I133">
        <v>253758</v>
      </c>
      <c r="J133" t="s">
        <v>108</v>
      </c>
      <c r="K133">
        <v>1</v>
      </c>
      <c r="L133">
        <v>1.03</v>
      </c>
      <c r="M133">
        <v>1.6753</v>
      </c>
      <c r="N133">
        <v>1.6753E-3</v>
      </c>
      <c r="O133">
        <v>1.7255590000000001</v>
      </c>
      <c r="P133">
        <v>1.725559E-3</v>
      </c>
      <c r="Q133">
        <v>3.0000000000000027E-2</v>
      </c>
      <c r="R133">
        <v>5.0258999999999981E-5</v>
      </c>
      <c r="S133">
        <v>579.52234609190407</v>
      </c>
      <c r="T133">
        <v>596.90801647466128</v>
      </c>
      <c r="U133" t="s">
        <v>1111</v>
      </c>
      <c r="V133">
        <v>1.8981149000000004E-6</v>
      </c>
      <c r="W133">
        <v>2.2777378800000006E-7</v>
      </c>
      <c r="X133">
        <v>2.8471723500000005E-7</v>
      </c>
      <c r="Y133">
        <v>9.4905745000000022E-6</v>
      </c>
      <c r="Z133">
        <v>6.8332136400000008E-7</v>
      </c>
      <c r="AA133">
        <v>9.4905745000000022E-6</v>
      </c>
      <c r="AB133">
        <v>1.5222881498000002E-5</v>
      </c>
      <c r="AC133">
        <v>2.2568586161000005E-5</v>
      </c>
      <c r="AD133"/>
      <c r="AE133">
        <v>1.1794112000000001E-5</v>
      </c>
      <c r="AF133">
        <v>8.6613010000000006E-5</v>
      </c>
      <c r="AG133">
        <v>4.0542260000000004E-6</v>
      </c>
      <c r="AH133">
        <v>9.2141499999999988E-6</v>
      </c>
      <c r="AI133">
        <v>2.5799620000000001E-6</v>
      </c>
      <c r="AJ133">
        <v>3.3170939999999998E-6</v>
      </c>
      <c r="AK133">
        <v>2.0271130000000002E-6</v>
      </c>
      <c r="AL133">
        <v>1.5111206E-5</v>
      </c>
      <c r="AM133">
        <v>3.6856599999999999E-6</v>
      </c>
      <c r="AN133"/>
      <c r="AO133">
        <v>2.7642450000000003E-6</v>
      </c>
      <c r="AP133">
        <v>9.2141500000000005E-8</v>
      </c>
      <c r="AQ133">
        <v>1.0051799999999998E-6</v>
      </c>
      <c r="AR133">
        <v>3.6856599999999999E-6</v>
      </c>
      <c r="AS133">
        <v>4.6070750000000003E-5</v>
      </c>
      <c r="AT133"/>
      <c r="AU133"/>
      <c r="AV133"/>
      <c r="AW133"/>
      <c r="AX133"/>
      <c r="AY133"/>
      <c r="AZ133"/>
      <c r="BA133"/>
      <c r="BB133"/>
      <c r="BC133"/>
      <c r="BD133"/>
      <c r="BE133"/>
      <c r="BF133">
        <v>5.5561324500000003E-5</v>
      </c>
      <c r="BG133">
        <v>3.6856599999999999E-6</v>
      </c>
      <c r="BH133"/>
      <c r="BI133" t="s">
        <v>782</v>
      </c>
      <c r="BJ133" t="s">
        <v>22</v>
      </c>
      <c r="BK133" t="s">
        <v>92</v>
      </c>
      <c r="BL133" t="s">
        <v>117</v>
      </c>
      <c r="BM133" t="s">
        <v>41</v>
      </c>
      <c r="BN133" t="s">
        <v>26</v>
      </c>
      <c r="BO133" t="s">
        <v>26</v>
      </c>
      <c r="BP133">
        <v>3.45</v>
      </c>
      <c r="BS133" s="126"/>
      <c r="BT133" s="126"/>
      <c r="CC133" s="126"/>
      <c r="CD133" s="126"/>
      <c r="CK133" s="126"/>
      <c r="CL133" s="126"/>
      <c r="CM133" s="126"/>
      <c r="CN133" s="126"/>
      <c r="CO133" s="126"/>
      <c r="CP133" s="126"/>
      <c r="CQ133" s="126"/>
      <c r="CR133" s="126"/>
      <c r="CS133" s="126"/>
      <c r="CT133" s="126"/>
      <c r="CU133" s="126"/>
      <c r="CV133" s="126"/>
      <c r="CW133" s="126"/>
      <c r="CX133" s="126"/>
      <c r="CY133" s="126"/>
      <c r="CZ133" s="126"/>
      <c r="DA133" s="126"/>
      <c r="DB133" s="126"/>
      <c r="DC133" s="126"/>
      <c r="DD133" s="126"/>
      <c r="DE133" s="126"/>
      <c r="DF133" s="126"/>
      <c r="DG133" s="126"/>
      <c r="DH133" s="126"/>
      <c r="DI133" s="126"/>
      <c r="DJ133" s="126"/>
      <c r="DK133" s="126"/>
      <c r="DL133" s="126"/>
      <c r="DM133" s="126"/>
      <c r="DN133" s="126"/>
      <c r="DO133" s="126"/>
      <c r="DP133" s="126"/>
      <c r="DQ133" s="126"/>
      <c r="DR133" s="126"/>
      <c r="DS133" s="126"/>
      <c r="DT133" s="126"/>
      <c r="DU133" s="126"/>
      <c r="DV133" s="126"/>
      <c r="DW133" s="126"/>
      <c r="DX133" s="126"/>
      <c r="EB133" s="126"/>
      <c r="EF133" s="126"/>
      <c r="EG133" s="126"/>
    </row>
    <row r="134" spans="1:137" x14ac:dyDescent="0.25">
      <c r="A134">
        <v>133</v>
      </c>
      <c r="B134" t="s">
        <v>59</v>
      </c>
      <c r="C134">
        <v>4.17</v>
      </c>
      <c r="D134" t="s">
        <v>60</v>
      </c>
      <c r="E134" s="134">
        <v>34.666666666666664</v>
      </c>
      <c r="F134">
        <v>146045</v>
      </c>
      <c r="G134" t="s">
        <v>30</v>
      </c>
      <c r="H134" t="s">
        <v>1008</v>
      </c>
      <c r="I134">
        <v>253758</v>
      </c>
      <c r="J134" t="s">
        <v>108</v>
      </c>
      <c r="K134">
        <v>1</v>
      </c>
      <c r="L134">
        <v>1.05</v>
      </c>
      <c r="M134">
        <v>2.0268000000000002</v>
      </c>
      <c r="N134">
        <v>2.0268E-3</v>
      </c>
      <c r="O134">
        <v>2.1281400000000001</v>
      </c>
      <c r="P134">
        <v>2.1281400000000002E-3</v>
      </c>
      <c r="Q134">
        <v>5.0000000000000051E-2</v>
      </c>
      <c r="R134">
        <v>1.0134000000000012E-4</v>
      </c>
      <c r="S134">
        <v>469.89389795784115</v>
      </c>
      <c r="T134">
        <v>493.38859285573312</v>
      </c>
      <c r="U134" t="s">
        <v>61</v>
      </c>
      <c r="V134">
        <v>2.3409540000000001E-6</v>
      </c>
      <c r="W134">
        <v>2.8091448000000004E-7</v>
      </c>
      <c r="X134">
        <v>3.5114310000000008E-7</v>
      </c>
      <c r="Y134">
        <v>1.170477E-5</v>
      </c>
      <c r="Z134">
        <v>8.4274344000000003E-7</v>
      </c>
      <c r="AA134">
        <v>1.170477E-5</v>
      </c>
      <c r="AB134">
        <v>1.8774451080000003E-5</v>
      </c>
      <c r="AC134">
        <v>2.7833943060000005E-5</v>
      </c>
      <c r="AD134"/>
      <c r="AE134">
        <v>1.4268672000000005E-5</v>
      </c>
      <c r="AF134">
        <v>1.0478556000000002E-4</v>
      </c>
      <c r="AG134">
        <v>4.9048560000000007E-6</v>
      </c>
      <c r="AH134">
        <v>1.1147399999999999E-5</v>
      </c>
      <c r="AI134">
        <v>3.121272000000001E-6</v>
      </c>
      <c r="AJ134">
        <v>4.0130639999999996E-6</v>
      </c>
      <c r="AK134">
        <v>2.4524280000000004E-6</v>
      </c>
      <c r="AL134">
        <v>1.8281736000000003E-5</v>
      </c>
      <c r="AM134">
        <v>4.4589600000000006E-6</v>
      </c>
      <c r="AN134">
        <v>4.9048560000000007E-6</v>
      </c>
      <c r="AO134"/>
      <c r="AP134">
        <v>1.1147400000000005E-7</v>
      </c>
      <c r="AQ134">
        <v>1.21608E-6</v>
      </c>
      <c r="AR134">
        <v>4.4589600000000006E-6</v>
      </c>
      <c r="AS134">
        <v>5.5737000000000019E-5</v>
      </c>
      <c r="AT134"/>
      <c r="AU134"/>
      <c r="AV134"/>
      <c r="AW134"/>
      <c r="AX134"/>
      <c r="AY134"/>
      <c r="AZ134"/>
      <c r="BA134"/>
      <c r="BB134"/>
      <c r="BC134"/>
      <c r="BD134"/>
      <c r="BE134"/>
      <c r="BF134">
        <v>6.744177000000002E-5</v>
      </c>
      <c r="BG134">
        <v>4.4589600000000006E-6</v>
      </c>
      <c r="BH134"/>
      <c r="BI134" t="s">
        <v>33</v>
      </c>
      <c r="BJ134" t="s">
        <v>22</v>
      </c>
      <c r="BK134" t="s">
        <v>92</v>
      </c>
      <c r="BL134" t="s">
        <v>58</v>
      </c>
      <c r="BM134" t="s">
        <v>126</v>
      </c>
      <c r="BN134" t="s">
        <v>26</v>
      </c>
      <c r="BO134" t="s">
        <v>26</v>
      </c>
      <c r="BP134">
        <v>3.35</v>
      </c>
      <c r="BS134" s="126"/>
      <c r="BT134" s="126"/>
      <c r="CC134" s="126"/>
      <c r="CD134" s="126"/>
      <c r="CK134" s="126"/>
      <c r="CL134" s="126"/>
      <c r="CM134" s="126"/>
      <c r="CN134" s="126"/>
      <c r="CO134" s="126"/>
      <c r="CP134" s="126"/>
      <c r="CQ134" s="126"/>
      <c r="CR134" s="126"/>
      <c r="CS134" s="126"/>
      <c r="CT134" s="126"/>
      <c r="CU134" s="126"/>
      <c r="CV134" s="126"/>
      <c r="CW134" s="126"/>
      <c r="CX134" s="126"/>
      <c r="CY134" s="126"/>
      <c r="CZ134" s="126"/>
      <c r="DA134" s="126"/>
      <c r="DB134" s="126"/>
      <c r="DC134" s="126"/>
      <c r="DD134" s="126"/>
      <c r="DE134" s="126"/>
      <c r="DF134" s="126"/>
      <c r="DG134" s="126"/>
      <c r="DH134" s="126"/>
      <c r="DI134" s="126"/>
      <c r="DJ134" s="126"/>
      <c r="DK134" s="126"/>
      <c r="DL134" s="126"/>
      <c r="DM134" s="126"/>
      <c r="DN134" s="126"/>
      <c r="DO134" s="126"/>
      <c r="DP134" s="126"/>
      <c r="DQ134" s="126"/>
      <c r="DR134" s="126"/>
      <c r="DS134" s="126"/>
      <c r="DT134" s="126"/>
      <c r="DU134" s="126"/>
      <c r="DV134" s="126"/>
      <c r="DW134" s="126"/>
      <c r="DX134" s="126"/>
      <c r="EB134" s="126"/>
      <c r="EF134" s="126"/>
      <c r="EG134" s="126"/>
    </row>
    <row r="135" spans="1:137" x14ac:dyDescent="0.25">
      <c r="A135">
        <v>134</v>
      </c>
      <c r="B135" t="s">
        <v>62</v>
      </c>
      <c r="C135">
        <v>4.17</v>
      </c>
      <c r="D135" t="s">
        <v>1232</v>
      </c>
      <c r="E135" s="134">
        <v>1608.3333333333333</v>
      </c>
      <c r="F135">
        <v>144669</v>
      </c>
      <c r="G135" t="s">
        <v>30</v>
      </c>
      <c r="H135" t="s">
        <v>1008</v>
      </c>
      <c r="I135">
        <v>253758</v>
      </c>
      <c r="J135" t="s">
        <v>108</v>
      </c>
      <c r="K135">
        <v>1</v>
      </c>
      <c r="L135">
        <v>1.05</v>
      </c>
      <c r="M135">
        <v>2.1122000000000001</v>
      </c>
      <c r="N135">
        <v>2.1122000000000003E-3</v>
      </c>
      <c r="O135">
        <v>2.2178100000000001</v>
      </c>
      <c r="P135">
        <v>2.2178100000000002E-3</v>
      </c>
      <c r="Q135">
        <v>5.0000000000000051E-2</v>
      </c>
      <c r="R135">
        <v>1.0560999999999992E-4</v>
      </c>
      <c r="S135">
        <v>450.89525252388614</v>
      </c>
      <c r="T135">
        <v>473.44001515008046</v>
      </c>
      <c r="U135" t="s">
        <v>61</v>
      </c>
      <c r="V135">
        <v>2.4395910000000003E-6</v>
      </c>
      <c r="W135">
        <v>2.9275092000000008E-7</v>
      </c>
      <c r="X135">
        <v>3.6593865000000003E-7</v>
      </c>
      <c r="Y135">
        <v>1.2197955000000004E-5</v>
      </c>
      <c r="Z135">
        <v>8.7825276000000008E-7</v>
      </c>
      <c r="AA135">
        <v>1.2197955000000004E-5</v>
      </c>
      <c r="AB135">
        <v>1.9565519819999999E-5</v>
      </c>
      <c r="AC135">
        <v>2.9006736990000009E-5</v>
      </c>
      <c r="AD135"/>
      <c r="AE135">
        <v>1.4869888000000004E-5</v>
      </c>
      <c r="AF135">
        <v>1.0920074E-4</v>
      </c>
      <c r="AG135">
        <v>5.1115240000000008E-6</v>
      </c>
      <c r="AH135">
        <v>1.1617099999999999E-5</v>
      </c>
      <c r="AI135">
        <v>3.2527880000000005E-6</v>
      </c>
      <c r="AJ135">
        <v>4.182156E-6</v>
      </c>
      <c r="AK135">
        <v>2.5557620000000004E-6</v>
      </c>
      <c r="AL135">
        <v>1.9052044E-5</v>
      </c>
      <c r="AM135">
        <v>4.6468400000000004E-6</v>
      </c>
      <c r="AN135">
        <v>5.1115240000000008E-6</v>
      </c>
      <c r="AO135"/>
      <c r="AP135">
        <v>1.1617100000000005E-7</v>
      </c>
      <c r="AQ135">
        <v>1.26732E-6</v>
      </c>
      <c r="AR135">
        <v>4.6468400000000004E-6</v>
      </c>
      <c r="AS135">
        <v>5.8085500000000018E-5</v>
      </c>
      <c r="AT135"/>
      <c r="AU135"/>
      <c r="AV135"/>
      <c r="AW135"/>
      <c r="AX135"/>
      <c r="AY135"/>
      <c r="AZ135"/>
      <c r="BA135"/>
      <c r="BB135"/>
      <c r="BC135"/>
      <c r="BD135"/>
      <c r="BE135"/>
      <c r="BF135">
        <v>7.0283455000000016E-5</v>
      </c>
      <c r="BG135">
        <v>4.6468400000000004E-6</v>
      </c>
      <c r="BH135"/>
      <c r="BI135" t="s">
        <v>33</v>
      </c>
      <c r="BJ135" t="s">
        <v>22</v>
      </c>
      <c r="BK135" t="s">
        <v>92</v>
      </c>
      <c r="BL135" t="s">
        <v>58</v>
      </c>
      <c r="BM135" t="s">
        <v>41</v>
      </c>
      <c r="BN135" t="s">
        <v>26</v>
      </c>
      <c r="BO135" t="s">
        <v>26</v>
      </c>
      <c r="BP135">
        <v>3.35</v>
      </c>
      <c r="BS135" s="126"/>
      <c r="BT135" s="126"/>
      <c r="CC135" s="126"/>
      <c r="CD135" s="126"/>
      <c r="CK135" s="126"/>
      <c r="CL135" s="126"/>
      <c r="CM135" s="126"/>
      <c r="CN135" s="126"/>
      <c r="CO135" s="126"/>
      <c r="CP135" s="126"/>
      <c r="CQ135" s="126"/>
      <c r="CR135" s="126"/>
      <c r="CS135" s="126"/>
      <c r="CT135" s="126"/>
      <c r="CU135" s="126"/>
      <c r="CV135" s="126"/>
      <c r="CW135" s="126"/>
      <c r="CX135" s="126"/>
      <c r="CY135" s="126"/>
      <c r="CZ135" s="126"/>
      <c r="DA135" s="126"/>
      <c r="DB135" s="126"/>
      <c r="DC135" s="126"/>
      <c r="DD135" s="126"/>
      <c r="DE135" s="126"/>
      <c r="DF135" s="126"/>
      <c r="DG135" s="126"/>
      <c r="DH135" s="126"/>
      <c r="DI135" s="126"/>
      <c r="DJ135" s="126"/>
      <c r="DK135" s="126"/>
      <c r="DL135" s="126"/>
      <c r="DM135" s="126"/>
      <c r="DN135" s="126"/>
      <c r="DO135" s="126"/>
      <c r="DP135" s="126"/>
      <c r="DQ135" s="126"/>
      <c r="DR135" s="126"/>
      <c r="DS135" s="126"/>
      <c r="DT135" s="126"/>
      <c r="DU135" s="126"/>
      <c r="DV135" s="126"/>
      <c r="DW135" s="126"/>
      <c r="DX135" s="126"/>
      <c r="EB135" s="126"/>
      <c r="EF135" s="126"/>
      <c r="EG135" s="126"/>
    </row>
    <row r="136" spans="1:137" x14ac:dyDescent="0.25">
      <c r="A136">
        <v>135</v>
      </c>
      <c r="B136" t="s">
        <v>1233</v>
      </c>
      <c r="C136">
        <v>4.17</v>
      </c>
      <c r="D136" t="s">
        <v>1234</v>
      </c>
      <c r="E136" s="134">
        <v>1580.75</v>
      </c>
      <c r="F136">
        <v>146047</v>
      </c>
      <c r="G136" t="s">
        <v>30</v>
      </c>
      <c r="H136" t="s">
        <v>1008</v>
      </c>
      <c r="I136">
        <v>253758</v>
      </c>
      <c r="J136" t="s">
        <v>108</v>
      </c>
      <c r="K136">
        <v>1</v>
      </c>
      <c r="L136">
        <v>1.05</v>
      </c>
      <c r="M136">
        <v>1.376595</v>
      </c>
      <c r="N136">
        <v>1.376595E-3</v>
      </c>
      <c r="O136">
        <v>1.4454247499999999</v>
      </c>
      <c r="P136">
        <v>1.4454247500000001E-3</v>
      </c>
      <c r="Q136">
        <v>5.0000000000000051E-2</v>
      </c>
      <c r="R136">
        <v>6.8829750000000108E-5</v>
      </c>
      <c r="S136">
        <v>691.83816037465795</v>
      </c>
      <c r="T136">
        <v>726.43006839339091</v>
      </c>
      <c r="U136" t="s">
        <v>61</v>
      </c>
      <c r="V136">
        <v>1.5899672250000002E-6</v>
      </c>
      <c r="W136">
        <v>1.9079606700000007E-7</v>
      </c>
      <c r="X136">
        <v>2.3849508375000001E-7</v>
      </c>
      <c r="Y136">
        <v>7.949836125000001E-6</v>
      </c>
      <c r="Z136">
        <v>5.723882010000001E-7</v>
      </c>
      <c r="AA136">
        <v>7.949836125000001E-6</v>
      </c>
      <c r="AB136">
        <v>1.2751537144500002E-5</v>
      </c>
      <c r="AC136">
        <v>1.8904710305250009E-5</v>
      </c>
      <c r="AD136"/>
      <c r="AE136">
        <v>9.6912288000000025E-6</v>
      </c>
      <c r="AF136">
        <v>7.1169961500000003E-5</v>
      </c>
      <c r="AG136">
        <v>3.3313599000000006E-6</v>
      </c>
      <c r="AH136">
        <v>7.5712724999999996E-6</v>
      </c>
      <c r="AI136">
        <v>2.1199563000000003E-6</v>
      </c>
      <c r="AJ136">
        <v>2.7256581000000001E-6</v>
      </c>
      <c r="AK136">
        <v>1.6656799500000003E-6</v>
      </c>
      <c r="AL136">
        <v>1.2416886900000001E-5</v>
      </c>
      <c r="AM136">
        <v>3.0285090000000003E-6</v>
      </c>
      <c r="AN136">
        <v>3.3313599000000006E-6</v>
      </c>
      <c r="AO136"/>
      <c r="AP136">
        <v>7.5712725000000019E-8</v>
      </c>
      <c r="AQ136">
        <v>8.2595700000000009E-7</v>
      </c>
      <c r="AR136">
        <v>3.0285090000000003E-6</v>
      </c>
      <c r="AS136">
        <v>3.7856362500000006E-5</v>
      </c>
      <c r="AT136"/>
      <c r="AU136"/>
      <c r="AV136"/>
      <c r="AW136"/>
      <c r="AX136"/>
      <c r="AY136"/>
      <c r="AZ136"/>
      <c r="BA136"/>
      <c r="BB136"/>
      <c r="BC136"/>
      <c r="BD136"/>
      <c r="BE136"/>
      <c r="BF136">
        <v>4.5806198625000007E-5</v>
      </c>
      <c r="BG136">
        <v>3.0285090000000003E-6</v>
      </c>
      <c r="BH136"/>
      <c r="BI136" t="s">
        <v>33</v>
      </c>
      <c r="BJ136" t="s">
        <v>22</v>
      </c>
      <c r="BK136" t="s">
        <v>92</v>
      </c>
      <c r="BL136" t="s">
        <v>58</v>
      </c>
      <c r="BM136" t="s">
        <v>41</v>
      </c>
      <c r="BN136" t="s">
        <v>26</v>
      </c>
      <c r="BO136" t="s">
        <v>26</v>
      </c>
      <c r="BP136">
        <v>3.35</v>
      </c>
      <c r="BS136" s="126"/>
      <c r="BT136" s="126"/>
      <c r="CC136" s="126"/>
      <c r="CD136" s="126"/>
      <c r="CK136" s="126"/>
      <c r="CL136" s="126"/>
      <c r="CM136" s="126"/>
      <c r="CN136" s="126"/>
      <c r="CO136" s="126"/>
      <c r="CP136" s="126"/>
      <c r="CQ136" s="126"/>
      <c r="CR136" s="126"/>
      <c r="CS136" s="126"/>
      <c r="CT136" s="126"/>
      <c r="CU136" s="126"/>
      <c r="CV136" s="126"/>
      <c r="CW136" s="126"/>
      <c r="CX136" s="126"/>
      <c r="CY136" s="126"/>
      <c r="CZ136" s="126"/>
      <c r="DA136" s="126"/>
      <c r="DB136" s="126"/>
      <c r="DC136" s="126"/>
      <c r="DD136" s="126"/>
      <c r="DE136" s="126"/>
      <c r="DF136" s="126"/>
      <c r="DG136" s="126"/>
      <c r="DH136" s="126"/>
      <c r="DI136" s="126"/>
      <c r="DJ136" s="126"/>
      <c r="DK136" s="126"/>
      <c r="DL136" s="126"/>
      <c r="DM136" s="126"/>
      <c r="DN136" s="126"/>
      <c r="DO136" s="126"/>
      <c r="DP136" s="126"/>
      <c r="DQ136" s="126"/>
      <c r="DR136" s="126"/>
      <c r="DS136" s="126"/>
      <c r="DT136" s="126"/>
      <c r="DU136" s="126"/>
      <c r="DV136" s="126"/>
      <c r="DW136" s="126"/>
      <c r="DX136" s="126"/>
      <c r="EB136" s="126"/>
      <c r="EF136" s="126"/>
      <c r="EG136" s="126"/>
    </row>
    <row r="137" spans="1:137" x14ac:dyDescent="0.25">
      <c r="A137">
        <v>136</v>
      </c>
      <c r="B137" t="s">
        <v>1235</v>
      </c>
      <c r="C137">
        <v>4.17</v>
      </c>
      <c r="D137" t="s">
        <v>1322</v>
      </c>
      <c r="E137" s="134">
        <v>734.91666666666652</v>
      </c>
      <c r="F137">
        <v>150783</v>
      </c>
      <c r="G137" t="s">
        <v>30</v>
      </c>
      <c r="H137" t="s">
        <v>1008</v>
      </c>
      <c r="I137">
        <v>253758</v>
      </c>
      <c r="J137" t="s">
        <v>108</v>
      </c>
      <c r="K137">
        <v>1</v>
      </c>
      <c r="L137">
        <v>1.05</v>
      </c>
      <c r="M137">
        <v>1.0815999999999999</v>
      </c>
      <c r="N137">
        <v>1.0815999999999998E-3</v>
      </c>
      <c r="O137">
        <v>1.13568</v>
      </c>
      <c r="P137">
        <v>1.13568E-3</v>
      </c>
      <c r="Q137">
        <v>5.0000000000000051E-2</v>
      </c>
      <c r="R137">
        <v>5.4080000000000187E-5</v>
      </c>
      <c r="S137">
        <v>880.52972668357279</v>
      </c>
      <c r="T137">
        <v>924.55621301775147</v>
      </c>
      <c r="U137" t="s">
        <v>61</v>
      </c>
      <c r="V137">
        <v>1.2492480000000001E-6</v>
      </c>
      <c r="W137">
        <v>1.4990976000000005E-7</v>
      </c>
      <c r="X137">
        <v>1.8738720000000002E-7</v>
      </c>
      <c r="Y137">
        <v>6.2462400000000007E-6</v>
      </c>
      <c r="Z137">
        <v>4.4972928000000003E-7</v>
      </c>
      <c r="AA137">
        <v>6.2462400000000007E-6</v>
      </c>
      <c r="AB137">
        <v>1.0018968959999999E-5</v>
      </c>
      <c r="AC137">
        <v>1.4853558720000004E-5</v>
      </c>
      <c r="AD137"/>
      <c r="AE137">
        <v>7.6144640000000004E-6</v>
      </c>
      <c r="AF137">
        <v>5.5918719999999998E-5</v>
      </c>
      <c r="AG137">
        <v>2.617472E-6</v>
      </c>
      <c r="AH137">
        <v>5.948799999999998E-6</v>
      </c>
      <c r="AI137">
        <v>1.6656639999999998E-6</v>
      </c>
      <c r="AJ137">
        <v>2.1415679999999999E-6</v>
      </c>
      <c r="AK137">
        <v>1.308736E-6</v>
      </c>
      <c r="AL137">
        <v>9.7560319999999986E-6</v>
      </c>
      <c r="AM137">
        <v>2.37952E-6</v>
      </c>
      <c r="AN137">
        <v>2.617472E-6</v>
      </c>
      <c r="AO137"/>
      <c r="AP137">
        <v>5.9488000000000003E-8</v>
      </c>
      <c r="AQ137">
        <v>6.489599999999999E-7</v>
      </c>
      <c r="AR137">
        <v>2.37952E-6</v>
      </c>
      <c r="AS137">
        <v>2.9743999999999998E-5</v>
      </c>
      <c r="AT137"/>
      <c r="AU137"/>
      <c r="AV137"/>
      <c r="AW137"/>
      <c r="AX137"/>
      <c r="AY137"/>
      <c r="AZ137"/>
      <c r="BA137"/>
      <c r="BB137"/>
      <c r="BC137"/>
      <c r="BD137"/>
      <c r="BE137"/>
      <c r="BF137">
        <v>3.5990240000000003E-5</v>
      </c>
      <c r="BG137">
        <v>2.37952E-6</v>
      </c>
      <c r="BH137"/>
      <c r="BI137" t="s">
        <v>33</v>
      </c>
      <c r="BJ137" t="s">
        <v>22</v>
      </c>
      <c r="BK137" t="s">
        <v>57</v>
      </c>
      <c r="BL137" t="s">
        <v>58</v>
      </c>
      <c r="BM137" t="s">
        <v>41</v>
      </c>
      <c r="BN137" t="s">
        <v>26</v>
      </c>
      <c r="BO137" t="s">
        <v>26</v>
      </c>
      <c r="BP137">
        <v>3.35</v>
      </c>
      <c r="BS137" s="126"/>
      <c r="BT137" s="126"/>
      <c r="CC137" s="126"/>
      <c r="CD137" s="126"/>
      <c r="CK137" s="126"/>
      <c r="CL137" s="126"/>
      <c r="CM137" s="126"/>
      <c r="CN137" s="126"/>
      <c r="CO137" s="126"/>
      <c r="CP137" s="126"/>
      <c r="CQ137" s="126"/>
      <c r="CR137" s="126"/>
      <c r="CS137" s="126"/>
      <c r="CT137" s="126"/>
      <c r="CU137" s="126"/>
      <c r="CV137" s="126"/>
      <c r="CW137" s="126"/>
      <c r="CX137" s="126"/>
      <c r="CY137" s="126"/>
      <c r="CZ137" s="126"/>
      <c r="DA137" s="126"/>
      <c r="DB137" s="126"/>
      <c r="DC137" s="126"/>
      <c r="DD137" s="126"/>
      <c r="DE137" s="126"/>
      <c r="DF137" s="126"/>
      <c r="DG137" s="126"/>
      <c r="DH137" s="126"/>
      <c r="DI137" s="126"/>
      <c r="DJ137" s="126"/>
      <c r="DK137" s="126"/>
      <c r="DL137" s="126"/>
      <c r="DM137" s="126"/>
      <c r="DN137" s="126"/>
      <c r="DO137" s="126"/>
      <c r="DP137" s="126"/>
      <c r="DQ137" s="126"/>
      <c r="DR137" s="126"/>
      <c r="DS137" s="126"/>
      <c r="DT137" s="126"/>
      <c r="DU137" s="126"/>
      <c r="DV137" s="126"/>
      <c r="DW137" s="126"/>
      <c r="DX137" s="126"/>
      <c r="EB137" s="126"/>
      <c r="EF137" s="126"/>
      <c r="EG137" s="126"/>
    </row>
    <row r="138" spans="1:137" x14ac:dyDescent="0.25">
      <c r="A138">
        <v>137</v>
      </c>
      <c r="B138" t="s">
        <v>990</v>
      </c>
      <c r="C138">
        <v>4.17</v>
      </c>
      <c r="D138" t="s">
        <v>1236</v>
      </c>
      <c r="E138" s="134">
        <v>358.5</v>
      </c>
      <c r="F138">
        <v>151625</v>
      </c>
      <c r="G138" t="s">
        <v>30</v>
      </c>
      <c r="H138" t="s">
        <v>1008</v>
      </c>
      <c r="I138">
        <v>253758</v>
      </c>
      <c r="J138" t="s">
        <v>108</v>
      </c>
      <c r="K138">
        <v>1</v>
      </c>
      <c r="L138">
        <v>1.05</v>
      </c>
      <c r="M138">
        <v>1.5529999999999999</v>
      </c>
      <c r="N138">
        <v>1.5529999999999999E-3</v>
      </c>
      <c r="O138">
        <v>1.6306499999999999</v>
      </c>
      <c r="P138">
        <v>1.63065E-3</v>
      </c>
      <c r="Q138">
        <v>5.0000000000000051E-2</v>
      </c>
      <c r="R138">
        <v>7.7650000000000058E-5</v>
      </c>
      <c r="S138">
        <v>613.25238401864294</v>
      </c>
      <c r="T138">
        <v>643.91500321957506</v>
      </c>
      <c r="U138" t="s">
        <v>61</v>
      </c>
      <c r="V138">
        <v>1.7937150000000001E-6</v>
      </c>
      <c r="W138">
        <v>2.1524580000000001E-7</v>
      </c>
      <c r="X138">
        <v>2.6905725000000003E-7</v>
      </c>
      <c r="Y138">
        <v>8.9685749999999991E-6</v>
      </c>
      <c r="Z138">
        <v>6.4573739999999984E-7</v>
      </c>
      <c r="AA138">
        <v>8.9685749999999991E-6</v>
      </c>
      <c r="AB138">
        <v>1.4385594299999998E-5</v>
      </c>
      <c r="AC138">
        <v>2.132727135E-5</v>
      </c>
      <c r="AD138"/>
      <c r="AE138">
        <v>1.0933120000000002E-5</v>
      </c>
      <c r="AF138">
        <v>8.0290099999999999E-5</v>
      </c>
      <c r="AG138">
        <v>3.7582599999999998E-6</v>
      </c>
      <c r="AH138">
        <v>8.5414999999999995E-6</v>
      </c>
      <c r="AI138">
        <v>2.3916199999999998E-6</v>
      </c>
      <c r="AJ138">
        <v>3.0749399999999998E-6</v>
      </c>
      <c r="AK138">
        <v>1.8791299999999999E-6</v>
      </c>
      <c r="AL138">
        <v>1.400806E-5</v>
      </c>
      <c r="AM138">
        <v>3.4166E-6</v>
      </c>
      <c r="AN138">
        <v>3.7582599999999998E-6</v>
      </c>
      <c r="AO138"/>
      <c r="AP138">
        <v>8.5415000000000014E-8</v>
      </c>
      <c r="AQ138">
        <v>9.3179999999999991E-7</v>
      </c>
      <c r="AR138">
        <v>3.4166E-6</v>
      </c>
      <c r="AS138">
        <v>4.2707499999999997E-5</v>
      </c>
      <c r="AT138"/>
      <c r="AU138"/>
      <c r="AV138"/>
      <c r="AW138"/>
      <c r="AX138"/>
      <c r="AY138"/>
      <c r="AZ138"/>
      <c r="BA138"/>
      <c r="BB138"/>
      <c r="BC138"/>
      <c r="BD138"/>
      <c r="BE138"/>
      <c r="BF138">
        <v>5.1676075000000003E-5</v>
      </c>
      <c r="BG138">
        <v>3.4166E-6</v>
      </c>
      <c r="BH138"/>
      <c r="BI138" t="s">
        <v>33</v>
      </c>
      <c r="BJ138" t="s">
        <v>22</v>
      </c>
      <c r="BK138" t="s">
        <v>57</v>
      </c>
      <c r="BL138" t="s">
        <v>58</v>
      </c>
      <c r="BM138" t="s">
        <v>41</v>
      </c>
      <c r="BN138" t="s">
        <v>26</v>
      </c>
      <c r="BO138" t="s">
        <v>26</v>
      </c>
      <c r="BP138">
        <v>3.35</v>
      </c>
      <c r="BS138" s="126"/>
      <c r="BT138" s="126"/>
      <c r="CC138" s="126"/>
      <c r="CD138" s="126"/>
      <c r="CK138" s="126"/>
      <c r="CL138" s="126"/>
      <c r="CM138" s="126"/>
      <c r="CN138" s="126"/>
      <c r="CO138" s="126"/>
      <c r="CP138" s="126"/>
      <c r="CQ138" s="126"/>
      <c r="CR138" s="126"/>
      <c r="CS138" s="126"/>
      <c r="CT138" s="126"/>
      <c r="CU138" s="126"/>
      <c r="CV138" s="126"/>
      <c r="CW138" s="126"/>
      <c r="CX138" s="126"/>
      <c r="CY138" s="126"/>
      <c r="CZ138" s="126"/>
      <c r="DA138" s="126"/>
      <c r="DB138" s="126"/>
      <c r="DC138" s="126"/>
      <c r="DD138" s="126"/>
      <c r="DE138" s="126"/>
      <c r="DF138" s="126"/>
      <c r="DG138" s="126"/>
      <c r="DH138" s="126"/>
      <c r="DI138" s="126"/>
      <c r="DJ138" s="126"/>
      <c r="DK138" s="126"/>
      <c r="DL138" s="126"/>
      <c r="DM138" s="126"/>
      <c r="DN138" s="126"/>
      <c r="DO138" s="126"/>
      <c r="DP138" s="126"/>
      <c r="DQ138" s="126"/>
      <c r="DR138" s="126"/>
      <c r="DS138" s="126"/>
      <c r="DT138" s="126"/>
      <c r="DU138" s="126"/>
      <c r="DV138" s="126"/>
      <c r="DW138" s="126"/>
      <c r="DX138" s="126"/>
      <c r="EB138" s="126"/>
      <c r="EF138" s="126"/>
      <c r="EG138" s="126"/>
    </row>
    <row r="139" spans="1:137" x14ac:dyDescent="0.25">
      <c r="A139">
        <v>138</v>
      </c>
      <c r="B139" t="s">
        <v>261</v>
      </c>
      <c r="C139">
        <v>4.17</v>
      </c>
      <c r="D139" t="s">
        <v>1237</v>
      </c>
      <c r="E139" s="134">
        <v>106.41666666666669</v>
      </c>
      <c r="F139">
        <v>166562</v>
      </c>
      <c r="G139" t="s">
        <v>30</v>
      </c>
      <c r="H139" t="s">
        <v>1008</v>
      </c>
      <c r="I139">
        <v>253758</v>
      </c>
      <c r="J139" t="s">
        <v>108</v>
      </c>
      <c r="K139">
        <v>1</v>
      </c>
      <c r="L139">
        <v>1.05</v>
      </c>
      <c r="M139">
        <v>1.7882</v>
      </c>
      <c r="N139">
        <v>1.7882E-3</v>
      </c>
      <c r="O139">
        <v>1.87761</v>
      </c>
      <c r="P139">
        <v>1.87761E-3</v>
      </c>
      <c r="Q139">
        <v>5.0000000000000051E-2</v>
      </c>
      <c r="R139">
        <v>8.9410000000000054E-5</v>
      </c>
      <c r="S139">
        <v>532.5919653176112</v>
      </c>
      <c r="T139">
        <v>559.22156358349173</v>
      </c>
      <c r="U139" t="s">
        <v>61</v>
      </c>
      <c r="V139">
        <v>2.065371E-6</v>
      </c>
      <c r="W139">
        <v>2.4784452000000001E-7</v>
      </c>
      <c r="X139">
        <v>3.0980565000000004E-7</v>
      </c>
      <c r="Y139">
        <v>1.0326855E-5</v>
      </c>
      <c r="Z139">
        <v>7.4353356000000004E-7</v>
      </c>
      <c r="AA139">
        <v>1.0326855E-5</v>
      </c>
      <c r="AB139">
        <v>1.6564275420000001E-5</v>
      </c>
      <c r="AC139">
        <v>2.455726119000001E-5</v>
      </c>
      <c r="AD139"/>
      <c r="AE139">
        <v>1.2588928000000002E-5</v>
      </c>
      <c r="AF139">
        <v>9.2449939999999993E-5</v>
      </c>
      <c r="AG139">
        <v>4.3274440000000006E-6</v>
      </c>
      <c r="AH139">
        <v>9.8351000000000001E-6</v>
      </c>
      <c r="AI139">
        <v>2.753828000000001E-6</v>
      </c>
      <c r="AJ139">
        <v>3.5406360000000002E-6</v>
      </c>
      <c r="AK139">
        <v>2.1637220000000003E-6</v>
      </c>
      <c r="AL139">
        <v>1.6129564E-5</v>
      </c>
      <c r="AM139">
        <v>3.9340400000000002E-6</v>
      </c>
      <c r="AN139">
        <v>4.3274440000000006E-6</v>
      </c>
      <c r="AO139"/>
      <c r="AP139">
        <v>9.8351000000000018E-8</v>
      </c>
      <c r="AQ139">
        <v>1.0729200000000001E-6</v>
      </c>
      <c r="AR139">
        <v>3.9340400000000002E-6</v>
      </c>
      <c r="AS139">
        <v>4.9175500000000011E-5</v>
      </c>
      <c r="AT139"/>
      <c r="AU139"/>
      <c r="AV139"/>
      <c r="AW139"/>
      <c r="AX139"/>
      <c r="AY139"/>
      <c r="AZ139"/>
      <c r="BA139"/>
      <c r="BB139"/>
      <c r="BC139"/>
      <c r="BD139"/>
      <c r="BE139"/>
      <c r="BF139">
        <v>5.9502355000000019E-5</v>
      </c>
      <c r="BG139">
        <v>3.9340400000000002E-6</v>
      </c>
      <c r="BH139"/>
      <c r="BI139" t="s">
        <v>33</v>
      </c>
      <c r="BJ139" t="s">
        <v>22</v>
      </c>
      <c r="BK139" t="s">
        <v>92</v>
      </c>
      <c r="BL139" t="s">
        <v>58</v>
      </c>
      <c r="BM139" t="s">
        <v>41</v>
      </c>
      <c r="BN139" t="s">
        <v>26</v>
      </c>
      <c r="BO139" t="s">
        <v>26</v>
      </c>
      <c r="BP139">
        <v>3.35</v>
      </c>
      <c r="BS139" s="126"/>
      <c r="BT139" s="126"/>
      <c r="CC139" s="126"/>
      <c r="CD139" s="126"/>
      <c r="CK139" s="126"/>
      <c r="CL139" s="126"/>
      <c r="CM139" s="126"/>
      <c r="CN139" s="126"/>
      <c r="CO139" s="126"/>
      <c r="CP139" s="126"/>
      <c r="CQ139" s="126"/>
      <c r="CR139" s="126"/>
      <c r="CS139" s="126"/>
      <c r="CT139" s="126"/>
      <c r="CU139" s="126"/>
      <c r="CV139" s="126"/>
      <c r="CW139" s="126"/>
      <c r="CX139" s="126"/>
      <c r="CY139" s="126"/>
      <c r="CZ139" s="126"/>
      <c r="DA139" s="126"/>
      <c r="DB139" s="126"/>
      <c r="DC139" s="126"/>
      <c r="DD139" s="126"/>
      <c r="DE139" s="126"/>
      <c r="DF139" s="126"/>
      <c r="DG139" s="126"/>
      <c r="DH139" s="126"/>
      <c r="DI139" s="126"/>
      <c r="DJ139" s="126"/>
      <c r="DK139" s="126"/>
      <c r="DL139" s="126"/>
      <c r="DM139" s="126"/>
      <c r="DN139" s="126"/>
      <c r="DO139" s="126"/>
      <c r="DP139" s="126"/>
      <c r="DQ139" s="126"/>
      <c r="DR139" s="126"/>
      <c r="DS139" s="126"/>
      <c r="DT139" s="126"/>
      <c r="DU139" s="126"/>
      <c r="DV139" s="126"/>
      <c r="DW139" s="126"/>
      <c r="DX139" s="126"/>
      <c r="EB139" s="126"/>
      <c r="EF139" s="126"/>
      <c r="EG139" s="126"/>
    </row>
    <row r="140" spans="1:137" x14ac:dyDescent="0.25">
      <c r="A140">
        <v>139</v>
      </c>
      <c r="B140" t="s">
        <v>266</v>
      </c>
      <c r="C140">
        <v>4.17</v>
      </c>
      <c r="D140" t="s">
        <v>1323</v>
      </c>
      <c r="E140" s="134">
        <v>117.41666666666669</v>
      </c>
      <c r="F140">
        <v>167591</v>
      </c>
      <c r="G140" t="s">
        <v>30</v>
      </c>
      <c r="H140" t="s">
        <v>1008</v>
      </c>
      <c r="I140">
        <v>253758</v>
      </c>
      <c r="J140" t="s">
        <v>108</v>
      </c>
      <c r="K140">
        <v>1</v>
      </c>
      <c r="L140">
        <v>1.05</v>
      </c>
      <c r="M140">
        <v>1.6612899999999999</v>
      </c>
      <c r="N140">
        <v>1.6612899999999999E-3</v>
      </c>
      <c r="O140">
        <v>1.7443545</v>
      </c>
      <c r="P140">
        <v>1.7443545E-3</v>
      </c>
      <c r="Q140">
        <v>5.0000000000000051E-2</v>
      </c>
      <c r="R140">
        <v>8.3064500000000051E-5</v>
      </c>
      <c r="S140">
        <v>573.2779661473628</v>
      </c>
      <c r="T140">
        <v>601.94186445473099</v>
      </c>
      <c r="U140" t="s">
        <v>1111</v>
      </c>
      <c r="V140">
        <v>1.9187899500000003E-6</v>
      </c>
      <c r="W140">
        <v>2.3025479400000001E-7</v>
      </c>
      <c r="X140">
        <v>2.8781849250000008E-7</v>
      </c>
      <c r="Y140">
        <v>9.5939497500000009E-6</v>
      </c>
      <c r="Z140">
        <v>6.9076438200000009E-7</v>
      </c>
      <c r="AA140">
        <v>9.5939497500000009E-6</v>
      </c>
      <c r="AB140">
        <v>1.5388695399E-5</v>
      </c>
      <c r="AC140">
        <v>2.2814412505500009E-5</v>
      </c>
      <c r="AD140"/>
      <c r="AE140">
        <v>1.1695481599999999E-5</v>
      </c>
      <c r="AF140">
        <v>8.5888692999999997E-5</v>
      </c>
      <c r="AG140">
        <v>4.0203218000000006E-6</v>
      </c>
      <c r="AH140">
        <v>9.1370950000000006E-6</v>
      </c>
      <c r="AI140">
        <v>2.5583866E-6</v>
      </c>
      <c r="AJ140">
        <v>3.2893541999999997E-6</v>
      </c>
      <c r="AK140">
        <v>2.0101609000000003E-6</v>
      </c>
      <c r="AL140">
        <v>1.49848358E-5</v>
      </c>
      <c r="AM140">
        <v>3.6548379999999999E-6</v>
      </c>
      <c r="AN140"/>
      <c r="AO140">
        <v>2.7411285000000004E-6</v>
      </c>
      <c r="AP140">
        <v>9.1370950000000022E-8</v>
      </c>
      <c r="AQ140">
        <v>9.9677399999999984E-7</v>
      </c>
      <c r="AR140">
        <v>3.6548379999999999E-6</v>
      </c>
      <c r="AS140">
        <v>4.5685475000000007E-5</v>
      </c>
      <c r="AT140"/>
      <c r="AU140"/>
      <c r="AV140"/>
      <c r="AW140"/>
      <c r="AX140"/>
      <c r="AY140"/>
      <c r="AZ140"/>
      <c r="BA140"/>
      <c r="BB140"/>
      <c r="BC140"/>
      <c r="BD140"/>
      <c r="BE140"/>
      <c r="BF140">
        <v>5.5279424750000007E-5</v>
      </c>
      <c r="BG140">
        <v>3.6548379999999999E-6</v>
      </c>
      <c r="BH140"/>
      <c r="BI140" t="s">
        <v>33</v>
      </c>
      <c r="BJ140" t="s">
        <v>22</v>
      </c>
      <c r="BK140" t="s">
        <v>57</v>
      </c>
      <c r="BL140" t="s">
        <v>58</v>
      </c>
      <c r="BM140" t="s">
        <v>41</v>
      </c>
      <c r="BN140" t="s">
        <v>26</v>
      </c>
      <c r="BO140" t="s">
        <v>26</v>
      </c>
      <c r="BP140">
        <v>3.35</v>
      </c>
      <c r="BS140" s="126"/>
      <c r="BT140" s="126"/>
      <c r="CC140" s="126"/>
      <c r="CD140" s="126"/>
      <c r="CK140" s="126"/>
      <c r="CL140" s="126"/>
      <c r="CM140" s="126"/>
      <c r="CN140" s="126"/>
      <c r="CO140" s="126"/>
      <c r="CP140" s="126"/>
      <c r="CQ140" s="126"/>
      <c r="CR140" s="126"/>
      <c r="CS140" s="126"/>
      <c r="CT140" s="126"/>
      <c r="CU140" s="126"/>
      <c r="CV140" s="126"/>
      <c r="CW140" s="126"/>
      <c r="CX140" s="126"/>
      <c r="CY140" s="126"/>
      <c r="CZ140" s="126"/>
      <c r="DA140" s="126"/>
      <c r="DB140" s="126"/>
      <c r="DC140" s="126"/>
      <c r="DD140" s="126"/>
      <c r="DE140" s="126"/>
      <c r="DF140" s="126"/>
      <c r="DG140" s="126"/>
      <c r="DH140" s="126"/>
      <c r="DI140" s="126"/>
      <c r="DJ140" s="126"/>
      <c r="DK140" s="126"/>
      <c r="DL140" s="126"/>
      <c r="DM140" s="126"/>
      <c r="DN140" s="126"/>
      <c r="DO140" s="126"/>
      <c r="DP140" s="126"/>
      <c r="DQ140" s="126"/>
      <c r="DR140" s="126"/>
      <c r="DS140" s="126"/>
      <c r="DT140" s="126"/>
      <c r="DU140" s="126"/>
      <c r="DV140" s="126"/>
      <c r="DW140" s="126"/>
      <c r="DX140" s="126"/>
      <c r="EB140" s="126"/>
      <c r="EF140" s="126"/>
      <c r="EG140" s="126"/>
    </row>
    <row r="141" spans="1:137" x14ac:dyDescent="0.25">
      <c r="A141">
        <v>140</v>
      </c>
      <c r="B141" t="s">
        <v>387</v>
      </c>
      <c r="C141">
        <v>4.17</v>
      </c>
      <c r="D141" t="s">
        <v>1238</v>
      </c>
      <c r="E141" s="134">
        <v>5</v>
      </c>
      <c r="F141">
        <v>167585</v>
      </c>
      <c r="G141" t="s">
        <v>30</v>
      </c>
      <c r="H141" t="s">
        <v>1008</v>
      </c>
      <c r="I141">
        <v>253758</v>
      </c>
      <c r="J141" t="s">
        <v>108</v>
      </c>
      <c r="K141">
        <v>1</v>
      </c>
      <c r="L141">
        <v>1.03</v>
      </c>
      <c r="M141">
        <v>1.4217200000000001</v>
      </c>
      <c r="N141">
        <v>1.42172E-3</v>
      </c>
      <c r="O141">
        <v>1.4643716000000002</v>
      </c>
      <c r="P141">
        <v>1.4643716000000003E-3</v>
      </c>
      <c r="Q141">
        <v>3.0000000000000027E-2</v>
      </c>
      <c r="R141">
        <v>4.2651600000000302E-5</v>
      </c>
      <c r="S141">
        <v>682.88677546054555</v>
      </c>
      <c r="T141">
        <v>703.37337872436194</v>
      </c>
      <c r="U141" t="s">
        <v>61</v>
      </c>
      <c r="V141">
        <v>1.6108087600000003E-6</v>
      </c>
      <c r="W141">
        <v>1.9329705120000011E-7</v>
      </c>
      <c r="X141">
        <v>2.4162131400000002E-7</v>
      </c>
      <c r="Y141">
        <v>8.0540438000000016E-6</v>
      </c>
      <c r="Z141">
        <v>5.7989115360000017E-7</v>
      </c>
      <c r="AA141">
        <v>8.0540438000000016E-6</v>
      </c>
      <c r="AB141">
        <v>1.2918686255200004E-5</v>
      </c>
      <c r="AC141">
        <v>1.9152516156400009E-5</v>
      </c>
      <c r="AD141"/>
      <c r="AE141">
        <v>1.0008908800000005E-5</v>
      </c>
      <c r="AF141">
        <v>7.350292400000001E-5</v>
      </c>
      <c r="AG141">
        <v>3.440562400000001E-6</v>
      </c>
      <c r="AH141">
        <v>7.8194600000000009E-6</v>
      </c>
      <c r="AI141">
        <v>2.189448800000001E-6</v>
      </c>
      <c r="AJ141">
        <v>2.815005600000001E-6</v>
      </c>
      <c r="AK141">
        <v>1.7202812000000005E-6</v>
      </c>
      <c r="AL141">
        <v>1.2823914400000002E-5</v>
      </c>
      <c r="AM141">
        <v>3.1277840000000008E-6</v>
      </c>
      <c r="AN141">
        <v>3.440562400000001E-6</v>
      </c>
      <c r="AO141"/>
      <c r="AP141">
        <v>7.8194600000000038E-8</v>
      </c>
      <c r="AQ141">
        <v>8.5303200000000006E-7</v>
      </c>
      <c r="AR141">
        <v>3.1277840000000008E-6</v>
      </c>
      <c r="AS141">
        <v>3.9097300000000009E-5</v>
      </c>
      <c r="AT141"/>
      <c r="AU141"/>
      <c r="AV141"/>
      <c r="AW141"/>
      <c r="AX141"/>
      <c r="AY141"/>
      <c r="AZ141"/>
      <c r="BA141"/>
      <c r="BB141"/>
      <c r="BC141"/>
      <c r="BD141"/>
      <c r="BE141"/>
      <c r="BF141">
        <v>4.7151343800000008E-5</v>
      </c>
      <c r="BG141">
        <v>3.1277840000000008E-6</v>
      </c>
      <c r="BH141"/>
      <c r="BI141" t="s">
        <v>33</v>
      </c>
      <c r="BJ141" t="s">
        <v>22</v>
      </c>
      <c r="BK141" t="s">
        <v>57</v>
      </c>
      <c r="BL141" t="s">
        <v>58</v>
      </c>
      <c r="BM141" t="s">
        <v>41</v>
      </c>
      <c r="BN141" t="s">
        <v>26</v>
      </c>
      <c r="BO141" t="s">
        <v>26</v>
      </c>
      <c r="BP141">
        <v>3.35</v>
      </c>
      <c r="BS141" s="126"/>
      <c r="BT141" s="126"/>
      <c r="CC141" s="126"/>
      <c r="CD141" s="126"/>
      <c r="CK141" s="126"/>
      <c r="CL141" s="126"/>
      <c r="CM141" s="126"/>
      <c r="CN141" s="126"/>
      <c r="CO141" s="126"/>
      <c r="CP141" s="126"/>
      <c r="CQ141" s="126"/>
      <c r="CR141" s="126"/>
      <c r="CS141" s="126"/>
      <c r="CT141" s="126"/>
      <c r="CU141" s="126"/>
      <c r="CV141" s="126"/>
      <c r="CW141" s="126"/>
      <c r="CX141" s="126"/>
      <c r="CY141" s="126"/>
      <c r="CZ141" s="126"/>
      <c r="DA141" s="126"/>
      <c r="DB141" s="126"/>
      <c r="DC141" s="126"/>
      <c r="DD141" s="126"/>
      <c r="DE141" s="126"/>
      <c r="DF141" s="126"/>
      <c r="DG141" s="126"/>
      <c r="DH141" s="126"/>
      <c r="DI141" s="126"/>
      <c r="DJ141" s="126"/>
      <c r="DK141" s="126"/>
      <c r="DL141" s="126"/>
      <c r="DM141" s="126"/>
      <c r="DN141" s="126"/>
      <c r="DO141" s="126"/>
      <c r="DP141" s="126"/>
      <c r="DQ141" s="126"/>
      <c r="DR141" s="126"/>
      <c r="DS141" s="126"/>
      <c r="DT141" s="126"/>
      <c r="DU141" s="126"/>
      <c r="DV141" s="126"/>
      <c r="DW141" s="126"/>
      <c r="DX141" s="126"/>
      <c r="EB141" s="126"/>
      <c r="EF141" s="126"/>
      <c r="EG141" s="126"/>
    </row>
    <row r="142" spans="1:137" x14ac:dyDescent="0.25">
      <c r="A142">
        <v>141</v>
      </c>
      <c r="B142" t="s">
        <v>386</v>
      </c>
      <c r="C142">
        <v>4.17</v>
      </c>
      <c r="D142" t="s">
        <v>1239</v>
      </c>
      <c r="E142" s="134">
        <v>104</v>
      </c>
      <c r="F142">
        <v>167586</v>
      </c>
      <c r="G142" t="s">
        <v>30</v>
      </c>
      <c r="H142" t="s">
        <v>1008</v>
      </c>
      <c r="I142">
        <v>253758</v>
      </c>
      <c r="J142" t="s">
        <v>108</v>
      </c>
      <c r="K142">
        <v>1</v>
      </c>
      <c r="L142">
        <v>1.03</v>
      </c>
      <c r="M142">
        <v>1.86236</v>
      </c>
      <c r="N142">
        <v>1.86236E-3</v>
      </c>
      <c r="O142">
        <v>1.9182307999999999</v>
      </c>
      <c r="P142">
        <v>1.9182308E-3</v>
      </c>
      <c r="Q142">
        <v>3.0000000000000027E-2</v>
      </c>
      <c r="R142">
        <v>5.5870800000000238E-5</v>
      </c>
      <c r="S142">
        <v>521.31370218849577</v>
      </c>
      <c r="T142">
        <v>536.95311325415059</v>
      </c>
      <c r="U142" t="s">
        <v>61</v>
      </c>
      <c r="V142">
        <v>2.1100538800000003E-6</v>
      </c>
      <c r="W142">
        <v>2.5320646560000004E-7</v>
      </c>
      <c r="X142">
        <v>3.16508082E-7</v>
      </c>
      <c r="Y142">
        <v>1.05502694E-5</v>
      </c>
      <c r="Z142">
        <v>7.5961939680000001E-7</v>
      </c>
      <c r="AA142">
        <v>1.05502694E-5</v>
      </c>
      <c r="AB142">
        <v>1.6922632117600002E-5</v>
      </c>
      <c r="AC142">
        <v>2.5088540633200003E-5</v>
      </c>
      <c r="AD142"/>
      <c r="AE142">
        <v>1.3111014400000003E-5</v>
      </c>
      <c r="AF142">
        <v>9.6284012000000022E-5</v>
      </c>
      <c r="AG142">
        <v>4.5069112000000008E-6</v>
      </c>
      <c r="AH142">
        <v>1.024298E-5</v>
      </c>
      <c r="AI142">
        <v>2.8680344000000006E-6</v>
      </c>
      <c r="AJ142">
        <v>3.6874727999999999E-6</v>
      </c>
      <c r="AK142">
        <v>2.2534556000000004E-6</v>
      </c>
      <c r="AL142">
        <v>1.6798487200000003E-5</v>
      </c>
      <c r="AM142">
        <v>4.097192000000001E-6</v>
      </c>
      <c r="AN142">
        <v>4.5069112000000008E-6</v>
      </c>
      <c r="AO142"/>
      <c r="AP142">
        <v>1.0242980000000005E-7</v>
      </c>
      <c r="AQ142">
        <v>1.1174159999999999E-6</v>
      </c>
      <c r="AR142">
        <v>4.097192000000001E-6</v>
      </c>
      <c r="AS142">
        <v>5.121490000000001E-5</v>
      </c>
      <c r="AT142"/>
      <c r="AU142"/>
      <c r="AV142"/>
      <c r="AW142"/>
      <c r="AX142"/>
      <c r="AY142"/>
      <c r="AZ142"/>
      <c r="BA142"/>
      <c r="BB142"/>
      <c r="BC142"/>
      <c r="BD142"/>
      <c r="BE142"/>
      <c r="BF142">
        <v>6.1765169400000011E-5</v>
      </c>
      <c r="BG142">
        <v>4.097192000000001E-6</v>
      </c>
      <c r="BH142"/>
      <c r="BI142" t="s">
        <v>33</v>
      </c>
      <c r="BJ142" t="s">
        <v>22</v>
      </c>
      <c r="BK142" t="s">
        <v>57</v>
      </c>
      <c r="BL142" t="s">
        <v>58</v>
      </c>
      <c r="BM142" t="s">
        <v>41</v>
      </c>
      <c r="BN142" t="s">
        <v>26</v>
      </c>
      <c r="BO142" t="s">
        <v>26</v>
      </c>
      <c r="BP142">
        <v>3.35</v>
      </c>
      <c r="BS142" s="126"/>
      <c r="BT142" s="126"/>
      <c r="CC142" s="126"/>
      <c r="CD142" s="126"/>
      <c r="CK142" s="126"/>
      <c r="CL142" s="126"/>
      <c r="CM142" s="126"/>
      <c r="CN142" s="126"/>
      <c r="CO142" s="126"/>
      <c r="CP142" s="126"/>
      <c r="CQ142" s="126"/>
      <c r="CR142" s="126"/>
      <c r="CS142" s="126"/>
      <c r="CT142" s="126"/>
      <c r="CU142" s="126"/>
      <c r="CV142" s="126"/>
      <c r="CW142" s="126"/>
      <c r="CX142" s="126"/>
      <c r="CY142" s="126"/>
      <c r="CZ142" s="126"/>
      <c r="DA142" s="126"/>
      <c r="DB142" s="126"/>
      <c r="DC142" s="126"/>
      <c r="DD142" s="126"/>
      <c r="DE142" s="126"/>
      <c r="DF142" s="126"/>
      <c r="DG142" s="126"/>
      <c r="DH142" s="126"/>
      <c r="DI142" s="126"/>
      <c r="DJ142" s="126"/>
      <c r="DK142" s="126"/>
      <c r="DL142" s="126"/>
      <c r="DM142" s="126"/>
      <c r="DN142" s="126"/>
      <c r="DO142" s="126"/>
      <c r="DP142" s="126"/>
      <c r="DQ142" s="126"/>
      <c r="DR142" s="126"/>
      <c r="DS142" s="126"/>
      <c r="DT142" s="126"/>
      <c r="DU142" s="126"/>
      <c r="DV142" s="126"/>
      <c r="DW142" s="126"/>
      <c r="DX142" s="126"/>
      <c r="EB142" s="126"/>
      <c r="EF142" s="126"/>
      <c r="EG142" s="126"/>
    </row>
    <row r="143" spans="1:137" x14ac:dyDescent="0.25">
      <c r="A143">
        <v>142</v>
      </c>
      <c r="B143" t="s">
        <v>437</v>
      </c>
      <c r="C143">
        <v>4.17</v>
      </c>
      <c r="D143" t="s">
        <v>1324</v>
      </c>
      <c r="E143" s="134">
        <v>48.166666666666664</v>
      </c>
      <c r="F143">
        <v>173745</v>
      </c>
      <c r="G143" t="s">
        <v>30</v>
      </c>
      <c r="H143" t="s">
        <v>1008</v>
      </c>
      <c r="I143">
        <v>253758</v>
      </c>
      <c r="J143" t="s">
        <v>108</v>
      </c>
      <c r="K143">
        <v>1</v>
      </c>
      <c r="L143">
        <v>1.05</v>
      </c>
      <c r="M143">
        <v>1.9855799999999999</v>
      </c>
      <c r="N143">
        <v>1.9855799999999998E-3</v>
      </c>
      <c r="O143">
        <v>2.0848589999999998</v>
      </c>
      <c r="P143">
        <v>2.0848589999999997E-3</v>
      </c>
      <c r="Q143">
        <v>5.0000000000000051E-2</v>
      </c>
      <c r="R143">
        <v>9.927899999999986E-5</v>
      </c>
      <c r="S143">
        <v>479.64874363206343</v>
      </c>
      <c r="T143">
        <v>503.63118081366656</v>
      </c>
      <c r="U143" t="s">
        <v>61</v>
      </c>
      <c r="V143">
        <v>2.2933449E-6</v>
      </c>
      <c r="W143">
        <v>2.7520138800000003E-7</v>
      </c>
      <c r="X143">
        <v>3.44001735E-7</v>
      </c>
      <c r="Y143">
        <v>1.14667245E-5</v>
      </c>
      <c r="Z143">
        <v>8.2560416399999995E-7</v>
      </c>
      <c r="AA143">
        <v>1.14667245E-5</v>
      </c>
      <c r="AB143">
        <v>1.8392626097999996E-5</v>
      </c>
      <c r="AC143">
        <v>2.7267870861E-5</v>
      </c>
      <c r="AD143">
        <v>1.83467592E-5</v>
      </c>
      <c r="AE143">
        <v>1.3978483200000002E-5</v>
      </c>
      <c r="AF143">
        <v>1.0265448600000001E-4</v>
      </c>
      <c r="AG143">
        <v>4.8051036000000003E-6</v>
      </c>
      <c r="AH143">
        <v>1.092069E-5</v>
      </c>
      <c r="AI143">
        <v>3.0577932000000001E-6</v>
      </c>
      <c r="AJ143">
        <v>3.9314484000000004E-6</v>
      </c>
      <c r="AK143">
        <v>2.4025518000000002E-6</v>
      </c>
      <c r="AL143">
        <v>1.7909931600000001E-5</v>
      </c>
      <c r="AM143">
        <v>4.3682760000000004E-6</v>
      </c>
      <c r="AN143">
        <v>4.8051036000000003E-6</v>
      </c>
      <c r="AO143"/>
      <c r="AP143">
        <v>1.0920690000000001E-7</v>
      </c>
      <c r="AQ143">
        <v>1.1913479999999998E-6</v>
      </c>
      <c r="AR143">
        <v>4.3682760000000004E-6</v>
      </c>
      <c r="AS143">
        <v>5.4603450000000003E-5</v>
      </c>
      <c r="AT143"/>
      <c r="AU143"/>
      <c r="AV143"/>
      <c r="AW143"/>
      <c r="AX143"/>
      <c r="AY143"/>
      <c r="AZ143"/>
      <c r="BA143"/>
      <c r="BB143"/>
      <c r="BC143"/>
      <c r="BD143"/>
      <c r="BE143"/>
      <c r="BF143">
        <v>6.6070174500000003E-5</v>
      </c>
      <c r="BG143">
        <v>4.3682760000000004E-6</v>
      </c>
      <c r="BH143"/>
      <c r="BI143" t="s">
        <v>33</v>
      </c>
      <c r="BJ143" t="s">
        <v>22</v>
      </c>
      <c r="BK143" t="s">
        <v>92</v>
      </c>
      <c r="BL143" t="s">
        <v>58</v>
      </c>
      <c r="BM143" t="s">
        <v>25</v>
      </c>
      <c r="BN143" t="s">
        <v>26</v>
      </c>
      <c r="BO143" t="s">
        <v>26</v>
      </c>
      <c r="BP143">
        <v>3.35</v>
      </c>
      <c r="BS143" s="126"/>
      <c r="BT143" s="126"/>
      <c r="CC143" s="126"/>
      <c r="CD143" s="126"/>
      <c r="CK143" s="126"/>
      <c r="CL143" s="126"/>
      <c r="CM143" s="126"/>
      <c r="CN143" s="126"/>
      <c r="CO143" s="126"/>
      <c r="CP143" s="126"/>
      <c r="CQ143" s="126"/>
      <c r="CR143" s="126"/>
      <c r="CS143" s="126"/>
      <c r="CT143" s="126"/>
      <c r="CU143" s="126"/>
      <c r="CV143" s="126"/>
      <c r="CW143" s="126"/>
      <c r="CX143" s="126"/>
      <c r="CY143" s="126"/>
      <c r="CZ143" s="126"/>
      <c r="DA143" s="126"/>
      <c r="DB143" s="126"/>
      <c r="DC143" s="126"/>
      <c r="DD143" s="126"/>
      <c r="DE143" s="126"/>
      <c r="DF143" s="126"/>
      <c r="DG143" s="126"/>
      <c r="DH143" s="126"/>
      <c r="DI143" s="126"/>
      <c r="DJ143" s="126"/>
      <c r="DK143" s="126"/>
      <c r="DL143" s="126"/>
      <c r="DM143" s="126"/>
      <c r="DN143" s="126"/>
      <c r="DO143" s="126"/>
      <c r="DP143" s="126"/>
      <c r="DQ143" s="126"/>
      <c r="DR143" s="126"/>
      <c r="DS143" s="126"/>
      <c r="DT143" s="126"/>
      <c r="DU143" s="126"/>
      <c r="DV143" s="126"/>
      <c r="DW143" s="126"/>
      <c r="DX143" s="126"/>
      <c r="EB143" s="126"/>
      <c r="EF143" s="126"/>
      <c r="EG143" s="126"/>
    </row>
    <row r="144" spans="1:137" x14ac:dyDescent="0.25">
      <c r="A144">
        <v>143</v>
      </c>
      <c r="B144" t="s">
        <v>1240</v>
      </c>
      <c r="C144">
        <v>4.17</v>
      </c>
      <c r="D144" t="s">
        <v>1241</v>
      </c>
      <c r="E144" s="134">
        <v>5</v>
      </c>
      <c r="F144">
        <v>173746</v>
      </c>
      <c r="G144" t="s">
        <v>30</v>
      </c>
      <c r="H144" t="s">
        <v>1008</v>
      </c>
      <c r="I144">
        <v>253758</v>
      </c>
      <c r="J144" t="s">
        <v>108</v>
      </c>
      <c r="K144">
        <v>1</v>
      </c>
      <c r="L144">
        <v>1.03</v>
      </c>
      <c r="M144">
        <v>2.1161643570999997</v>
      </c>
      <c r="N144">
        <v>2.1161643570999995E-3</v>
      </c>
      <c r="O144">
        <v>2.1796492878129996</v>
      </c>
      <c r="P144">
        <v>2.1796492878129996E-3</v>
      </c>
      <c r="Q144">
        <v>3.0000000000000027E-2</v>
      </c>
      <c r="R144">
        <v>6.3484930713000095E-5</v>
      </c>
      <c r="S144">
        <v>458.78940506221193</v>
      </c>
      <c r="T144">
        <v>472.55308721407823</v>
      </c>
      <c r="U144" t="s">
        <v>61</v>
      </c>
      <c r="V144">
        <v>2.3976142165942995E-6</v>
      </c>
      <c r="W144">
        <v>2.8771370599131603E-7</v>
      </c>
      <c r="X144">
        <v>3.5964213248914497E-7</v>
      </c>
      <c r="Y144">
        <v>1.1988071082971501E-5</v>
      </c>
      <c r="Z144">
        <v>8.6314111797394793E-7</v>
      </c>
      <c r="AA144">
        <v>1.1988071082971501E-5</v>
      </c>
      <c r="AB144">
        <v>1.9228866017086283E-5</v>
      </c>
      <c r="AC144">
        <v>2.8507633035306225E-5</v>
      </c>
      <c r="AD144"/>
      <c r="AE144">
        <v>1.4897797073984E-5</v>
      </c>
      <c r="AF144">
        <v>1.0940569726207E-4</v>
      </c>
      <c r="AG144">
        <v>5.1211177441820002E-6</v>
      </c>
      <c r="AH144">
        <v>1.1638903964049998E-5</v>
      </c>
      <c r="AI144">
        <v>3.2588931099340001E-6</v>
      </c>
      <c r="AJ144">
        <v>4.1900054270579997E-6</v>
      </c>
      <c r="AK144">
        <v>2.5605588720910001E-6</v>
      </c>
      <c r="AL144">
        <v>1.9087802501042E-5</v>
      </c>
      <c r="AM144">
        <v>4.65556158562E-6</v>
      </c>
      <c r="AN144">
        <v>5.1211177441820002E-6</v>
      </c>
      <c r="AO144"/>
      <c r="AP144">
        <v>1.1638903964050001E-7</v>
      </c>
      <c r="AQ144">
        <v>1.2696986142599997E-6</v>
      </c>
      <c r="AR144">
        <v>4.65556158562E-6</v>
      </c>
      <c r="AS144">
        <v>5.8194519820250001E-5</v>
      </c>
      <c r="AT144"/>
      <c r="AU144"/>
      <c r="AV144"/>
      <c r="AW144"/>
      <c r="AX144"/>
      <c r="AY144"/>
      <c r="AZ144"/>
      <c r="BA144"/>
      <c r="BB144"/>
      <c r="BC144"/>
      <c r="BD144"/>
      <c r="BE144"/>
      <c r="BF144">
        <v>7.0182590903221495E-5</v>
      </c>
      <c r="BG144">
        <v>4.65556158562E-6</v>
      </c>
      <c r="BH144"/>
      <c r="BI144" t="s">
        <v>33</v>
      </c>
      <c r="BJ144" t="s">
        <v>22</v>
      </c>
      <c r="BK144" t="s">
        <v>92</v>
      </c>
      <c r="BL144" t="s">
        <v>58</v>
      </c>
      <c r="BM144" t="s">
        <v>41</v>
      </c>
      <c r="BN144" t="s">
        <v>26</v>
      </c>
      <c r="BO144" t="s">
        <v>26</v>
      </c>
      <c r="BP144">
        <v>3.35</v>
      </c>
      <c r="BS144" s="126"/>
      <c r="BT144" s="126"/>
      <c r="CC144" s="126"/>
      <c r="CD144" s="126"/>
      <c r="CK144" s="126"/>
      <c r="CL144" s="126"/>
      <c r="CM144" s="126"/>
      <c r="CN144" s="126"/>
      <c r="CO144" s="126"/>
      <c r="CP144" s="126"/>
      <c r="CQ144" s="126"/>
      <c r="CR144" s="126"/>
      <c r="CS144" s="126"/>
      <c r="CT144" s="126"/>
      <c r="CU144" s="126"/>
      <c r="CV144" s="126"/>
      <c r="CW144" s="126"/>
      <c r="CX144" s="126"/>
      <c r="CY144" s="126"/>
      <c r="CZ144" s="126"/>
      <c r="DA144" s="126"/>
      <c r="DB144" s="126"/>
      <c r="DC144" s="126"/>
      <c r="DD144" s="126"/>
      <c r="DE144" s="126"/>
      <c r="DF144" s="126"/>
      <c r="DG144" s="126"/>
      <c r="DH144" s="126"/>
      <c r="DI144" s="126"/>
      <c r="DJ144" s="126"/>
      <c r="DK144" s="126"/>
      <c r="DL144" s="126"/>
      <c r="DM144" s="126"/>
      <c r="DN144" s="126"/>
      <c r="DO144" s="126"/>
      <c r="DP144" s="126"/>
      <c r="DQ144" s="126"/>
      <c r="DR144" s="126"/>
      <c r="DS144" s="126"/>
      <c r="DT144" s="126"/>
      <c r="DU144" s="126"/>
      <c r="DV144" s="126"/>
      <c r="DW144" s="126"/>
      <c r="DX144" s="126"/>
      <c r="EB144" s="126"/>
      <c r="EF144" s="126"/>
      <c r="EG144" s="126"/>
    </row>
    <row r="145" spans="1:137" x14ac:dyDescent="0.25">
      <c r="A145">
        <v>144</v>
      </c>
      <c r="B145" t="s">
        <v>466</v>
      </c>
      <c r="C145">
        <v>4.17</v>
      </c>
      <c r="D145" t="s">
        <v>1242</v>
      </c>
      <c r="E145" s="134">
        <v>33.916666666666664</v>
      </c>
      <c r="F145">
        <v>175689</v>
      </c>
      <c r="G145" t="s">
        <v>30</v>
      </c>
      <c r="H145" t="s">
        <v>1008</v>
      </c>
      <c r="I145">
        <v>253758</v>
      </c>
      <c r="J145" t="s">
        <v>108</v>
      </c>
      <c r="K145">
        <v>1</v>
      </c>
      <c r="L145">
        <v>1.05</v>
      </c>
      <c r="M145">
        <v>2.3532000000000002</v>
      </c>
      <c r="N145">
        <v>2.3532000000000002E-3</v>
      </c>
      <c r="O145">
        <v>2.4708600000000005</v>
      </c>
      <c r="P145">
        <v>2.4708600000000005E-3</v>
      </c>
      <c r="Q145">
        <v>5.0000000000000051E-2</v>
      </c>
      <c r="R145">
        <v>1.1766000000000032E-4</v>
      </c>
      <c r="S145">
        <v>404.71738584946127</v>
      </c>
      <c r="T145">
        <v>424.95325514193433</v>
      </c>
      <c r="U145" t="s">
        <v>61</v>
      </c>
      <c r="V145">
        <v>2.7179460000000007E-6</v>
      </c>
      <c r="W145">
        <v>3.2615352000000011E-7</v>
      </c>
      <c r="X145">
        <v>4.0769190000000003E-7</v>
      </c>
      <c r="Y145">
        <v>1.3589730000000003E-5</v>
      </c>
      <c r="Z145">
        <v>9.7846056000000033E-7</v>
      </c>
      <c r="AA145">
        <v>1.3589730000000003E-5</v>
      </c>
      <c r="AB145">
        <v>2.1797926919999999E-5</v>
      </c>
      <c r="AC145">
        <v>3.2316377940000009E-5</v>
      </c>
      <c r="AD145"/>
      <c r="AE145">
        <v>1.6566528000000005E-5</v>
      </c>
      <c r="AF145">
        <v>1.2166044000000004E-4</v>
      </c>
      <c r="AG145">
        <v>5.6947440000000011E-6</v>
      </c>
      <c r="AH145">
        <v>1.29426E-5</v>
      </c>
      <c r="AI145">
        <v>3.6239280000000009E-6</v>
      </c>
      <c r="AJ145">
        <v>4.6593360000000006E-6</v>
      </c>
      <c r="AK145">
        <v>2.8473720000000005E-6</v>
      </c>
      <c r="AL145">
        <v>2.1225864000000004E-5</v>
      </c>
      <c r="AM145">
        <v>5.1770400000000008E-6</v>
      </c>
      <c r="AN145">
        <v>5.6947440000000011E-6</v>
      </c>
      <c r="AO145"/>
      <c r="AP145">
        <v>1.2942600000000006E-7</v>
      </c>
      <c r="AQ145">
        <v>1.4119199999999999E-6</v>
      </c>
      <c r="AR145">
        <v>5.1770400000000008E-6</v>
      </c>
      <c r="AS145">
        <v>6.4713000000000016E-5</v>
      </c>
      <c r="AT145"/>
      <c r="AU145"/>
      <c r="AV145"/>
      <c r="AW145"/>
      <c r="AX145"/>
      <c r="AY145"/>
      <c r="AZ145"/>
      <c r="BA145"/>
      <c r="BB145"/>
      <c r="BC145"/>
      <c r="BD145"/>
      <c r="BE145"/>
      <c r="BF145">
        <v>7.8302730000000021E-5</v>
      </c>
      <c r="BG145">
        <v>5.1770400000000008E-6</v>
      </c>
      <c r="BH145"/>
      <c r="BI145" t="s">
        <v>33</v>
      </c>
      <c r="BJ145" t="s">
        <v>22</v>
      </c>
      <c r="BK145" t="s">
        <v>92</v>
      </c>
      <c r="BL145" t="s">
        <v>58</v>
      </c>
      <c r="BM145" t="s">
        <v>41</v>
      </c>
      <c r="BN145" t="s">
        <v>26</v>
      </c>
      <c r="BO145" t="s">
        <v>26</v>
      </c>
      <c r="BP145">
        <v>3.35</v>
      </c>
      <c r="BS145" s="126"/>
      <c r="BT145" s="126"/>
      <c r="CC145" s="126"/>
      <c r="CD145" s="126"/>
      <c r="CK145" s="126"/>
      <c r="CL145" s="126"/>
      <c r="CM145" s="126"/>
      <c r="CN145" s="126"/>
      <c r="CO145" s="126"/>
      <c r="CP145" s="126"/>
      <c r="CQ145" s="126"/>
      <c r="CR145" s="126"/>
      <c r="CS145" s="126"/>
      <c r="CT145" s="126"/>
      <c r="CU145" s="126"/>
      <c r="CV145" s="126"/>
      <c r="CW145" s="126"/>
      <c r="CX145" s="126"/>
      <c r="CY145" s="126"/>
      <c r="CZ145" s="126"/>
      <c r="DA145" s="126"/>
      <c r="DB145" s="126"/>
      <c r="DC145" s="126"/>
      <c r="DD145" s="126"/>
      <c r="DE145" s="126"/>
      <c r="DF145" s="126"/>
      <c r="DG145" s="126"/>
      <c r="DH145" s="126"/>
      <c r="DI145" s="126"/>
      <c r="DJ145" s="126"/>
      <c r="DK145" s="126"/>
      <c r="DL145" s="126"/>
      <c r="DM145" s="126"/>
      <c r="DN145" s="126"/>
      <c r="DO145" s="126"/>
      <c r="DP145" s="126"/>
      <c r="DQ145" s="126"/>
      <c r="DR145" s="126"/>
      <c r="DS145" s="126"/>
      <c r="DT145" s="126"/>
      <c r="DU145" s="126"/>
      <c r="DV145" s="126"/>
      <c r="DW145" s="126"/>
      <c r="DX145" s="126"/>
      <c r="EB145" s="126"/>
      <c r="EF145" s="126"/>
      <c r="EG145" s="126"/>
    </row>
    <row r="146" spans="1:137" x14ac:dyDescent="0.25">
      <c r="A146">
        <v>145</v>
      </c>
      <c r="B146" t="s">
        <v>463</v>
      </c>
      <c r="C146">
        <v>4.17</v>
      </c>
      <c r="D146" t="s">
        <v>1325</v>
      </c>
      <c r="E146" s="134">
        <v>5</v>
      </c>
      <c r="F146">
        <v>175692</v>
      </c>
      <c r="G146" t="s">
        <v>30</v>
      </c>
      <c r="H146" t="s">
        <v>1008</v>
      </c>
      <c r="I146">
        <v>253758</v>
      </c>
      <c r="J146" t="s">
        <v>108</v>
      </c>
      <c r="K146">
        <v>1</v>
      </c>
      <c r="L146">
        <v>1.05</v>
      </c>
      <c r="M146">
        <v>2.4862576249249999</v>
      </c>
      <c r="N146">
        <v>2.4862576249249997E-3</v>
      </c>
      <c r="O146">
        <v>2.6105705061712499</v>
      </c>
      <c r="P146">
        <v>2.6105705061712499E-3</v>
      </c>
      <c r="Q146">
        <v>5.0000000000000051E-2</v>
      </c>
      <c r="R146">
        <v>1.2431288124625014E-4</v>
      </c>
      <c r="S146">
        <v>383.05803181184081</v>
      </c>
      <c r="T146">
        <v>402.21093340243277</v>
      </c>
      <c r="U146" t="s">
        <v>61</v>
      </c>
      <c r="V146">
        <v>2.8716275567883752E-6</v>
      </c>
      <c r="W146">
        <v>3.44595306814605E-7</v>
      </c>
      <c r="X146">
        <v>4.3074413351825628E-7</v>
      </c>
      <c r="Y146">
        <v>1.4358137783941876E-5</v>
      </c>
      <c r="Z146">
        <v>1.0337859204438149E-6</v>
      </c>
      <c r="AA146">
        <v>1.4358137783941876E-5</v>
      </c>
      <c r="AB146">
        <v>2.3030453005442767E-5</v>
      </c>
      <c r="AC146">
        <v>3.4143651650213785E-5</v>
      </c>
      <c r="AD146">
        <v>2.2973020454306999E-5</v>
      </c>
      <c r="AE146">
        <v>1.7503253679472002E-5</v>
      </c>
      <c r="AF146">
        <v>1.2853951920862252E-4</v>
      </c>
      <c r="AG146">
        <v>6.0167434523185005E-6</v>
      </c>
      <c r="AH146">
        <v>1.3674416937087499E-5</v>
      </c>
      <c r="AI146">
        <v>3.8288367423845006E-6</v>
      </c>
      <c r="AJ146">
        <v>4.9227900973514997E-6</v>
      </c>
      <c r="AK146">
        <v>3.0083717261592502E-6</v>
      </c>
      <c r="AL146">
        <v>2.24260437768235E-5</v>
      </c>
      <c r="AM146">
        <v>5.4697667748350005E-6</v>
      </c>
      <c r="AN146">
        <v>6.0167434523185005E-6</v>
      </c>
      <c r="AO146"/>
      <c r="AP146">
        <v>1.3674416937087504E-7</v>
      </c>
      <c r="AQ146">
        <v>1.4917545749549998E-6</v>
      </c>
      <c r="AR146">
        <v>5.4697667748350005E-6</v>
      </c>
      <c r="AS146">
        <v>6.8372084685437511E-5</v>
      </c>
      <c r="AT146"/>
      <c r="AU146"/>
      <c r="AV146"/>
      <c r="AW146"/>
      <c r="AX146"/>
      <c r="AY146"/>
      <c r="AZ146"/>
      <c r="BA146"/>
      <c r="BB146"/>
      <c r="BC146"/>
      <c r="BD146"/>
      <c r="BE146"/>
      <c r="BF146">
        <v>8.2730222469379387E-5</v>
      </c>
      <c r="BG146">
        <v>5.4697667748350005E-6</v>
      </c>
      <c r="BH146"/>
      <c r="BI146" t="s">
        <v>33</v>
      </c>
      <c r="BJ146" t="s">
        <v>22</v>
      </c>
      <c r="BK146" t="s">
        <v>92</v>
      </c>
      <c r="BL146" t="s">
        <v>58</v>
      </c>
      <c r="BM146" t="s">
        <v>25</v>
      </c>
      <c r="BN146" t="s">
        <v>26</v>
      </c>
      <c r="BO146" t="s">
        <v>26</v>
      </c>
      <c r="BP146">
        <v>3.35</v>
      </c>
      <c r="BS146" s="126"/>
      <c r="BT146" s="126"/>
      <c r="CC146" s="126"/>
      <c r="CD146" s="126"/>
      <c r="CK146" s="126"/>
      <c r="CL146" s="126"/>
      <c r="CM146" s="126"/>
      <c r="CN146" s="126"/>
      <c r="CO146" s="126"/>
      <c r="CP146" s="126"/>
      <c r="CQ146" s="126"/>
      <c r="CR146" s="126"/>
      <c r="CS146" s="126"/>
      <c r="CT146" s="126"/>
      <c r="CU146" s="126"/>
      <c r="CV146" s="126"/>
      <c r="CW146" s="126"/>
      <c r="CX146" s="126"/>
      <c r="CY146" s="126"/>
      <c r="CZ146" s="126"/>
      <c r="DA146" s="126"/>
      <c r="DB146" s="126"/>
      <c r="DC146" s="126"/>
      <c r="DD146" s="126"/>
      <c r="DE146" s="126"/>
      <c r="DF146" s="126"/>
      <c r="DG146" s="126"/>
      <c r="DH146" s="126"/>
      <c r="DI146" s="126"/>
      <c r="DJ146" s="126"/>
      <c r="DK146" s="126"/>
      <c r="DL146" s="126"/>
      <c r="DM146" s="126"/>
      <c r="DN146" s="126"/>
      <c r="DO146" s="126"/>
      <c r="DP146" s="126"/>
      <c r="DQ146" s="126"/>
      <c r="DR146" s="126"/>
      <c r="DS146" s="126"/>
      <c r="DT146" s="126"/>
      <c r="DU146" s="126"/>
      <c r="DV146" s="126"/>
      <c r="DW146" s="126"/>
      <c r="DX146" s="126"/>
      <c r="EB146" s="126"/>
      <c r="EF146" s="126"/>
      <c r="EG146" s="126"/>
    </row>
    <row r="147" spans="1:137" x14ac:dyDescent="0.25">
      <c r="A147">
        <v>146</v>
      </c>
      <c r="B147" t="s">
        <v>705</v>
      </c>
      <c r="C147">
        <v>4.17</v>
      </c>
      <c r="D147" t="s">
        <v>1243</v>
      </c>
      <c r="E147" s="134">
        <v>134.91666666666666</v>
      </c>
      <c r="F147">
        <v>194079</v>
      </c>
      <c r="G147" t="s">
        <v>30</v>
      </c>
      <c r="H147" t="s">
        <v>1008</v>
      </c>
      <c r="I147">
        <v>253758</v>
      </c>
      <c r="J147" t="s">
        <v>108</v>
      </c>
      <c r="K147">
        <v>1</v>
      </c>
      <c r="L147">
        <v>1.05</v>
      </c>
      <c r="M147">
        <v>1.42073</v>
      </c>
      <c r="N147">
        <v>1.42073E-3</v>
      </c>
      <c r="O147">
        <v>1.4917665000000002</v>
      </c>
      <c r="P147">
        <v>1.4917665000000002E-3</v>
      </c>
      <c r="Q147">
        <v>5.0000000000000051E-2</v>
      </c>
      <c r="R147">
        <v>7.1036500000000186E-5</v>
      </c>
      <c r="S147">
        <v>670.34619694167941</v>
      </c>
      <c r="T147">
        <v>703.86350678876352</v>
      </c>
      <c r="U147" t="s">
        <v>61</v>
      </c>
      <c r="V147">
        <v>1.6409431500000005E-6</v>
      </c>
      <c r="W147">
        <v>1.9691317800000005E-7</v>
      </c>
      <c r="X147">
        <v>2.4614147250000005E-7</v>
      </c>
      <c r="Y147">
        <v>8.2047157500000027E-6</v>
      </c>
      <c r="Z147">
        <v>5.9073953400000017E-7</v>
      </c>
      <c r="AA147">
        <v>8.2047157500000027E-6</v>
      </c>
      <c r="AB147">
        <v>1.3160364063000003E-5</v>
      </c>
      <c r="AC147">
        <v>1.9510814053500008E-5</v>
      </c>
      <c r="AD147"/>
      <c r="AE147">
        <v>1.00019392E-5</v>
      </c>
      <c r="AF147">
        <v>7.3451741000000006E-5</v>
      </c>
      <c r="AG147">
        <v>3.4381666000000004E-6</v>
      </c>
      <c r="AH147">
        <v>7.8140149999999994E-6</v>
      </c>
      <c r="AI147">
        <v>2.1879242000000004E-6</v>
      </c>
      <c r="AJ147">
        <v>2.8130453999999999E-6</v>
      </c>
      <c r="AK147">
        <v>1.7190833000000002E-6</v>
      </c>
      <c r="AL147">
        <v>1.2814984599999999E-5</v>
      </c>
      <c r="AM147">
        <v>3.1256060000000004E-6</v>
      </c>
      <c r="AN147">
        <v>3.4381666000000004E-6</v>
      </c>
      <c r="AO147"/>
      <c r="AP147">
        <v>7.8140150000000012E-8</v>
      </c>
      <c r="AQ147">
        <v>8.5243800000000008E-7</v>
      </c>
      <c r="AR147">
        <v>3.1256060000000004E-6</v>
      </c>
      <c r="AS147">
        <v>3.9070075000000002E-5</v>
      </c>
      <c r="AT147"/>
      <c r="AU147"/>
      <c r="AV147"/>
      <c r="AW147"/>
      <c r="AX147"/>
      <c r="AY147"/>
      <c r="AZ147"/>
      <c r="BA147"/>
      <c r="BB147"/>
      <c r="BC147"/>
      <c r="BD147"/>
      <c r="BE147"/>
      <c r="BF147">
        <v>4.7274790750000007E-5</v>
      </c>
      <c r="BG147">
        <v>3.1256060000000004E-6</v>
      </c>
      <c r="BH147"/>
      <c r="BI147" t="s">
        <v>33</v>
      </c>
      <c r="BJ147" t="s">
        <v>22</v>
      </c>
      <c r="BK147" t="s">
        <v>57</v>
      </c>
      <c r="BL147" t="s">
        <v>58</v>
      </c>
      <c r="BM147" t="s">
        <v>41</v>
      </c>
      <c r="BN147" t="s">
        <v>26</v>
      </c>
      <c r="BO147" t="s">
        <v>26</v>
      </c>
      <c r="BP147">
        <v>3.35</v>
      </c>
      <c r="BS147" s="126"/>
      <c r="BT147" s="126"/>
      <c r="CC147" s="126"/>
      <c r="CD147" s="126"/>
      <c r="CK147" s="126"/>
      <c r="CL147" s="126"/>
      <c r="CM147" s="126"/>
      <c r="CN147" s="126"/>
      <c r="CO147" s="126"/>
      <c r="CP147" s="126"/>
      <c r="CQ147" s="126"/>
      <c r="CR147" s="126"/>
      <c r="CS147" s="126"/>
      <c r="CT147" s="126"/>
      <c r="CU147" s="126"/>
      <c r="CV147" s="126"/>
      <c r="CW147" s="126"/>
      <c r="CX147" s="126"/>
      <c r="CY147" s="126"/>
      <c r="CZ147" s="126"/>
      <c r="DA147" s="126"/>
      <c r="DB147" s="126"/>
      <c r="DC147" s="126"/>
      <c r="DD147" s="126"/>
      <c r="DE147" s="126"/>
      <c r="DF147" s="126"/>
      <c r="DG147" s="126"/>
      <c r="DH147" s="126"/>
      <c r="DI147" s="126"/>
      <c r="DJ147" s="126"/>
      <c r="DK147" s="126"/>
      <c r="DL147" s="126"/>
      <c r="DM147" s="126"/>
      <c r="DN147" s="126"/>
      <c r="DO147" s="126"/>
      <c r="DP147" s="126"/>
      <c r="DQ147" s="126"/>
      <c r="DR147" s="126"/>
      <c r="DS147" s="126"/>
      <c r="DT147" s="126"/>
      <c r="DU147" s="126"/>
      <c r="DV147" s="126"/>
      <c r="DW147" s="126"/>
      <c r="DX147" s="126"/>
      <c r="EB147" s="126"/>
      <c r="EF147" s="126"/>
      <c r="EG147" s="126"/>
    </row>
    <row r="148" spans="1:137" x14ac:dyDescent="0.25">
      <c r="A148">
        <v>147</v>
      </c>
      <c r="B148" t="s">
        <v>852</v>
      </c>
      <c r="C148">
        <v>4.17</v>
      </c>
      <c r="D148" t="s">
        <v>1244</v>
      </c>
      <c r="E148" s="134">
        <v>100</v>
      </c>
      <c r="F148">
        <v>248830</v>
      </c>
      <c r="G148" t="s">
        <v>30</v>
      </c>
      <c r="H148" t="s">
        <v>1008</v>
      </c>
      <c r="I148">
        <v>253758</v>
      </c>
      <c r="J148" t="s">
        <v>108</v>
      </c>
      <c r="K148">
        <v>1</v>
      </c>
      <c r="L148">
        <v>1.05</v>
      </c>
      <c r="M148">
        <v>1.38713</v>
      </c>
      <c r="N148">
        <v>1.3871300000000001E-3</v>
      </c>
      <c r="O148">
        <v>1.4564865</v>
      </c>
      <c r="P148">
        <v>1.4564865000000001E-3</v>
      </c>
      <c r="Q148">
        <v>5.0000000000000051E-2</v>
      </c>
      <c r="R148">
        <v>6.9356500000000189E-5</v>
      </c>
      <c r="S148">
        <v>686.58377540746176</v>
      </c>
      <c r="T148">
        <v>720.91296417783485</v>
      </c>
      <c r="U148" t="s">
        <v>61</v>
      </c>
      <c r="V148">
        <v>1.6021351499999999E-6</v>
      </c>
      <c r="W148">
        <v>1.9225621800000002E-7</v>
      </c>
      <c r="X148">
        <v>2.4032027250000001E-7</v>
      </c>
      <c r="Y148">
        <v>8.0106757499999997E-6</v>
      </c>
      <c r="Z148">
        <v>5.7676865399999993E-7</v>
      </c>
      <c r="AA148">
        <v>8.0106757499999997E-6</v>
      </c>
      <c r="AB148">
        <v>1.2849123903E-5</v>
      </c>
      <c r="AC148">
        <v>1.9049386933500001E-5</v>
      </c>
      <c r="AD148"/>
      <c r="AE148">
        <v>9.7653952000000009E-6</v>
      </c>
      <c r="AF148">
        <v>7.1714620999999997E-5</v>
      </c>
      <c r="AG148">
        <v>3.3568546000000001E-6</v>
      </c>
      <c r="AH148">
        <v>7.6292149999999982E-6</v>
      </c>
      <c r="AI148">
        <v>2.1361802000000002E-6</v>
      </c>
      <c r="AJ148">
        <v>2.7465173999999999E-6</v>
      </c>
      <c r="AK148">
        <v>1.6784273E-6</v>
      </c>
      <c r="AL148">
        <v>1.25119126E-5</v>
      </c>
      <c r="AM148">
        <v>3.051686E-6</v>
      </c>
      <c r="AN148">
        <v>3.3568546000000001E-6</v>
      </c>
      <c r="AO148"/>
      <c r="AP148">
        <v>7.6292150000000007E-8</v>
      </c>
      <c r="AQ148">
        <v>8.3227799999999988E-7</v>
      </c>
      <c r="AR148">
        <v>3.051686E-6</v>
      </c>
      <c r="AS148">
        <v>3.8146075000000002E-5</v>
      </c>
      <c r="AT148"/>
      <c r="AU148"/>
      <c r="AV148"/>
      <c r="AW148"/>
      <c r="AX148"/>
      <c r="AY148"/>
      <c r="AZ148"/>
      <c r="BA148"/>
      <c r="BB148"/>
      <c r="BC148"/>
      <c r="BD148"/>
      <c r="BE148"/>
      <c r="BF148">
        <v>4.6156750750000005E-5</v>
      </c>
      <c r="BG148">
        <v>3.051686E-6</v>
      </c>
      <c r="BH148"/>
      <c r="BI148" t="s">
        <v>782</v>
      </c>
      <c r="BJ148" t="s">
        <v>22</v>
      </c>
      <c r="BK148" t="s">
        <v>92</v>
      </c>
      <c r="BL148" t="s">
        <v>58</v>
      </c>
      <c r="BM148" t="s">
        <v>41</v>
      </c>
      <c r="BN148" t="s">
        <v>26</v>
      </c>
      <c r="BO148" t="s">
        <v>26</v>
      </c>
      <c r="BP148">
        <v>3.35</v>
      </c>
      <c r="BS148" s="126"/>
      <c r="BT148" s="126"/>
      <c r="CC148" s="126"/>
      <c r="CD148" s="126"/>
      <c r="CK148" s="126"/>
      <c r="CL148" s="126"/>
      <c r="CM148" s="126"/>
      <c r="CN148" s="126"/>
      <c r="CO148" s="126"/>
      <c r="CP148" s="126"/>
      <c r="CQ148" s="126"/>
      <c r="CR148" s="126"/>
      <c r="CS148" s="126"/>
      <c r="CT148" s="126"/>
      <c r="CU148" s="126"/>
      <c r="CV148" s="126"/>
      <c r="CW148" s="126"/>
      <c r="CX148" s="126"/>
      <c r="CY148" s="126"/>
      <c r="CZ148" s="126"/>
      <c r="DA148" s="126"/>
      <c r="DB148" s="126"/>
      <c r="DC148" s="126"/>
      <c r="DD148" s="126"/>
      <c r="DE148" s="126"/>
      <c r="DF148" s="126"/>
      <c r="DG148" s="126"/>
      <c r="DH148" s="126"/>
      <c r="DI148" s="126"/>
      <c r="DJ148" s="126"/>
      <c r="DK148" s="126"/>
      <c r="DL148" s="126"/>
      <c r="DM148" s="126"/>
      <c r="DN148" s="126"/>
      <c r="DO148" s="126"/>
      <c r="DP148" s="126"/>
      <c r="DQ148" s="126"/>
      <c r="DR148" s="126"/>
      <c r="DS148" s="126"/>
      <c r="DT148" s="126"/>
      <c r="DU148" s="126"/>
      <c r="DV148" s="126"/>
      <c r="DW148" s="126"/>
      <c r="DX148" s="126"/>
      <c r="EB148" s="126"/>
      <c r="EF148" s="126"/>
      <c r="EG148" s="126"/>
    </row>
    <row r="149" spans="1:137" x14ac:dyDescent="0.25">
      <c r="A149">
        <v>148</v>
      </c>
      <c r="B149" t="s">
        <v>927</v>
      </c>
      <c r="C149">
        <v>4.17</v>
      </c>
      <c r="D149" t="s">
        <v>1245</v>
      </c>
      <c r="E149" s="134"/>
      <c r="F149">
        <v>374631</v>
      </c>
      <c r="G149" t="s">
        <v>30</v>
      </c>
      <c r="H149" t="s">
        <v>1008</v>
      </c>
      <c r="I149">
        <v>253758</v>
      </c>
      <c r="J149" t="s">
        <v>108</v>
      </c>
      <c r="K149">
        <v>1</v>
      </c>
      <c r="L149">
        <v>1.05</v>
      </c>
      <c r="M149">
        <v>1.30783</v>
      </c>
      <c r="N149">
        <v>1.3078300000000001E-3</v>
      </c>
      <c r="O149">
        <v>1.3732215000000001</v>
      </c>
      <c r="P149">
        <v>1.3732215000000002E-3</v>
      </c>
      <c r="Q149">
        <v>5.0000000000000051E-2</v>
      </c>
      <c r="R149">
        <v>6.5391500000000101E-5</v>
      </c>
      <c r="S149">
        <v>728.21463980865428</v>
      </c>
      <c r="T149">
        <v>764.62537179908702</v>
      </c>
      <c r="U149" t="s">
        <v>61</v>
      </c>
      <c r="V149">
        <v>1.5105436499999999E-6</v>
      </c>
      <c r="W149">
        <v>1.8126523800000002E-7</v>
      </c>
      <c r="X149">
        <v>2.2658154750000001E-7</v>
      </c>
      <c r="Y149">
        <v>7.5527182500000013E-6</v>
      </c>
      <c r="Z149">
        <v>5.43795714E-7</v>
      </c>
      <c r="AA149">
        <v>7.5527182500000013E-6</v>
      </c>
      <c r="AB149">
        <v>1.2114560072999999E-5</v>
      </c>
      <c r="AC149">
        <v>1.7960363998500003E-5</v>
      </c>
      <c r="AD149">
        <v>1.2084349199999999E-5</v>
      </c>
      <c r="AE149">
        <v>9.2071232000000015E-6</v>
      </c>
      <c r="AF149">
        <v>6.7614811000000005E-5</v>
      </c>
      <c r="AG149">
        <v>3.1649486000000005E-6</v>
      </c>
      <c r="AH149">
        <v>7.1930649999999999E-6</v>
      </c>
      <c r="AI149">
        <v>2.0140582000000003E-6</v>
      </c>
      <c r="AJ149">
        <v>2.5895034E-6</v>
      </c>
      <c r="AK149">
        <v>1.5824743000000005E-6</v>
      </c>
      <c r="AL149">
        <v>1.1796626600000001E-5</v>
      </c>
      <c r="AM149">
        <v>2.877226E-6</v>
      </c>
      <c r="AN149">
        <v>3.1649486000000005E-6</v>
      </c>
      <c r="AO149"/>
      <c r="AP149">
        <v>7.1930650000000012E-8</v>
      </c>
      <c r="AQ149">
        <v>7.8469800000000003E-7</v>
      </c>
      <c r="AR149">
        <v>2.877226E-6</v>
      </c>
      <c r="AS149">
        <v>3.5965325000000008E-5</v>
      </c>
      <c r="AT149"/>
      <c r="AU149"/>
      <c r="AV149"/>
      <c r="AW149"/>
      <c r="AX149"/>
      <c r="AY149"/>
      <c r="AZ149"/>
      <c r="BA149"/>
      <c r="BB149"/>
      <c r="BC149"/>
      <c r="BD149"/>
      <c r="BE149"/>
      <c r="BF149">
        <v>4.3518043250000009E-5</v>
      </c>
      <c r="BG149">
        <v>2.877226E-6</v>
      </c>
      <c r="BH149"/>
      <c r="BI149" t="s">
        <v>782</v>
      </c>
      <c r="BJ149" t="s">
        <v>22</v>
      </c>
      <c r="BK149" t="s">
        <v>57</v>
      </c>
      <c r="BL149" t="s">
        <v>58</v>
      </c>
      <c r="BM149" t="s">
        <v>25</v>
      </c>
      <c r="BN149" t="s">
        <v>26</v>
      </c>
      <c r="BO149" t="s">
        <v>26</v>
      </c>
      <c r="BP149">
        <v>3.35</v>
      </c>
      <c r="BS149" s="126"/>
      <c r="BT149" s="126"/>
      <c r="CC149" s="126"/>
      <c r="CD149" s="126"/>
      <c r="CK149" s="126"/>
      <c r="CL149" s="126"/>
      <c r="CM149" s="126"/>
      <c r="CN149" s="126"/>
      <c r="CO149" s="126"/>
      <c r="CP149" s="126"/>
      <c r="CQ149" s="126"/>
      <c r="CR149" s="126"/>
      <c r="CS149" s="126"/>
      <c r="CT149" s="126"/>
      <c r="CU149" s="126"/>
      <c r="CV149" s="126"/>
      <c r="CW149" s="126"/>
      <c r="CX149" s="126"/>
      <c r="CY149" s="126"/>
      <c r="CZ149" s="126"/>
      <c r="DA149" s="126"/>
      <c r="DB149" s="126"/>
      <c r="DC149" s="126"/>
      <c r="DD149" s="126"/>
      <c r="DE149" s="126"/>
      <c r="DF149" s="126"/>
      <c r="DG149" s="126"/>
      <c r="DH149" s="126"/>
      <c r="DI149" s="126"/>
      <c r="DJ149" s="126"/>
      <c r="DK149" s="126"/>
      <c r="DL149" s="126"/>
      <c r="DM149" s="126"/>
      <c r="DN149" s="126"/>
      <c r="DO149" s="126"/>
      <c r="DP149" s="126"/>
      <c r="DQ149" s="126"/>
      <c r="DR149" s="126"/>
      <c r="DS149" s="126"/>
      <c r="DT149" s="126"/>
      <c r="DU149" s="126"/>
      <c r="DV149" s="126"/>
      <c r="DW149" s="126"/>
      <c r="DX149" s="126"/>
      <c r="EB149" s="126"/>
      <c r="EF149" s="126"/>
      <c r="EG149" s="126"/>
    </row>
    <row r="150" spans="1:137" x14ac:dyDescent="0.25">
      <c r="A150">
        <v>149</v>
      </c>
      <c r="B150" t="s">
        <v>986</v>
      </c>
      <c r="C150">
        <v>4.17</v>
      </c>
      <c r="D150" t="s">
        <v>995</v>
      </c>
      <c r="E150" s="134">
        <v>10</v>
      </c>
      <c r="F150">
        <v>355448</v>
      </c>
      <c r="G150" t="s">
        <v>1020</v>
      </c>
      <c r="H150" t="s">
        <v>1013</v>
      </c>
      <c r="I150">
        <v>280374</v>
      </c>
      <c r="J150" t="s">
        <v>108</v>
      </c>
      <c r="K150">
        <v>1</v>
      </c>
      <c r="L150">
        <v>1.1299999999999999</v>
      </c>
      <c r="M150">
        <v>1.5607</v>
      </c>
      <c r="N150">
        <v>1.5606999999999999E-3</v>
      </c>
      <c r="O150">
        <v>1.7635909999999999</v>
      </c>
      <c r="P150">
        <v>1.7635909999999999E-3</v>
      </c>
      <c r="Q150">
        <v>0.12999999999999989</v>
      </c>
      <c r="R150">
        <v>2.0289099999999997E-4</v>
      </c>
      <c r="S150">
        <v>567.02489409392547</v>
      </c>
      <c r="T150">
        <v>640.73813032613577</v>
      </c>
      <c r="U150" t="s">
        <v>972</v>
      </c>
      <c r="V150"/>
      <c r="W150"/>
      <c r="X150"/>
      <c r="Y150"/>
      <c r="Z150"/>
      <c r="AA150"/>
      <c r="AB150">
        <v>1.5558399801999997E-5</v>
      </c>
      <c r="AC150">
        <v>2.3066006689E-5</v>
      </c>
      <c r="AD150"/>
      <c r="AE150"/>
      <c r="AF150"/>
      <c r="AG150"/>
      <c r="AH150"/>
      <c r="AI150"/>
      <c r="AJ150"/>
      <c r="AK150"/>
      <c r="AL150"/>
      <c r="AM150">
        <v>3.427500013415095E-6</v>
      </c>
      <c r="AN150"/>
      <c r="AO150"/>
      <c r="AP150"/>
      <c r="AQ150">
        <v>4.6820999999999991E-5</v>
      </c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>
        <v>3.427500013415095E-6</v>
      </c>
      <c r="BH150"/>
      <c r="BI150" t="s">
        <v>782</v>
      </c>
      <c r="BJ150" t="s">
        <v>41</v>
      </c>
      <c r="BK150" t="s">
        <v>57</v>
      </c>
      <c r="BL150" t="s">
        <v>58</v>
      </c>
      <c r="BM150" t="s">
        <v>41</v>
      </c>
      <c r="BN150" t="s">
        <v>94</v>
      </c>
      <c r="BO150" t="s">
        <v>94</v>
      </c>
      <c r="BP150">
        <v>3.35</v>
      </c>
      <c r="BS150" s="126"/>
      <c r="BT150" s="126"/>
      <c r="CC150" s="126"/>
      <c r="CD150" s="126"/>
      <c r="CK150" s="126"/>
      <c r="CL150" s="126"/>
      <c r="CM150" s="126"/>
      <c r="CN150" s="126"/>
      <c r="CO150" s="126"/>
      <c r="CP150" s="126"/>
      <c r="CQ150" s="126"/>
      <c r="CR150" s="126"/>
      <c r="CS150" s="126"/>
      <c r="CT150" s="126"/>
      <c r="CU150" s="126"/>
      <c r="CV150" s="126"/>
      <c r="CW150" s="126"/>
      <c r="CX150" s="126"/>
      <c r="CY150" s="126"/>
      <c r="CZ150" s="126"/>
      <c r="DA150" s="126"/>
      <c r="DB150" s="126"/>
      <c r="DC150" s="126"/>
      <c r="DD150" s="126"/>
      <c r="DE150" s="126"/>
      <c r="DF150" s="126"/>
      <c r="DG150" s="126"/>
      <c r="DH150" s="126"/>
      <c r="DI150" s="126"/>
      <c r="DJ150" s="126"/>
      <c r="DK150" s="126"/>
      <c r="DL150" s="126"/>
      <c r="DM150" s="126"/>
      <c r="DN150" s="126"/>
      <c r="DO150" s="126"/>
      <c r="DP150" s="126"/>
      <c r="DQ150" s="126"/>
      <c r="DR150" s="126"/>
      <c r="DS150" s="126"/>
      <c r="DT150" s="126"/>
      <c r="DU150" s="126"/>
      <c r="DV150" s="126"/>
      <c r="DW150" s="126"/>
      <c r="DX150" s="126"/>
      <c r="EB150" s="126"/>
      <c r="EF150" s="126"/>
      <c r="EG150" s="126"/>
    </row>
    <row r="151" spans="1:137" x14ac:dyDescent="0.25">
      <c r="A151">
        <v>150</v>
      </c>
      <c r="B151" t="s">
        <v>987</v>
      </c>
      <c r="C151">
        <v>4.17</v>
      </c>
      <c r="D151" t="s">
        <v>1246</v>
      </c>
      <c r="E151" s="134">
        <v>10</v>
      </c>
      <c r="F151">
        <v>355450</v>
      </c>
      <c r="G151" t="s">
        <v>1020</v>
      </c>
      <c r="H151" t="s">
        <v>1013</v>
      </c>
      <c r="I151">
        <v>280374</v>
      </c>
      <c r="J151" t="s">
        <v>108</v>
      </c>
      <c r="K151">
        <v>1</v>
      </c>
      <c r="L151">
        <v>1.1299999999999999</v>
      </c>
      <c r="M151">
        <v>2.0324</v>
      </c>
      <c r="N151">
        <v>2.0324000000000002E-3</v>
      </c>
      <c r="O151">
        <v>2.2966119999999997</v>
      </c>
      <c r="P151">
        <v>2.2966119999999995E-3</v>
      </c>
      <c r="Q151">
        <v>0.12999999999999989</v>
      </c>
      <c r="R151">
        <v>2.6421199999999935E-4</v>
      </c>
      <c r="S151">
        <v>435.42400718972129</v>
      </c>
      <c r="T151">
        <v>492.02912812438495</v>
      </c>
      <c r="U151" t="s">
        <v>972</v>
      </c>
      <c r="V151"/>
      <c r="W151"/>
      <c r="X151"/>
      <c r="Y151"/>
      <c r="Z151"/>
      <c r="AA151"/>
      <c r="AB151">
        <v>2.0260711063999991E-5</v>
      </c>
      <c r="AC151">
        <v>3.0037388347999999E-5</v>
      </c>
      <c r="AD151"/>
      <c r="AE151"/>
      <c r="AF151"/>
      <c r="AG151"/>
      <c r="AH151"/>
      <c r="AI151"/>
      <c r="AJ151"/>
      <c r="AK151"/>
      <c r="AL151"/>
      <c r="AM151">
        <v>4.4634145109661307E-6</v>
      </c>
      <c r="AN151"/>
      <c r="AO151"/>
      <c r="AP151"/>
      <c r="AQ151">
        <v>6.0971999999999998E-5</v>
      </c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>
        <v>4.4634145109661307E-6</v>
      </c>
      <c r="BH151"/>
      <c r="BI151" t="s">
        <v>782</v>
      </c>
      <c r="BJ151" t="s">
        <v>41</v>
      </c>
      <c r="BK151" t="s">
        <v>57</v>
      </c>
      <c r="BL151" t="s">
        <v>58</v>
      </c>
      <c r="BM151" t="s">
        <v>41</v>
      </c>
      <c r="BN151" t="s">
        <v>94</v>
      </c>
      <c r="BO151" t="s">
        <v>94</v>
      </c>
      <c r="BP151">
        <v>3.35</v>
      </c>
      <c r="BS151" s="126"/>
      <c r="BT151" s="126"/>
      <c r="CC151" s="126"/>
      <c r="CD151" s="126"/>
      <c r="CK151" s="126"/>
      <c r="CL151" s="126"/>
      <c r="CM151" s="126"/>
      <c r="CN151" s="126"/>
      <c r="CO151" s="126"/>
      <c r="CP151" s="126"/>
      <c r="CQ151" s="126"/>
      <c r="CR151" s="126"/>
      <c r="CS151" s="126"/>
      <c r="CT151" s="126"/>
      <c r="CU151" s="126"/>
      <c r="CV151" s="126"/>
      <c r="CW151" s="126"/>
      <c r="CX151" s="126"/>
      <c r="CY151" s="126"/>
      <c r="CZ151" s="126"/>
      <c r="DA151" s="126"/>
      <c r="DB151" s="126"/>
      <c r="DC151" s="126"/>
      <c r="DD151" s="126"/>
      <c r="DE151" s="126"/>
      <c r="DF151" s="126"/>
      <c r="DG151" s="126"/>
      <c r="DH151" s="126"/>
      <c r="DI151" s="126"/>
      <c r="DJ151" s="126"/>
      <c r="DK151" s="126"/>
      <c r="DL151" s="126"/>
      <c r="DM151" s="126"/>
      <c r="DN151" s="126"/>
      <c r="DO151" s="126"/>
      <c r="DP151" s="126"/>
      <c r="DQ151" s="126"/>
      <c r="DR151" s="126"/>
      <c r="DS151" s="126"/>
      <c r="DT151" s="126"/>
      <c r="DU151" s="126"/>
      <c r="DV151" s="126"/>
      <c r="DW151" s="126"/>
      <c r="DX151" s="126"/>
      <c r="EB151" s="126"/>
      <c r="EF151" s="126"/>
      <c r="EG151" s="126"/>
    </row>
    <row r="152" spans="1:137" x14ac:dyDescent="0.25">
      <c r="A152">
        <v>151</v>
      </c>
      <c r="B152" t="s">
        <v>997</v>
      </c>
      <c r="C152">
        <v>4.17</v>
      </c>
      <c r="D152" t="s">
        <v>998</v>
      </c>
      <c r="E152" s="134">
        <v>5</v>
      </c>
      <c r="F152">
        <v>371805</v>
      </c>
      <c r="G152" t="s">
        <v>1020</v>
      </c>
      <c r="H152" t="s">
        <v>1013</v>
      </c>
      <c r="I152">
        <v>280374</v>
      </c>
      <c r="J152" t="s">
        <v>108</v>
      </c>
      <c r="K152">
        <v>1</v>
      </c>
      <c r="L152">
        <v>1.1299999999999999</v>
      </c>
      <c r="M152">
        <v>1.3594999999999999</v>
      </c>
      <c r="N152">
        <v>1.3595E-3</v>
      </c>
      <c r="O152">
        <v>1.5362349999999998</v>
      </c>
      <c r="P152">
        <v>1.5362349999999995E-3</v>
      </c>
      <c r="Q152">
        <v>0.12999999999999989</v>
      </c>
      <c r="R152">
        <v>1.767349999999997E-4</v>
      </c>
      <c r="S152">
        <v>650.94207591937436</v>
      </c>
      <c r="T152">
        <v>735.56454578889316</v>
      </c>
      <c r="U152" t="s">
        <v>972</v>
      </c>
      <c r="V152"/>
      <c r="W152"/>
      <c r="X152"/>
      <c r="Y152"/>
      <c r="Z152"/>
      <c r="AA152"/>
      <c r="AB152">
        <v>1.355266517E-5</v>
      </c>
      <c r="AC152">
        <v>2.0092417565000003E-5</v>
      </c>
      <c r="AD152"/>
      <c r="AE152"/>
      <c r="AF152"/>
      <c r="AG152"/>
      <c r="AH152"/>
      <c r="AI152"/>
      <c r="AJ152"/>
      <c r="AK152"/>
      <c r="AL152"/>
      <c r="AM152">
        <v>2.9856386674170706E-6</v>
      </c>
      <c r="AN152"/>
      <c r="AO152"/>
      <c r="AP152"/>
      <c r="AQ152">
        <v>4.0785000000000003E-5</v>
      </c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>
        <v>2.9856386674170706E-6</v>
      </c>
      <c r="BH152"/>
      <c r="BI152" t="s">
        <v>782</v>
      </c>
      <c r="BJ152" t="s">
        <v>41</v>
      </c>
      <c r="BK152" t="s">
        <v>57</v>
      </c>
      <c r="BL152" t="s">
        <v>58</v>
      </c>
      <c r="BM152" t="s">
        <v>41</v>
      </c>
      <c r="BN152" t="s">
        <v>94</v>
      </c>
      <c r="BO152" t="s">
        <v>94</v>
      </c>
      <c r="BP152">
        <v>3.35</v>
      </c>
      <c r="BS152" s="126"/>
      <c r="BT152" s="126"/>
      <c r="CC152" s="126"/>
      <c r="CD152" s="126"/>
      <c r="CK152" s="126"/>
      <c r="CL152" s="126"/>
      <c r="CM152" s="126"/>
      <c r="CN152" s="126"/>
      <c r="CO152" s="126"/>
      <c r="CP152" s="126"/>
      <c r="CQ152" s="126"/>
      <c r="CR152" s="126"/>
      <c r="CS152" s="126"/>
      <c r="CT152" s="126"/>
      <c r="CU152" s="126"/>
      <c r="CV152" s="126"/>
      <c r="CW152" s="126"/>
      <c r="CX152" s="126"/>
      <c r="CY152" s="126"/>
      <c r="CZ152" s="126"/>
      <c r="DA152" s="126"/>
      <c r="DB152" s="126"/>
      <c r="DC152" s="126"/>
      <c r="DD152" s="126"/>
      <c r="DE152" s="126"/>
      <c r="DF152" s="126"/>
      <c r="DG152" s="126"/>
      <c r="DH152" s="126"/>
      <c r="DI152" s="126"/>
      <c r="DJ152" s="126"/>
      <c r="DK152" s="126"/>
      <c r="DL152" s="126"/>
      <c r="DM152" s="126"/>
      <c r="DN152" s="126"/>
      <c r="DO152" s="126"/>
      <c r="DP152" s="126"/>
      <c r="DQ152" s="126"/>
      <c r="DR152" s="126"/>
      <c r="DS152" s="126"/>
      <c r="DT152" s="126"/>
      <c r="DU152" s="126"/>
      <c r="DV152" s="126"/>
      <c r="DW152" s="126"/>
      <c r="DX152" s="126"/>
      <c r="EB152" s="126"/>
      <c r="EF152" s="126"/>
      <c r="EG152" s="126"/>
    </row>
    <row r="153" spans="1:137" x14ac:dyDescent="0.25">
      <c r="A153">
        <v>152</v>
      </c>
      <c r="B153" t="s">
        <v>1028</v>
      </c>
      <c r="C153">
        <v>4.17</v>
      </c>
      <c r="D153" t="s">
        <v>1247</v>
      </c>
      <c r="E153" s="134"/>
      <c r="F153">
        <v>385703</v>
      </c>
      <c r="G153" t="s">
        <v>30</v>
      </c>
      <c r="H153" t="s">
        <v>1008</v>
      </c>
      <c r="I153">
        <v>253758</v>
      </c>
      <c r="J153" t="s">
        <v>108</v>
      </c>
      <c r="K153">
        <v>1</v>
      </c>
      <c r="L153">
        <v>1.03</v>
      </c>
      <c r="M153">
        <v>2.0660639999999999</v>
      </c>
      <c r="N153">
        <v>2.0660639999999998E-3</v>
      </c>
      <c r="O153">
        <v>2.1280459199999999</v>
      </c>
      <c r="P153">
        <v>2.1280459200000001E-3</v>
      </c>
      <c r="Q153">
        <v>3.0000000000000027E-2</v>
      </c>
      <c r="R153">
        <v>6.1981920000000242E-5</v>
      </c>
      <c r="S153">
        <v>469.91467176610553</v>
      </c>
      <c r="T153">
        <v>484.01211191908862</v>
      </c>
      <c r="U153" t="s">
        <v>61</v>
      </c>
      <c r="V153">
        <v>2.340850512E-6</v>
      </c>
      <c r="W153">
        <v>2.8090206144000005E-7</v>
      </c>
      <c r="X153">
        <v>3.511275768E-7</v>
      </c>
      <c r="Y153">
        <v>1.170425256E-5</v>
      </c>
      <c r="Z153">
        <v>8.4270618432000003E-7</v>
      </c>
      <c r="AA153">
        <v>1.170425256E-5</v>
      </c>
      <c r="AB153">
        <v>1.8773621106239999E-5</v>
      </c>
      <c r="AC153">
        <v>2.7832712587679998E-5</v>
      </c>
      <c r="AD153"/>
      <c r="AE153">
        <v>1.4545090560000002E-5</v>
      </c>
      <c r="AF153">
        <v>1.068155088E-4</v>
      </c>
      <c r="AG153">
        <v>4.9998748800000005E-6</v>
      </c>
      <c r="AH153">
        <v>1.1363352000000001E-5</v>
      </c>
      <c r="AI153">
        <v>3.1817385600000001E-6</v>
      </c>
      <c r="AJ153">
        <v>4.0908067199999997E-6</v>
      </c>
      <c r="AK153">
        <v>2.4999374400000003E-6</v>
      </c>
      <c r="AL153">
        <v>1.8635897279999999E-5</v>
      </c>
      <c r="AM153">
        <v>4.5453408000000001E-6</v>
      </c>
      <c r="AN153">
        <v>4.9998748800000005E-6</v>
      </c>
      <c r="AO153"/>
      <c r="AP153">
        <v>1.1363352000000003E-7</v>
      </c>
      <c r="AQ153">
        <v>1.2396383999999999E-6</v>
      </c>
      <c r="AR153">
        <v>4.5453408000000001E-6</v>
      </c>
      <c r="AS153">
        <v>5.6816760000000005E-5</v>
      </c>
      <c r="AT153"/>
      <c r="AU153"/>
      <c r="AV153"/>
      <c r="AW153"/>
      <c r="AX153"/>
      <c r="AY153"/>
      <c r="AZ153"/>
      <c r="BA153"/>
      <c r="BB153"/>
      <c r="BC153"/>
      <c r="BD153"/>
      <c r="BE153"/>
      <c r="BF153">
        <v>6.852101256E-5</v>
      </c>
      <c r="BG153">
        <v>4.5453408000000001E-6</v>
      </c>
      <c r="BH153"/>
      <c r="BI153" t="s">
        <v>782</v>
      </c>
      <c r="BJ153" t="s">
        <v>22</v>
      </c>
      <c r="BK153" t="s">
        <v>92</v>
      </c>
      <c r="BL153" t="s">
        <v>58</v>
      </c>
      <c r="BM153" t="s">
        <v>41</v>
      </c>
      <c r="BN153" t="s">
        <v>26</v>
      </c>
      <c r="BO153" t="s">
        <v>26</v>
      </c>
      <c r="BP153">
        <v>3.35</v>
      </c>
      <c r="BS153" s="126"/>
      <c r="BT153" s="126"/>
      <c r="CC153" s="126"/>
      <c r="CD153" s="126"/>
      <c r="CK153" s="126"/>
      <c r="CL153" s="126"/>
      <c r="CM153" s="126"/>
      <c r="CN153" s="126"/>
      <c r="CO153" s="126"/>
      <c r="CP153" s="126"/>
      <c r="CQ153" s="126"/>
      <c r="CR153" s="126"/>
      <c r="CS153" s="126"/>
      <c r="CT153" s="126"/>
      <c r="CU153" s="126"/>
      <c r="CV153" s="126"/>
      <c r="CW153" s="126"/>
      <c r="CX153" s="126"/>
      <c r="CY153" s="126"/>
      <c r="CZ153" s="126"/>
      <c r="DA153" s="126"/>
      <c r="DB153" s="126"/>
      <c r="DC153" s="126"/>
      <c r="DD153" s="126"/>
      <c r="DE153" s="126"/>
      <c r="DF153" s="126"/>
      <c r="DG153" s="126"/>
      <c r="DH153" s="126"/>
      <c r="DI153" s="126"/>
      <c r="DJ153" s="126"/>
      <c r="DK153" s="126"/>
      <c r="DL153" s="126"/>
      <c r="DM153" s="126"/>
      <c r="DN153" s="126"/>
      <c r="DO153" s="126"/>
      <c r="DP153" s="126"/>
      <c r="DQ153" s="126"/>
      <c r="DR153" s="126"/>
      <c r="DS153" s="126"/>
      <c r="DT153" s="126"/>
      <c r="DU153" s="126"/>
      <c r="DV153" s="126"/>
      <c r="DW153" s="126"/>
      <c r="DX153" s="126"/>
      <c r="EB153" s="126"/>
      <c r="EF153" s="126"/>
      <c r="EG153" s="126"/>
    </row>
    <row r="154" spans="1:137" x14ac:dyDescent="0.25">
      <c r="A154">
        <v>153</v>
      </c>
      <c r="B154" t="s">
        <v>1248</v>
      </c>
      <c r="C154">
        <v>4.8</v>
      </c>
      <c r="D154" t="s">
        <v>268</v>
      </c>
      <c r="E154" s="134">
        <v>301.08333333333331</v>
      </c>
      <c r="F154">
        <v>186730</v>
      </c>
      <c r="G154" t="s">
        <v>269</v>
      </c>
      <c r="H154" t="s">
        <v>707</v>
      </c>
      <c r="I154">
        <v>178624</v>
      </c>
      <c r="J154" t="s">
        <v>108</v>
      </c>
      <c r="K154">
        <v>1</v>
      </c>
      <c r="L154">
        <v>1.02</v>
      </c>
      <c r="M154">
        <v>0.64802000000000004</v>
      </c>
      <c r="N154">
        <v>6.4802000000000002E-4</v>
      </c>
      <c r="O154">
        <v>0.66098040000000002</v>
      </c>
      <c r="P154">
        <v>6.6098040000000006E-4</v>
      </c>
      <c r="Q154">
        <v>2.0000000000000014E-2</v>
      </c>
      <c r="R154">
        <v>1.2960400000000039E-5</v>
      </c>
      <c r="S154">
        <v>1512.9041647831009</v>
      </c>
      <c r="T154">
        <v>1543.162248078763</v>
      </c>
      <c r="U154" t="s">
        <v>235</v>
      </c>
      <c r="V154">
        <v>7.2707844000000024E-7</v>
      </c>
      <c r="W154">
        <v>8.7249412800000015E-8</v>
      </c>
      <c r="X154">
        <v>1.09061766E-7</v>
      </c>
      <c r="Y154">
        <v>3.6353922000000009E-6</v>
      </c>
      <c r="Z154">
        <v>2.6174823840000002E-7</v>
      </c>
      <c r="AA154">
        <v>3.6353922000000009E-6</v>
      </c>
      <c r="AB154">
        <v>5.8311690887999996E-6</v>
      </c>
      <c r="AC154">
        <v>8.6449626516000021E-6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>
        <v>3.8881199999999995E-7</v>
      </c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>
        <v>3.6353922000000009E-6</v>
      </c>
      <c r="BG154"/>
      <c r="BH154"/>
      <c r="BI154" t="s">
        <v>33</v>
      </c>
      <c r="BJ154" t="s">
        <v>41</v>
      </c>
      <c r="BK154" t="s">
        <v>57</v>
      </c>
      <c r="BL154" t="s">
        <v>41</v>
      </c>
      <c r="BM154" t="s">
        <v>41</v>
      </c>
      <c r="BN154" t="s">
        <v>94</v>
      </c>
      <c r="BO154" t="s">
        <v>94</v>
      </c>
      <c r="BP154">
        <v>4.7</v>
      </c>
      <c r="BS154" s="126"/>
      <c r="BT154" s="126"/>
      <c r="CC154" s="126"/>
      <c r="CD154" s="126"/>
      <c r="CK154" s="126"/>
      <c r="CL154" s="126"/>
      <c r="CM154" s="126"/>
      <c r="CN154" s="126"/>
      <c r="CO154" s="126"/>
      <c r="CP154" s="126"/>
      <c r="CQ154" s="126"/>
      <c r="CR154" s="126"/>
      <c r="CS154" s="126"/>
      <c r="CT154" s="126"/>
      <c r="CU154" s="126"/>
      <c r="CV154" s="126"/>
      <c r="CW154" s="126"/>
      <c r="CX154" s="126"/>
      <c r="CY154" s="126"/>
      <c r="CZ154" s="126"/>
      <c r="DA154" s="126"/>
      <c r="DB154" s="126"/>
      <c r="DC154" s="126"/>
      <c r="DD154" s="126"/>
      <c r="DE154" s="126"/>
      <c r="DF154" s="126"/>
      <c r="DG154" s="126"/>
      <c r="DH154" s="126"/>
      <c r="DI154" s="126"/>
      <c r="DJ154" s="126"/>
      <c r="DK154" s="126"/>
      <c r="DL154" s="126"/>
      <c r="DM154" s="126"/>
      <c r="DN154" s="126"/>
      <c r="DO154" s="126"/>
      <c r="DP154" s="126"/>
      <c r="DQ154" s="126"/>
      <c r="DR154" s="126"/>
      <c r="DS154" s="126"/>
      <c r="DT154" s="126"/>
      <c r="DU154" s="126"/>
      <c r="DV154" s="126"/>
      <c r="DW154" s="126"/>
      <c r="DX154" s="126"/>
      <c r="EB154" s="126"/>
      <c r="EF154" s="126"/>
      <c r="EG154" s="126"/>
    </row>
    <row r="155" spans="1:137" x14ac:dyDescent="0.25">
      <c r="A155">
        <v>154</v>
      </c>
      <c r="B155" t="s">
        <v>1249</v>
      </c>
      <c r="C155">
        <v>4.8</v>
      </c>
      <c r="D155" t="s">
        <v>388</v>
      </c>
      <c r="E155" s="134">
        <v>5</v>
      </c>
      <c r="F155">
        <v>186731</v>
      </c>
      <c r="G155" t="s">
        <v>269</v>
      </c>
      <c r="H155" t="s">
        <v>707</v>
      </c>
      <c r="I155">
        <v>178624</v>
      </c>
      <c r="J155" t="s">
        <v>108</v>
      </c>
      <c r="K155">
        <v>1</v>
      </c>
      <c r="L155">
        <v>1.02</v>
      </c>
      <c r="M155">
        <v>0.76429999999999998</v>
      </c>
      <c r="N155">
        <v>7.6429999999999998E-4</v>
      </c>
      <c r="O155">
        <v>0.779586</v>
      </c>
      <c r="P155">
        <v>7.7958599999999997E-4</v>
      </c>
      <c r="Q155">
        <v>2.0000000000000014E-2</v>
      </c>
      <c r="R155">
        <v>1.5285999999999989E-5</v>
      </c>
      <c r="S155">
        <v>1282.7321167901937</v>
      </c>
      <c r="T155">
        <v>1308.3867591259975</v>
      </c>
      <c r="U155" t="s">
        <v>235</v>
      </c>
      <c r="V155">
        <v>8.5754460000000026E-7</v>
      </c>
      <c r="W155">
        <v>1.0290535200000001E-7</v>
      </c>
      <c r="X155">
        <v>1.2863169E-7</v>
      </c>
      <c r="Y155">
        <v>4.2877230000000009E-6</v>
      </c>
      <c r="Z155">
        <v>3.0871605600000001E-7</v>
      </c>
      <c r="AA155">
        <v>4.2877230000000009E-6</v>
      </c>
      <c r="AB155">
        <v>6.8775076920000002E-6</v>
      </c>
      <c r="AC155">
        <v>1.0196205294000002E-5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>
        <v>4.5857999999999997E-7</v>
      </c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>
        <v>4.2877230000000009E-6</v>
      </c>
      <c r="BG155"/>
      <c r="BH155"/>
      <c r="BI155" t="s">
        <v>33</v>
      </c>
      <c r="BJ155" t="s">
        <v>41</v>
      </c>
      <c r="BK155" t="s">
        <v>57</v>
      </c>
      <c r="BL155" t="s">
        <v>41</v>
      </c>
      <c r="BM155" t="s">
        <v>41</v>
      </c>
      <c r="BN155" t="s">
        <v>94</v>
      </c>
      <c r="BO155" t="s">
        <v>94</v>
      </c>
      <c r="BP155">
        <v>4.7</v>
      </c>
      <c r="BS155" s="126"/>
      <c r="BT155" s="126"/>
      <c r="CC155" s="126"/>
      <c r="CD155" s="126"/>
      <c r="CK155" s="126"/>
      <c r="CL155" s="126"/>
      <c r="CM155" s="126"/>
      <c r="CN155" s="126"/>
      <c r="CO155" s="126"/>
      <c r="CP155" s="126"/>
      <c r="CQ155" s="126"/>
      <c r="CR155" s="126"/>
      <c r="CS155" s="126"/>
      <c r="CT155" s="126"/>
      <c r="CU155" s="126"/>
      <c r="CV155" s="126"/>
      <c r="CW155" s="126"/>
      <c r="CX155" s="126"/>
      <c r="CY155" s="126"/>
      <c r="CZ155" s="126"/>
      <c r="DA155" s="126"/>
      <c r="DB155" s="126"/>
      <c r="DC155" s="126"/>
      <c r="DD155" s="126"/>
      <c r="DE155" s="126"/>
      <c r="DF155" s="126"/>
      <c r="DG155" s="126"/>
      <c r="DH155" s="126"/>
      <c r="DI155" s="126"/>
      <c r="DJ155" s="126"/>
      <c r="DK155" s="126"/>
      <c r="DL155" s="126"/>
      <c r="DM155" s="126"/>
      <c r="DN155" s="126"/>
      <c r="DO155" s="126"/>
      <c r="DP155" s="126"/>
      <c r="DQ155" s="126"/>
      <c r="DR155" s="126"/>
      <c r="DS155" s="126"/>
      <c r="DT155" s="126"/>
      <c r="DU155" s="126"/>
      <c r="DV155" s="126"/>
      <c r="DW155" s="126"/>
      <c r="DX155" s="126"/>
      <c r="EB155" s="126"/>
      <c r="EF155" s="126"/>
      <c r="EG155" s="126"/>
    </row>
    <row r="156" spans="1:137" x14ac:dyDescent="0.25">
      <c r="A156">
        <v>155</v>
      </c>
      <c r="B156" t="s">
        <v>1250</v>
      </c>
      <c r="C156">
        <v>4.8</v>
      </c>
      <c r="D156" t="s">
        <v>804</v>
      </c>
      <c r="E156" s="134">
        <v>5</v>
      </c>
      <c r="F156">
        <v>233545</v>
      </c>
      <c r="G156" t="s">
        <v>269</v>
      </c>
      <c r="H156" t="s">
        <v>707</v>
      </c>
      <c r="I156">
        <v>178624</v>
      </c>
      <c r="J156" t="s">
        <v>108</v>
      </c>
      <c r="K156">
        <v>1</v>
      </c>
      <c r="L156">
        <v>1.02</v>
      </c>
      <c r="M156">
        <v>0.82879999999999998</v>
      </c>
      <c r="N156">
        <v>8.2879999999999998E-4</v>
      </c>
      <c r="O156">
        <v>0.84537600000000002</v>
      </c>
      <c r="P156">
        <v>8.4537600000000001E-4</v>
      </c>
      <c r="Q156">
        <v>2.0000000000000014E-2</v>
      </c>
      <c r="R156">
        <v>1.6576000000000026E-5</v>
      </c>
      <c r="S156">
        <v>1182.9055946703006</v>
      </c>
      <c r="T156">
        <v>1206.5637065637063</v>
      </c>
      <c r="U156" t="s">
        <v>235</v>
      </c>
      <c r="V156">
        <v>9.2991360000000008E-7</v>
      </c>
      <c r="W156">
        <v>1.11589632E-7</v>
      </c>
      <c r="X156">
        <v>1.3948704E-7</v>
      </c>
      <c r="Y156">
        <v>4.6495680000000003E-6</v>
      </c>
      <c r="Z156">
        <v>3.3476889599999994E-7</v>
      </c>
      <c r="AA156">
        <v>4.6495680000000003E-6</v>
      </c>
      <c r="AB156">
        <v>7.4579070719999996E-6</v>
      </c>
      <c r="AC156">
        <v>1.1056672704E-5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>
        <v>4.9728000000000007E-7</v>
      </c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>
        <v>4.6495680000000003E-6</v>
      </c>
      <c r="BG156"/>
      <c r="BH156"/>
      <c r="BI156" t="s">
        <v>33</v>
      </c>
      <c r="BJ156" t="s">
        <v>41</v>
      </c>
      <c r="BK156" t="s">
        <v>57</v>
      </c>
      <c r="BL156" t="s">
        <v>41</v>
      </c>
      <c r="BM156" t="s">
        <v>41</v>
      </c>
      <c r="BN156" t="s">
        <v>94</v>
      </c>
      <c r="BO156" t="s">
        <v>94</v>
      </c>
      <c r="BP156">
        <v>4.7</v>
      </c>
      <c r="BS156" s="126"/>
      <c r="BT156" s="126"/>
      <c r="CC156" s="126"/>
      <c r="CD156" s="126"/>
      <c r="CK156" s="126"/>
      <c r="CL156" s="126"/>
      <c r="CM156" s="126"/>
      <c r="CN156" s="126"/>
      <c r="CO156" s="126"/>
      <c r="CP156" s="126"/>
      <c r="CQ156" s="126"/>
      <c r="CR156" s="126"/>
      <c r="CS156" s="126"/>
      <c r="CT156" s="126"/>
      <c r="CU156" s="126"/>
      <c r="CV156" s="126"/>
      <c r="CW156" s="126"/>
      <c r="CX156" s="126"/>
      <c r="CY156" s="126"/>
      <c r="CZ156" s="126"/>
      <c r="DA156" s="126"/>
      <c r="DB156" s="126"/>
      <c r="DC156" s="126"/>
      <c r="DD156" s="126"/>
      <c r="DE156" s="126"/>
      <c r="DF156" s="126"/>
      <c r="DG156" s="126"/>
      <c r="DH156" s="126"/>
      <c r="DI156" s="126"/>
      <c r="DJ156" s="126"/>
      <c r="DK156" s="126"/>
      <c r="DL156" s="126"/>
      <c r="DM156" s="126"/>
      <c r="DN156" s="126"/>
      <c r="DO156" s="126"/>
      <c r="DP156" s="126"/>
      <c r="DQ156" s="126"/>
      <c r="DR156" s="126"/>
      <c r="DS156" s="126"/>
      <c r="DT156" s="126"/>
      <c r="DU156" s="126"/>
      <c r="DV156" s="126"/>
      <c r="DW156" s="126"/>
      <c r="DX156" s="126"/>
      <c r="EB156" s="126"/>
      <c r="EF156" s="126"/>
      <c r="EG156" s="126"/>
    </row>
    <row r="157" spans="1:137" x14ac:dyDescent="0.25">
      <c r="A157">
        <v>156</v>
      </c>
      <c r="B157" t="s">
        <v>66</v>
      </c>
      <c r="C157">
        <v>5</v>
      </c>
      <c r="D157" t="s">
        <v>67</v>
      </c>
      <c r="E157" s="134">
        <v>63.75</v>
      </c>
      <c r="F157">
        <v>150784</v>
      </c>
      <c r="G157" t="s">
        <v>30</v>
      </c>
      <c r="H157" t="s">
        <v>1008</v>
      </c>
      <c r="I157">
        <v>253758</v>
      </c>
      <c r="J157" t="s">
        <v>108</v>
      </c>
      <c r="K157">
        <v>1</v>
      </c>
      <c r="L157">
        <v>1.03</v>
      </c>
      <c r="M157">
        <v>2.0750000000000002</v>
      </c>
      <c r="N157">
        <v>2.075E-3</v>
      </c>
      <c r="O157">
        <v>2.1372500000000003</v>
      </c>
      <c r="P157">
        <v>2.1372500000000003E-3</v>
      </c>
      <c r="Q157">
        <v>3.0000000000000027E-2</v>
      </c>
      <c r="R157">
        <v>6.2250000000000239E-5</v>
      </c>
      <c r="S157">
        <v>467.89098140133342</v>
      </c>
      <c r="T157">
        <v>481.92771084337346</v>
      </c>
      <c r="U157" t="s">
        <v>61</v>
      </c>
      <c r="V157">
        <v>2.3509750000000004E-6</v>
      </c>
      <c r="W157">
        <v>2.8211700000000012E-7</v>
      </c>
      <c r="X157">
        <v>3.5264625000000008E-7</v>
      </c>
      <c r="Y157">
        <v>1.1754875000000003E-5</v>
      </c>
      <c r="Z157">
        <v>8.4635100000000019E-7</v>
      </c>
      <c r="AA157">
        <v>1.1754875000000003E-5</v>
      </c>
      <c r="AB157">
        <v>1.8854819500000001E-5</v>
      </c>
      <c r="AC157">
        <v>2.7953092750000007E-5</v>
      </c>
      <c r="AD157"/>
      <c r="AE157">
        <v>1.4608000000000005E-5</v>
      </c>
      <c r="AF157">
        <v>1.0727750000000002E-4</v>
      </c>
      <c r="AG157">
        <v>5.021500000000001E-6</v>
      </c>
      <c r="AH157">
        <v>1.14125E-5</v>
      </c>
      <c r="AI157">
        <v>3.195500000000001E-6</v>
      </c>
      <c r="AJ157">
        <v>4.1085000000000006E-6</v>
      </c>
      <c r="AK157">
        <v>2.5107500000000005E-6</v>
      </c>
      <c r="AL157">
        <v>1.8716500000000003E-5</v>
      </c>
      <c r="AM157">
        <v>4.5650000000000003E-6</v>
      </c>
      <c r="AN157">
        <v>5.021500000000001E-6</v>
      </c>
      <c r="AO157"/>
      <c r="AP157">
        <v>1.1412500000000002E-7</v>
      </c>
      <c r="AQ157">
        <v>1.2449999999999999E-6</v>
      </c>
      <c r="AR157">
        <v>4.5650000000000003E-6</v>
      </c>
      <c r="AS157">
        <v>5.7062500000000005E-5</v>
      </c>
      <c r="AT157"/>
      <c r="AU157"/>
      <c r="AV157"/>
      <c r="AW157"/>
      <c r="AX157"/>
      <c r="AY157"/>
      <c r="AZ157"/>
      <c r="BA157"/>
      <c r="BB157"/>
      <c r="BC157"/>
      <c r="BD157"/>
      <c r="BE157"/>
      <c r="BF157">
        <v>6.8817375000000008E-5</v>
      </c>
      <c r="BG157">
        <v>4.5650000000000003E-6</v>
      </c>
      <c r="BH157"/>
      <c r="BI157" t="s">
        <v>33</v>
      </c>
      <c r="BJ157" t="s">
        <v>272</v>
      </c>
      <c r="BK157" t="s">
        <v>92</v>
      </c>
      <c r="BL157" t="s">
        <v>58</v>
      </c>
      <c r="BM157" t="s">
        <v>41</v>
      </c>
      <c r="BN157" t="s">
        <v>26</v>
      </c>
      <c r="BO157" t="s">
        <v>26</v>
      </c>
      <c r="BP157">
        <v>4.4000000000000004</v>
      </c>
      <c r="BS157" s="126"/>
      <c r="BT157" s="126"/>
      <c r="CC157" s="126"/>
      <c r="CD157" s="126"/>
      <c r="CK157" s="126"/>
      <c r="CL157" s="126"/>
      <c r="CM157" s="126"/>
      <c r="CN157" s="126"/>
      <c r="CO157" s="126"/>
      <c r="CP157" s="126"/>
      <c r="CQ157" s="126"/>
      <c r="CR157" s="126"/>
      <c r="CS157" s="126"/>
      <c r="CT157" s="126"/>
      <c r="CU157" s="126"/>
      <c r="CV157" s="126"/>
      <c r="CW157" s="126"/>
      <c r="CX157" s="126"/>
      <c r="CY157" s="126"/>
      <c r="CZ157" s="126"/>
      <c r="DA157" s="126"/>
      <c r="DB157" s="126"/>
      <c r="DC157" s="126"/>
      <c r="DD157" s="126"/>
      <c r="DE157" s="126"/>
      <c r="DF157" s="126"/>
      <c r="DG157" s="126"/>
      <c r="DH157" s="126"/>
      <c r="DI157" s="126"/>
      <c r="DJ157" s="126"/>
      <c r="DK157" s="126"/>
      <c r="DL157" s="126"/>
      <c r="DM157" s="126"/>
      <c r="DN157" s="126"/>
      <c r="DO157" s="126"/>
      <c r="DP157" s="126"/>
      <c r="DQ157" s="126"/>
      <c r="DR157" s="126"/>
      <c r="DS157" s="126"/>
      <c r="DT157" s="126"/>
      <c r="DU157" s="126"/>
      <c r="DV157" s="126"/>
      <c r="DW157" s="126"/>
      <c r="DX157" s="126"/>
      <c r="EB157" s="126"/>
      <c r="EF157" s="126"/>
      <c r="EG157" s="126"/>
    </row>
    <row r="158" spans="1:137" x14ac:dyDescent="0.25">
      <c r="A158">
        <v>157</v>
      </c>
      <c r="B158" t="s">
        <v>68</v>
      </c>
      <c r="C158">
        <v>5</v>
      </c>
      <c r="D158" t="s">
        <v>69</v>
      </c>
      <c r="E158" s="134">
        <v>100</v>
      </c>
      <c r="F158">
        <v>147826</v>
      </c>
      <c r="G158" t="s">
        <v>30</v>
      </c>
      <c r="H158" t="s">
        <v>1008</v>
      </c>
      <c r="I158">
        <v>253758</v>
      </c>
      <c r="J158" t="s">
        <v>108</v>
      </c>
      <c r="K158">
        <v>1</v>
      </c>
      <c r="L158">
        <v>1.03</v>
      </c>
      <c r="M158">
        <v>2.6</v>
      </c>
      <c r="N158">
        <v>2.5999999999999999E-3</v>
      </c>
      <c r="O158">
        <v>2.6780000000000004</v>
      </c>
      <c r="P158">
        <v>2.6780000000000003E-3</v>
      </c>
      <c r="Q158">
        <v>3.0000000000000027E-2</v>
      </c>
      <c r="R158">
        <v>7.8000000000000378E-5</v>
      </c>
      <c r="S158">
        <v>373.4129947722181</v>
      </c>
      <c r="T158">
        <v>384.61538461538458</v>
      </c>
      <c r="U158" t="s">
        <v>906</v>
      </c>
      <c r="V158">
        <v>2.9457999999999998E-6</v>
      </c>
      <c r="W158">
        <v>3.5349600000000008E-7</v>
      </c>
      <c r="X158">
        <v>4.4187000000000003E-7</v>
      </c>
      <c r="Y158">
        <v>1.4729000000000002E-5</v>
      </c>
      <c r="Z158">
        <v>1.0604879999999999E-6</v>
      </c>
      <c r="AA158">
        <v>1.4729000000000002E-5</v>
      </c>
      <c r="AB158">
        <v>2.3625316000000003E-5</v>
      </c>
      <c r="AC158">
        <v>3.5025562000000008E-5</v>
      </c>
      <c r="AD158"/>
      <c r="AE158">
        <v>1.8304000000000003E-5</v>
      </c>
      <c r="AF158">
        <v>1.3442000000000003E-4</v>
      </c>
      <c r="AG158"/>
      <c r="AH158"/>
      <c r="AI158"/>
      <c r="AJ158"/>
      <c r="AK158"/>
      <c r="AL158"/>
      <c r="AM158"/>
      <c r="AN158"/>
      <c r="AO158"/>
      <c r="AP158"/>
      <c r="AQ158">
        <v>1.5600000000000001E-6</v>
      </c>
      <c r="AR158">
        <v>5.7200000000000011E-6</v>
      </c>
      <c r="AS158">
        <v>7.1500000000000017E-5</v>
      </c>
      <c r="AT158">
        <v>1.2999999999999999E-5</v>
      </c>
      <c r="AU158">
        <v>6.4999999999999996E-6</v>
      </c>
      <c r="AV158">
        <v>2.0800000000000001E-5</v>
      </c>
      <c r="AW158">
        <v>5.2000000000000002E-6</v>
      </c>
      <c r="AX158">
        <v>1.0399999999999999E-4</v>
      </c>
      <c r="AY158"/>
      <c r="AZ158"/>
      <c r="BA158"/>
      <c r="BB158"/>
      <c r="BC158"/>
      <c r="BD158"/>
      <c r="BE158"/>
      <c r="BF158">
        <v>1.9022900000000004E-4</v>
      </c>
      <c r="BG158">
        <v>5.2000000000000002E-6</v>
      </c>
      <c r="BH158">
        <v>2.0800000000000001E-5</v>
      </c>
      <c r="BI158" t="s">
        <v>33</v>
      </c>
      <c r="BJ158" t="s">
        <v>706</v>
      </c>
      <c r="BK158" t="s">
        <v>119</v>
      </c>
      <c r="BL158" t="s">
        <v>117</v>
      </c>
      <c r="BM158" t="s">
        <v>41</v>
      </c>
      <c r="BN158" t="s">
        <v>26</v>
      </c>
      <c r="BO158" t="s">
        <v>26</v>
      </c>
      <c r="BP158">
        <v>5.2</v>
      </c>
      <c r="BS158" s="126"/>
      <c r="BT158" s="126"/>
      <c r="CC158" s="126"/>
      <c r="CD158" s="126"/>
      <c r="CK158" s="126"/>
      <c r="CL158" s="126"/>
      <c r="CM158" s="126"/>
      <c r="CN158" s="126"/>
      <c r="CO158" s="126"/>
      <c r="CP158" s="126"/>
      <c r="CQ158" s="126"/>
      <c r="CR158" s="126"/>
      <c r="CS158" s="126"/>
      <c r="CT158" s="126"/>
      <c r="CU158" s="126"/>
      <c r="CV158" s="126"/>
      <c r="CW158" s="126"/>
      <c r="CX158" s="126"/>
      <c r="CY158" s="126"/>
      <c r="CZ158" s="126"/>
      <c r="DA158" s="126"/>
      <c r="DB158" s="126"/>
      <c r="DC158" s="126"/>
      <c r="DD158" s="126"/>
      <c r="DE158" s="126"/>
      <c r="DF158" s="126"/>
      <c r="DG158" s="126"/>
      <c r="DH158" s="126"/>
      <c r="DI158" s="126"/>
      <c r="DJ158" s="126"/>
      <c r="DK158" s="126"/>
      <c r="DL158" s="126"/>
      <c r="DM158" s="126"/>
      <c r="DN158" s="126"/>
      <c r="DO158" s="126"/>
      <c r="DP158" s="126"/>
      <c r="DQ158" s="126"/>
      <c r="DR158" s="126"/>
      <c r="DS158" s="126"/>
      <c r="DT158" s="126"/>
      <c r="DU158" s="126"/>
      <c r="DV158" s="126"/>
      <c r="DW158" s="126"/>
      <c r="DX158" s="126"/>
      <c r="EB158" s="126"/>
      <c r="EF158" s="126"/>
      <c r="EG158" s="126"/>
    </row>
    <row r="159" spans="1:137" x14ac:dyDescent="0.25">
      <c r="A159">
        <v>158</v>
      </c>
      <c r="B159" t="s">
        <v>71</v>
      </c>
      <c r="C159">
        <v>5</v>
      </c>
      <c r="D159" t="s">
        <v>72</v>
      </c>
      <c r="E159" s="134">
        <v>100</v>
      </c>
      <c r="F159">
        <v>147827</v>
      </c>
      <c r="G159" t="s">
        <v>30</v>
      </c>
      <c r="H159" t="s">
        <v>1008</v>
      </c>
      <c r="I159">
        <v>253758</v>
      </c>
      <c r="J159" t="s">
        <v>108</v>
      </c>
      <c r="K159">
        <v>1</v>
      </c>
      <c r="L159">
        <v>1.03</v>
      </c>
      <c r="M159">
        <v>3.948</v>
      </c>
      <c r="N159">
        <v>3.9480000000000001E-3</v>
      </c>
      <c r="O159">
        <v>4.0664400000000001</v>
      </c>
      <c r="P159">
        <v>4.0664400000000002E-3</v>
      </c>
      <c r="Q159">
        <v>3.0000000000000027E-2</v>
      </c>
      <c r="R159">
        <v>1.1844000000000004E-4</v>
      </c>
      <c r="S159">
        <v>245.91534610125811</v>
      </c>
      <c r="T159">
        <v>253.29280648429585</v>
      </c>
      <c r="U159" t="s">
        <v>906</v>
      </c>
      <c r="V159">
        <v>4.473084E-6</v>
      </c>
      <c r="W159">
        <v>5.3677008000000009E-7</v>
      </c>
      <c r="X159">
        <v>6.7096260000000008E-7</v>
      </c>
      <c r="Y159">
        <v>2.2365419999999999E-5</v>
      </c>
      <c r="Z159">
        <v>1.6103102399999999E-6</v>
      </c>
      <c r="AA159">
        <v>2.2365419999999999E-5</v>
      </c>
      <c r="AB159">
        <v>3.5874133680000001E-5</v>
      </c>
      <c r="AC159">
        <v>5.3184968760000006E-5</v>
      </c>
      <c r="AD159"/>
      <c r="AE159">
        <v>2.7793920000000003E-5</v>
      </c>
      <c r="AF159">
        <v>2.041116E-4</v>
      </c>
      <c r="AG159"/>
      <c r="AH159"/>
      <c r="AI159"/>
      <c r="AJ159"/>
      <c r="AK159"/>
      <c r="AL159"/>
      <c r="AM159"/>
      <c r="AN159"/>
      <c r="AO159"/>
      <c r="AP159"/>
      <c r="AQ159">
        <v>2.3687999999999997E-6</v>
      </c>
      <c r="AR159">
        <v>8.6856000000000003E-6</v>
      </c>
      <c r="AS159">
        <v>1.0857E-4</v>
      </c>
      <c r="AT159">
        <v>1.9740000000000001E-5</v>
      </c>
      <c r="AU159">
        <v>9.8700000000000004E-6</v>
      </c>
      <c r="AV159">
        <v>3.1584000000000001E-5</v>
      </c>
      <c r="AW159">
        <v>7.8960000000000003E-6</v>
      </c>
      <c r="AX159">
        <v>1.5792000000000001E-4</v>
      </c>
      <c r="AY159"/>
      <c r="AZ159"/>
      <c r="BA159"/>
      <c r="BB159"/>
      <c r="BC159"/>
      <c r="BD159"/>
      <c r="BE159"/>
      <c r="BF159">
        <v>2.8885542000000003E-4</v>
      </c>
      <c r="BG159">
        <v>7.8960000000000003E-6</v>
      </c>
      <c r="BH159">
        <v>3.1584000000000001E-5</v>
      </c>
      <c r="BI159" t="s">
        <v>33</v>
      </c>
      <c r="BJ159" t="s">
        <v>706</v>
      </c>
      <c r="BK159" t="s">
        <v>119</v>
      </c>
      <c r="BL159" t="s">
        <v>117</v>
      </c>
      <c r="BM159" t="s">
        <v>41</v>
      </c>
      <c r="BN159" t="s">
        <v>26</v>
      </c>
      <c r="BO159" t="s">
        <v>26</v>
      </c>
      <c r="BP159">
        <v>5.2</v>
      </c>
      <c r="BS159" s="126"/>
      <c r="BT159" s="126"/>
      <c r="CC159" s="126"/>
      <c r="CD159" s="126"/>
      <c r="CK159" s="126"/>
      <c r="CL159" s="126"/>
      <c r="CM159" s="126"/>
      <c r="CN159" s="126"/>
      <c r="CO159" s="126"/>
      <c r="CP159" s="126"/>
      <c r="CQ159" s="126"/>
      <c r="CR159" s="126"/>
      <c r="CS159" s="126"/>
      <c r="CT159" s="126"/>
      <c r="CU159" s="126"/>
      <c r="CV159" s="126"/>
      <c r="CW159" s="126"/>
      <c r="CX159" s="126"/>
      <c r="CY159" s="126"/>
      <c r="CZ159" s="126"/>
      <c r="DA159" s="126"/>
      <c r="DB159" s="126"/>
      <c r="DC159" s="126"/>
      <c r="DD159" s="126"/>
      <c r="DE159" s="126"/>
      <c r="DF159" s="126"/>
      <c r="DG159" s="126"/>
      <c r="DH159" s="126"/>
      <c r="DI159" s="126"/>
      <c r="DJ159" s="126"/>
      <c r="DK159" s="126"/>
      <c r="DL159" s="126"/>
      <c r="DM159" s="126"/>
      <c r="DN159" s="126"/>
      <c r="DO159" s="126"/>
      <c r="DP159" s="126"/>
      <c r="DQ159" s="126"/>
      <c r="DR159" s="126"/>
      <c r="DS159" s="126"/>
      <c r="DT159" s="126"/>
      <c r="DU159" s="126"/>
      <c r="DV159" s="126"/>
      <c r="DW159" s="126"/>
      <c r="DX159" s="126"/>
      <c r="EB159" s="126"/>
      <c r="EF159" s="126"/>
      <c r="EG159" s="126"/>
    </row>
    <row r="160" spans="1:137" x14ac:dyDescent="0.25">
      <c r="A160">
        <v>159</v>
      </c>
      <c r="B160" t="s">
        <v>73</v>
      </c>
      <c r="C160">
        <v>5</v>
      </c>
      <c r="D160" t="s">
        <v>74</v>
      </c>
      <c r="E160" s="134">
        <v>100</v>
      </c>
      <c r="F160">
        <v>144668</v>
      </c>
      <c r="G160" t="s">
        <v>30</v>
      </c>
      <c r="H160" t="s">
        <v>1008</v>
      </c>
      <c r="I160">
        <v>253758</v>
      </c>
      <c r="J160" t="s">
        <v>108</v>
      </c>
      <c r="K160">
        <v>1</v>
      </c>
      <c r="L160">
        <v>1.03</v>
      </c>
      <c r="M160">
        <v>9.3114000000000008</v>
      </c>
      <c r="N160">
        <v>9.3114000000000009E-3</v>
      </c>
      <c r="O160">
        <v>9.5907420000000005</v>
      </c>
      <c r="P160">
        <v>9.5907420000000011E-3</v>
      </c>
      <c r="Q160">
        <v>3.0000000000000027E-2</v>
      </c>
      <c r="R160">
        <v>2.7934200000000013E-4</v>
      </c>
      <c r="S160">
        <v>104.26721936634308</v>
      </c>
      <c r="T160">
        <v>107.39523594733336</v>
      </c>
      <c r="U160" t="s">
        <v>906</v>
      </c>
      <c r="V160">
        <v>1.0549816200000001E-5</v>
      </c>
      <c r="W160">
        <v>1.2659779440000001E-6</v>
      </c>
      <c r="X160">
        <v>1.58247243E-6</v>
      </c>
      <c r="Y160">
        <v>5.2749081000000008E-5</v>
      </c>
      <c r="Z160">
        <v>3.797933832E-6</v>
      </c>
      <c r="AA160">
        <v>5.2749081000000008E-5</v>
      </c>
      <c r="AB160">
        <v>8.4609525924000004E-5</v>
      </c>
      <c r="AC160">
        <v>1.2543731461800003E-4</v>
      </c>
      <c r="AD160"/>
      <c r="AE160">
        <v>6.5552256000000019E-5</v>
      </c>
      <c r="AF160">
        <v>4.8139938000000008E-4</v>
      </c>
      <c r="AG160"/>
      <c r="AH160"/>
      <c r="AI160"/>
      <c r="AJ160"/>
      <c r="AK160"/>
      <c r="AL160"/>
      <c r="AM160"/>
      <c r="AN160"/>
      <c r="AO160"/>
      <c r="AP160"/>
      <c r="AQ160">
        <v>5.5868399999999999E-6</v>
      </c>
      <c r="AR160">
        <v>2.0485080000000003E-5</v>
      </c>
      <c r="AS160">
        <v>2.5606350000000007E-4</v>
      </c>
      <c r="AT160">
        <v>4.6557000000000008E-5</v>
      </c>
      <c r="AU160">
        <v>2.3278500000000004E-5</v>
      </c>
      <c r="AV160">
        <v>7.4491200000000016E-5</v>
      </c>
      <c r="AW160">
        <v>1.8622800000000004E-5</v>
      </c>
      <c r="AX160">
        <v>3.7245600000000007E-4</v>
      </c>
      <c r="AY160"/>
      <c r="AZ160"/>
      <c r="BA160"/>
      <c r="BB160"/>
      <c r="BC160"/>
      <c r="BD160"/>
      <c r="BE160"/>
      <c r="BF160">
        <v>6.8126858100000013E-4</v>
      </c>
      <c r="BG160">
        <v>1.8622800000000004E-5</v>
      </c>
      <c r="BH160">
        <v>7.4491200000000016E-5</v>
      </c>
      <c r="BI160" t="s">
        <v>33</v>
      </c>
      <c r="BJ160" t="s">
        <v>706</v>
      </c>
      <c r="BK160" t="s">
        <v>123</v>
      </c>
      <c r="BL160" t="s">
        <v>121</v>
      </c>
      <c r="BM160" t="s">
        <v>41</v>
      </c>
      <c r="BN160" t="s">
        <v>26</v>
      </c>
      <c r="BO160" t="s">
        <v>26</v>
      </c>
      <c r="BP160">
        <v>4.8</v>
      </c>
      <c r="BS160" s="126"/>
      <c r="BT160" s="126"/>
      <c r="CC160" s="126"/>
      <c r="CD160" s="126"/>
      <c r="CK160" s="126"/>
      <c r="CL160" s="126"/>
      <c r="CM160" s="126"/>
      <c r="CN160" s="126"/>
      <c r="CO160" s="126"/>
      <c r="CP160" s="126"/>
      <c r="CQ160" s="126"/>
      <c r="CR160" s="126"/>
      <c r="CS160" s="126"/>
      <c r="CT160" s="126"/>
      <c r="CU160" s="126"/>
      <c r="CV160" s="126"/>
      <c r="CW160" s="126"/>
      <c r="CX160" s="126"/>
      <c r="CY160" s="126"/>
      <c r="CZ160" s="126"/>
      <c r="DA160" s="126"/>
      <c r="DB160" s="126"/>
      <c r="DC160" s="126"/>
      <c r="DD160" s="126"/>
      <c r="DE160" s="126"/>
      <c r="DF160" s="126"/>
      <c r="DG160" s="126"/>
      <c r="DH160" s="126"/>
      <c r="DI160" s="126"/>
      <c r="DJ160" s="126"/>
      <c r="DK160" s="126"/>
      <c r="DL160" s="126"/>
      <c r="DM160" s="126"/>
      <c r="DN160" s="126"/>
      <c r="DO160" s="126"/>
      <c r="DP160" s="126"/>
      <c r="DQ160" s="126"/>
      <c r="DR160" s="126"/>
      <c r="DS160" s="126"/>
      <c r="DT160" s="126"/>
      <c r="DU160" s="126"/>
      <c r="DV160" s="126"/>
      <c r="DW160" s="126"/>
      <c r="DX160" s="126"/>
      <c r="EB160" s="126"/>
      <c r="EF160" s="126"/>
      <c r="EG160" s="126"/>
    </row>
    <row r="161" spans="1:137" x14ac:dyDescent="0.25">
      <c r="A161">
        <v>160</v>
      </c>
      <c r="B161" t="s">
        <v>75</v>
      </c>
      <c r="C161">
        <v>5</v>
      </c>
      <c r="D161" t="s">
        <v>76</v>
      </c>
      <c r="E161" s="134">
        <v>5</v>
      </c>
      <c r="F161">
        <v>147828</v>
      </c>
      <c r="G161" t="s">
        <v>30</v>
      </c>
      <c r="H161" t="s">
        <v>1010</v>
      </c>
      <c r="I161">
        <v>268160</v>
      </c>
      <c r="J161" t="s">
        <v>108</v>
      </c>
      <c r="K161">
        <v>1</v>
      </c>
      <c r="L161">
        <v>1.18</v>
      </c>
      <c r="M161">
        <v>1.2490000000000001</v>
      </c>
      <c r="N161">
        <v>1.2489999999999999E-3</v>
      </c>
      <c r="O161">
        <v>1.4738199999999999</v>
      </c>
      <c r="P161">
        <v>1.47382E-3</v>
      </c>
      <c r="Q161">
        <v>0.17999999999999994</v>
      </c>
      <c r="R161">
        <v>2.2481999999999992E-4</v>
      </c>
      <c r="S161">
        <v>678.5089088219728</v>
      </c>
      <c r="T161">
        <v>800.64051240992785</v>
      </c>
      <c r="U161" t="s">
        <v>61</v>
      </c>
      <c r="V161">
        <v>1.6212020000000001E-6</v>
      </c>
      <c r="W161">
        <v>1.9454424000000002E-7</v>
      </c>
      <c r="X161">
        <v>2.4318030000000001E-7</v>
      </c>
      <c r="Y161">
        <v>8.1060100000000007E-6</v>
      </c>
      <c r="Z161">
        <v>5.8363272000000001E-7</v>
      </c>
      <c r="AA161">
        <v>8.1060100000000007E-6</v>
      </c>
      <c r="AB161">
        <v>1.3002040040000001E-5</v>
      </c>
      <c r="AC161">
        <v>1.9276091780000005E-5</v>
      </c>
      <c r="AD161"/>
      <c r="AE161"/>
      <c r="AF161"/>
      <c r="AG161">
        <v>3.0225800000000008E-6</v>
      </c>
      <c r="AH161">
        <v>6.8695E-6</v>
      </c>
      <c r="AI161">
        <v>1.9234600000000005E-6</v>
      </c>
      <c r="AJ161">
        <v>2.4730200000000004E-6</v>
      </c>
      <c r="AK161">
        <v>1.5112900000000004E-6</v>
      </c>
      <c r="AL161">
        <v>1.1265980000000002E-5</v>
      </c>
      <c r="AM161">
        <v>2.7478000000000006E-6</v>
      </c>
      <c r="AN161">
        <v>3.0225800000000008E-6</v>
      </c>
      <c r="AO161"/>
      <c r="AP161">
        <v>6.8695000000000021E-8</v>
      </c>
      <c r="AQ161">
        <v>7.4940000000000008E-7</v>
      </c>
      <c r="AR161">
        <v>2.7478000000000006E-6</v>
      </c>
      <c r="AS161">
        <v>3.434750000000001E-5</v>
      </c>
      <c r="AT161"/>
      <c r="AU161"/>
      <c r="AV161"/>
      <c r="AW161"/>
      <c r="AX161"/>
      <c r="AY161"/>
      <c r="AZ161"/>
      <c r="BA161"/>
      <c r="BB161"/>
      <c r="BC161"/>
      <c r="BD161"/>
      <c r="BE161"/>
      <c r="BF161">
        <v>4.245351000000001E-5</v>
      </c>
      <c r="BG161">
        <v>2.7478000000000006E-6</v>
      </c>
      <c r="BH161"/>
      <c r="BI161" t="s">
        <v>33</v>
      </c>
      <c r="BJ161" t="s">
        <v>272</v>
      </c>
      <c r="BK161" t="s">
        <v>115</v>
      </c>
      <c r="BL161" t="s">
        <v>190</v>
      </c>
      <c r="BM161" t="s">
        <v>41</v>
      </c>
      <c r="BN161" t="s">
        <v>26</v>
      </c>
      <c r="BO161" t="s">
        <v>94</v>
      </c>
      <c r="BP161">
        <v>7.5</v>
      </c>
      <c r="BS161" s="126"/>
      <c r="BT161" s="126"/>
      <c r="CC161" s="126"/>
      <c r="CD161" s="126"/>
      <c r="CK161" s="126"/>
      <c r="CL161" s="126"/>
      <c r="CM161" s="126"/>
      <c r="CN161" s="126"/>
      <c r="CO161" s="126"/>
      <c r="CP161" s="126"/>
      <c r="CQ161" s="126"/>
      <c r="CR161" s="126"/>
      <c r="CS161" s="126"/>
      <c r="CT161" s="126"/>
      <c r="CU161" s="126"/>
      <c r="CV161" s="126"/>
      <c r="CW161" s="126"/>
      <c r="CX161" s="126"/>
      <c r="CY161" s="126"/>
      <c r="CZ161" s="126"/>
      <c r="DA161" s="126"/>
      <c r="DB161" s="126"/>
      <c r="DC161" s="126"/>
      <c r="DD161" s="126"/>
      <c r="DE161" s="126"/>
      <c r="DF161" s="126"/>
      <c r="DG161" s="126"/>
      <c r="DH161" s="126"/>
      <c r="DI161" s="126"/>
      <c r="DJ161" s="126"/>
      <c r="DK161" s="126"/>
      <c r="DL161" s="126"/>
      <c r="DM161" s="126"/>
      <c r="DN161" s="126"/>
      <c r="DO161" s="126"/>
      <c r="DP161" s="126"/>
      <c r="DQ161" s="126"/>
      <c r="DR161" s="126"/>
      <c r="DS161" s="126"/>
      <c r="DT161" s="126"/>
      <c r="DU161" s="126"/>
      <c r="DV161" s="126"/>
      <c r="DW161" s="126"/>
      <c r="DX161" s="126"/>
      <c r="EB161" s="126"/>
      <c r="EF161" s="126"/>
      <c r="EG161" s="126"/>
    </row>
    <row r="162" spans="1:137" x14ac:dyDescent="0.25">
      <c r="A162">
        <v>161</v>
      </c>
      <c r="B162" t="s">
        <v>77</v>
      </c>
      <c r="C162">
        <v>5</v>
      </c>
      <c r="D162" t="s">
        <v>78</v>
      </c>
      <c r="E162" s="134">
        <v>488.08333333333326</v>
      </c>
      <c r="F162">
        <v>146046</v>
      </c>
      <c r="G162" t="s">
        <v>30</v>
      </c>
      <c r="H162" t="s">
        <v>1008</v>
      </c>
      <c r="I162">
        <v>253758</v>
      </c>
      <c r="J162" t="s">
        <v>108</v>
      </c>
      <c r="K162">
        <v>1</v>
      </c>
      <c r="L162">
        <v>1.03</v>
      </c>
      <c r="M162">
        <v>2.57009</v>
      </c>
      <c r="N162">
        <v>2.5700900000000001E-3</v>
      </c>
      <c r="O162">
        <v>2.6471927000000002</v>
      </c>
      <c r="P162">
        <v>2.6471927000000003E-3</v>
      </c>
      <c r="Q162">
        <v>3.0000000000000027E-2</v>
      </c>
      <c r="R162">
        <v>7.7102700000000138E-5</v>
      </c>
      <c r="S162">
        <v>377.75867242305401</v>
      </c>
      <c r="T162">
        <v>389.09143259574569</v>
      </c>
      <c r="U162" t="s">
        <v>61</v>
      </c>
      <c r="V162">
        <v>2.9119119700000005E-6</v>
      </c>
      <c r="W162">
        <v>3.4942943640000013E-7</v>
      </c>
      <c r="X162">
        <v>4.3678679550000011E-7</v>
      </c>
      <c r="Y162">
        <v>1.4559559850000004E-5</v>
      </c>
      <c r="Z162">
        <v>1.0482883092E-6</v>
      </c>
      <c r="AA162">
        <v>1.4559559850000004E-5</v>
      </c>
      <c r="AB162">
        <v>2.3353533999400001E-5</v>
      </c>
      <c r="AC162">
        <v>3.4622633323300007E-5</v>
      </c>
      <c r="AD162"/>
      <c r="AE162">
        <v>1.8093433599999998E-5</v>
      </c>
      <c r="AF162">
        <v>1.3287365300000001E-4</v>
      </c>
      <c r="AG162">
        <v>6.2196178000000008E-6</v>
      </c>
      <c r="AH162">
        <v>1.4135494999999998E-5</v>
      </c>
      <c r="AI162">
        <v>3.9579386000000001E-6</v>
      </c>
      <c r="AJ162">
        <v>5.0887782E-6</v>
      </c>
      <c r="AK162">
        <v>3.1098089000000004E-6</v>
      </c>
      <c r="AL162">
        <v>2.3182211799999999E-5</v>
      </c>
      <c r="AM162">
        <v>5.6541980000000004E-6</v>
      </c>
      <c r="AN162">
        <v>6.2196178000000008E-6</v>
      </c>
      <c r="AO162"/>
      <c r="AP162">
        <v>1.4135495000000001E-7</v>
      </c>
      <c r="AQ162">
        <v>1.5420539999999998E-6</v>
      </c>
      <c r="AR162">
        <v>5.6541980000000004E-6</v>
      </c>
      <c r="AS162">
        <v>7.0677475E-5</v>
      </c>
      <c r="AT162"/>
      <c r="AU162"/>
      <c r="AV162"/>
      <c r="AW162"/>
      <c r="AX162"/>
      <c r="AY162"/>
      <c r="AZ162"/>
      <c r="BA162"/>
      <c r="BB162"/>
      <c r="BC162"/>
      <c r="BD162"/>
      <c r="BE162"/>
      <c r="BF162">
        <v>8.5237034849999999E-5</v>
      </c>
      <c r="BG162">
        <v>5.6541980000000004E-6</v>
      </c>
      <c r="BH162"/>
      <c r="BI162" t="s">
        <v>33</v>
      </c>
      <c r="BJ162" t="s">
        <v>272</v>
      </c>
      <c r="BK162" t="s">
        <v>92</v>
      </c>
      <c r="BL162" t="s">
        <v>58</v>
      </c>
      <c r="BM162" t="s">
        <v>41</v>
      </c>
      <c r="BN162" t="s">
        <v>26</v>
      </c>
      <c r="BO162" t="s">
        <v>26</v>
      </c>
      <c r="BP162">
        <v>4.4000000000000004</v>
      </c>
      <c r="BS162" s="126"/>
      <c r="BT162" s="126"/>
      <c r="CC162" s="126"/>
      <c r="CD162" s="126"/>
      <c r="CK162" s="126"/>
      <c r="CL162" s="126"/>
      <c r="CM162" s="126"/>
      <c r="CN162" s="126"/>
      <c r="CO162" s="126"/>
      <c r="CP162" s="126"/>
      <c r="CQ162" s="126"/>
      <c r="CR162" s="126"/>
      <c r="CS162" s="126"/>
      <c r="CT162" s="126"/>
      <c r="CU162" s="126"/>
      <c r="CV162" s="126"/>
      <c r="CW162" s="126"/>
      <c r="CX162" s="126"/>
      <c r="CY162" s="126"/>
      <c r="CZ162" s="126"/>
      <c r="DA162" s="126"/>
      <c r="DB162" s="126"/>
      <c r="DC162" s="126"/>
      <c r="DD162" s="126"/>
      <c r="DE162" s="126"/>
      <c r="DF162" s="126"/>
      <c r="DG162" s="126"/>
      <c r="DH162" s="126"/>
      <c r="DI162" s="126"/>
      <c r="DJ162" s="126"/>
      <c r="DK162" s="126"/>
      <c r="DL162" s="126"/>
      <c r="DM162" s="126"/>
      <c r="DN162" s="126"/>
      <c r="DO162" s="126"/>
      <c r="DP162" s="126"/>
      <c r="DQ162" s="126"/>
      <c r="DR162" s="126"/>
      <c r="DS162" s="126"/>
      <c r="DT162" s="126"/>
      <c r="DU162" s="126"/>
      <c r="DV162" s="126"/>
      <c r="DW162" s="126"/>
      <c r="DX162" s="126"/>
      <c r="EB162" s="126"/>
      <c r="EF162" s="126"/>
      <c r="EG162" s="126"/>
    </row>
    <row r="163" spans="1:137" x14ac:dyDescent="0.25">
      <c r="A163">
        <v>162</v>
      </c>
      <c r="B163" t="s">
        <v>79</v>
      </c>
      <c r="C163">
        <v>5</v>
      </c>
      <c r="D163" t="s">
        <v>80</v>
      </c>
      <c r="E163" s="134">
        <v>3558</v>
      </c>
      <c r="F163">
        <v>144666</v>
      </c>
      <c r="G163" t="s">
        <v>30</v>
      </c>
      <c r="H163" t="s">
        <v>1008</v>
      </c>
      <c r="I163">
        <v>253758</v>
      </c>
      <c r="J163" t="s">
        <v>108</v>
      </c>
      <c r="K163">
        <v>1</v>
      </c>
      <c r="L163">
        <v>1.03</v>
      </c>
      <c r="M163">
        <v>3.5428299999999999</v>
      </c>
      <c r="N163">
        <v>3.5428299999999999E-3</v>
      </c>
      <c r="O163">
        <v>3.6491148999999998</v>
      </c>
      <c r="P163">
        <v>3.6491149000000001E-3</v>
      </c>
      <c r="Q163">
        <v>3.0000000000000027E-2</v>
      </c>
      <c r="R163">
        <v>1.0628489999999977E-4</v>
      </c>
      <c r="S163">
        <v>274.03905533366463</v>
      </c>
      <c r="T163">
        <v>282.26022699367456</v>
      </c>
      <c r="U163" t="s">
        <v>61</v>
      </c>
      <c r="V163">
        <v>4.0140263900000003E-6</v>
      </c>
      <c r="W163">
        <v>4.8168316680000007E-7</v>
      </c>
      <c r="X163">
        <v>6.0210395849999993E-7</v>
      </c>
      <c r="Y163">
        <v>2.0070131950000001E-5</v>
      </c>
      <c r="Z163">
        <v>1.4450495003999998E-6</v>
      </c>
      <c r="AA163">
        <v>2.0070131950000001E-5</v>
      </c>
      <c r="AB163">
        <v>3.2192491647799999E-5</v>
      </c>
      <c r="AC163">
        <v>4.7726773777100001E-5</v>
      </c>
      <c r="AD163"/>
      <c r="AE163">
        <v>2.4941523200000001E-5</v>
      </c>
      <c r="AF163">
        <v>1.8316431099999999E-4</v>
      </c>
      <c r="AG163">
        <v>8.5736485999999996E-6</v>
      </c>
      <c r="AH163">
        <v>1.9485564999999996E-5</v>
      </c>
      <c r="AI163">
        <v>5.4559581999999999E-6</v>
      </c>
      <c r="AJ163">
        <v>7.0148033999999998E-6</v>
      </c>
      <c r="AK163">
        <v>4.2868242999999998E-6</v>
      </c>
      <c r="AL163">
        <v>3.1956326599999998E-5</v>
      </c>
      <c r="AM163">
        <v>7.7942260000000001E-6</v>
      </c>
      <c r="AN163">
        <v>8.5736485999999996E-6</v>
      </c>
      <c r="AO163"/>
      <c r="AP163">
        <v>1.9485565000000001E-7</v>
      </c>
      <c r="AQ163">
        <v>2.1256980000000002E-6</v>
      </c>
      <c r="AR163">
        <v>7.7942260000000001E-6</v>
      </c>
      <c r="AS163">
        <v>9.7427825000000011E-5</v>
      </c>
      <c r="AT163"/>
      <c r="AU163"/>
      <c r="AV163"/>
      <c r="AW163"/>
      <c r="AX163"/>
      <c r="AY163"/>
      <c r="AZ163"/>
      <c r="BA163"/>
      <c r="BB163"/>
      <c r="BC163"/>
      <c r="BD163"/>
      <c r="BE163"/>
      <c r="BF163">
        <v>1.1749795695E-4</v>
      </c>
      <c r="BG163">
        <v>7.7942260000000001E-6</v>
      </c>
      <c r="BH163"/>
      <c r="BI163" t="s">
        <v>33</v>
      </c>
      <c r="BJ163" t="s">
        <v>272</v>
      </c>
      <c r="BK163" t="s">
        <v>92</v>
      </c>
      <c r="BL163" t="s">
        <v>117</v>
      </c>
      <c r="BM163" t="s">
        <v>41</v>
      </c>
      <c r="BN163" t="s">
        <v>26</v>
      </c>
      <c r="BO163" t="s">
        <v>26</v>
      </c>
      <c r="BP163">
        <v>4.4000000000000004</v>
      </c>
      <c r="BS163" s="126"/>
      <c r="BT163" s="126"/>
      <c r="CC163" s="126"/>
      <c r="CD163" s="126"/>
      <c r="CK163" s="126"/>
      <c r="CL163" s="126"/>
      <c r="CM163" s="126"/>
      <c r="CN163" s="126"/>
      <c r="CO163" s="126"/>
      <c r="CP163" s="126"/>
      <c r="CQ163" s="126"/>
      <c r="CR163" s="126"/>
      <c r="CS163" s="126"/>
      <c r="CT163" s="126"/>
      <c r="CU163" s="126"/>
      <c r="CV163" s="126"/>
      <c r="CW163" s="126"/>
      <c r="CX163" s="126"/>
      <c r="CY163" s="126"/>
      <c r="CZ163" s="126"/>
      <c r="DA163" s="126"/>
      <c r="DB163" s="126"/>
      <c r="DC163" s="126"/>
      <c r="DD163" s="126"/>
      <c r="DE163" s="126"/>
      <c r="DF163" s="126"/>
      <c r="DG163" s="126"/>
      <c r="DH163" s="126"/>
      <c r="DI163" s="126"/>
      <c r="DJ163" s="126"/>
      <c r="DK163" s="126"/>
      <c r="DL163" s="126"/>
      <c r="DM163" s="126"/>
      <c r="DN163" s="126"/>
      <c r="DO163" s="126"/>
      <c r="DP163" s="126"/>
      <c r="DQ163" s="126"/>
      <c r="DR163" s="126"/>
      <c r="DS163" s="126"/>
      <c r="DT163" s="126"/>
      <c r="DU163" s="126"/>
      <c r="DV163" s="126"/>
      <c r="DW163" s="126"/>
      <c r="DX163" s="126"/>
      <c r="EB163" s="126"/>
      <c r="EF163" s="126"/>
      <c r="EG163" s="126"/>
    </row>
    <row r="164" spans="1:137" x14ac:dyDescent="0.25">
      <c r="A164">
        <v>163</v>
      </c>
      <c r="B164" t="s">
        <v>175</v>
      </c>
      <c r="C164">
        <v>5</v>
      </c>
      <c r="D164" t="s">
        <v>176</v>
      </c>
      <c r="E164" s="134">
        <v>71.583333333333329</v>
      </c>
      <c r="F164">
        <v>151629</v>
      </c>
      <c r="G164" t="s">
        <v>30</v>
      </c>
      <c r="H164" t="s">
        <v>1008</v>
      </c>
      <c r="I164">
        <v>253758</v>
      </c>
      <c r="J164" t="s">
        <v>108</v>
      </c>
      <c r="K164">
        <v>1</v>
      </c>
      <c r="L164">
        <v>1.03</v>
      </c>
      <c r="M164">
        <v>2.3652600000000001</v>
      </c>
      <c r="N164">
        <v>2.3652600000000001E-3</v>
      </c>
      <c r="O164">
        <v>2.4362178000000001</v>
      </c>
      <c r="P164">
        <v>2.4362177999999999E-3</v>
      </c>
      <c r="Q164">
        <v>3.0000000000000027E-2</v>
      </c>
      <c r="R164">
        <v>7.0957799999999804E-5</v>
      </c>
      <c r="S164">
        <v>410.47233133260914</v>
      </c>
      <c r="T164">
        <v>422.78650127258737</v>
      </c>
      <c r="U164" t="s">
        <v>61</v>
      </c>
      <c r="V164">
        <v>2.6798395800000002E-6</v>
      </c>
      <c r="W164">
        <v>3.2158074960000009E-7</v>
      </c>
      <c r="X164">
        <v>4.0197593700000004E-7</v>
      </c>
      <c r="Y164">
        <v>1.3399197900000002E-5</v>
      </c>
      <c r="Z164">
        <v>9.6474224880000017E-7</v>
      </c>
      <c r="AA164">
        <v>1.3399197900000002E-5</v>
      </c>
      <c r="AB164">
        <v>2.14923134316E-5</v>
      </c>
      <c r="AC164">
        <v>3.1863292606200008E-5</v>
      </c>
      <c r="AD164"/>
      <c r="AE164">
        <v>1.6651430400000003E-5</v>
      </c>
      <c r="AF164">
        <v>1.2228394200000005E-4</v>
      </c>
      <c r="AG164">
        <v>5.7239292000000013E-6</v>
      </c>
      <c r="AH164">
        <v>1.300893E-5</v>
      </c>
      <c r="AI164">
        <v>3.6425004000000009E-6</v>
      </c>
      <c r="AJ164">
        <v>4.6832148000000006E-6</v>
      </c>
      <c r="AK164">
        <v>2.8619646000000006E-6</v>
      </c>
      <c r="AL164">
        <v>2.1334645200000004E-5</v>
      </c>
      <c r="AM164">
        <v>5.2035720000000014E-6</v>
      </c>
      <c r="AN164">
        <v>5.7239292000000013E-6</v>
      </c>
      <c r="AO164"/>
      <c r="AP164">
        <v>1.3008930000000002E-7</v>
      </c>
      <c r="AQ164">
        <v>1.419156E-6</v>
      </c>
      <c r="AR164">
        <v>5.2035720000000014E-6</v>
      </c>
      <c r="AS164">
        <v>6.5044650000000014E-5</v>
      </c>
      <c r="AT164"/>
      <c r="AU164"/>
      <c r="AV164"/>
      <c r="AW164"/>
      <c r="AX164"/>
      <c r="AY164"/>
      <c r="AZ164"/>
      <c r="BA164"/>
      <c r="BB164"/>
      <c r="BC164"/>
      <c r="BD164"/>
      <c r="BE164"/>
      <c r="BF164">
        <v>7.8443847900000016E-5</v>
      </c>
      <c r="BG164">
        <v>5.2035720000000014E-6</v>
      </c>
      <c r="BH164"/>
      <c r="BI164" t="s">
        <v>33</v>
      </c>
      <c r="BJ164" t="s">
        <v>272</v>
      </c>
      <c r="BK164" t="s">
        <v>92</v>
      </c>
      <c r="BL164" t="s">
        <v>58</v>
      </c>
      <c r="BM164" t="s">
        <v>41</v>
      </c>
      <c r="BN164" t="s">
        <v>26</v>
      </c>
      <c r="BO164" t="s">
        <v>26</v>
      </c>
      <c r="BP164">
        <v>4.4000000000000004</v>
      </c>
      <c r="BS164" s="126"/>
      <c r="BT164" s="126"/>
      <c r="CC164" s="126"/>
      <c r="CD164" s="126"/>
      <c r="CK164" s="126"/>
      <c r="CL164" s="126"/>
      <c r="CM164" s="126"/>
      <c r="CN164" s="126"/>
      <c r="CO164" s="126"/>
      <c r="CP164" s="126"/>
      <c r="CQ164" s="126"/>
      <c r="CR164" s="126"/>
      <c r="CS164" s="126"/>
      <c r="CT164" s="126"/>
      <c r="CU164" s="126"/>
      <c r="CV164" s="126"/>
      <c r="CW164" s="126"/>
      <c r="CX164" s="126"/>
      <c r="CY164" s="126"/>
      <c r="CZ164" s="126"/>
      <c r="DA164" s="126"/>
      <c r="DB164" s="126"/>
      <c r="DC164" s="126"/>
      <c r="DD164" s="126"/>
      <c r="DE164" s="126"/>
      <c r="DF164" s="126"/>
      <c r="DG164" s="126"/>
      <c r="DH164" s="126"/>
      <c r="DI164" s="126"/>
      <c r="DJ164" s="126"/>
      <c r="DK164" s="126"/>
      <c r="DL164" s="126"/>
      <c r="DM164" s="126"/>
      <c r="DN164" s="126"/>
      <c r="DO164" s="126"/>
      <c r="DP164" s="126"/>
      <c r="DQ164" s="126"/>
      <c r="DR164" s="126"/>
      <c r="DS164" s="126"/>
      <c r="DT164" s="126"/>
      <c r="DU164" s="126"/>
      <c r="DV164" s="126"/>
      <c r="DW164" s="126"/>
      <c r="DX164" s="126"/>
      <c r="EB164" s="126"/>
      <c r="EF164" s="126"/>
      <c r="EG164" s="126"/>
    </row>
    <row r="165" spans="1:137" x14ac:dyDescent="0.25">
      <c r="A165">
        <v>164</v>
      </c>
      <c r="B165" t="s">
        <v>183</v>
      </c>
      <c r="C165">
        <v>5</v>
      </c>
      <c r="D165" t="s">
        <v>1251</v>
      </c>
      <c r="E165" s="134">
        <v>206.58333333333337</v>
      </c>
      <c r="F165">
        <v>151634</v>
      </c>
      <c r="G165" t="s">
        <v>30</v>
      </c>
      <c r="H165" t="s">
        <v>1008</v>
      </c>
      <c r="I165">
        <v>253758</v>
      </c>
      <c r="J165" t="s">
        <v>108</v>
      </c>
      <c r="K165">
        <v>1</v>
      </c>
      <c r="L165">
        <v>1.05</v>
      </c>
      <c r="M165">
        <v>3.2015500000000001</v>
      </c>
      <c r="N165">
        <v>3.2015500000000001E-3</v>
      </c>
      <c r="O165">
        <v>3.3616275000000004</v>
      </c>
      <c r="P165">
        <v>3.3616275000000004E-3</v>
      </c>
      <c r="Q165">
        <v>5.0000000000000051E-2</v>
      </c>
      <c r="R165">
        <v>1.6007750000000039E-4</v>
      </c>
      <c r="S165">
        <v>297.47495818617614</v>
      </c>
      <c r="T165">
        <v>312.348706095485</v>
      </c>
      <c r="U165" t="s">
        <v>61</v>
      </c>
      <c r="V165">
        <v>3.6977902500000008E-6</v>
      </c>
      <c r="W165">
        <v>4.4373483000000017E-7</v>
      </c>
      <c r="X165">
        <v>5.5466853750000023E-7</v>
      </c>
      <c r="Y165">
        <v>1.8488951250000004E-5</v>
      </c>
      <c r="Z165">
        <v>1.3312044900000005E-6</v>
      </c>
      <c r="AA165">
        <v>1.8488951250000004E-5</v>
      </c>
      <c r="AB165">
        <v>2.9656277805000004E-5</v>
      </c>
      <c r="AC165">
        <v>4.3966726072500015E-5</v>
      </c>
      <c r="AD165"/>
      <c r="AE165">
        <v>2.2538912000000005E-5</v>
      </c>
      <c r="AF165">
        <v>1.65520135E-4</v>
      </c>
      <c r="AG165">
        <v>7.7477510000000016E-6</v>
      </c>
      <c r="AH165">
        <v>1.7608524999999998E-5</v>
      </c>
      <c r="AI165">
        <v>4.9303870000000005E-6</v>
      </c>
      <c r="AJ165">
        <v>6.3390690000000002E-6</v>
      </c>
      <c r="AK165">
        <v>3.8738755000000008E-6</v>
      </c>
      <c r="AL165">
        <v>2.8877980999999998E-5</v>
      </c>
      <c r="AM165">
        <v>7.04341E-6</v>
      </c>
      <c r="AN165">
        <v>7.7477510000000016E-6</v>
      </c>
      <c r="AO165"/>
      <c r="AP165">
        <v>1.7608525000000006E-7</v>
      </c>
      <c r="AQ165">
        <v>1.9209299999999997E-6</v>
      </c>
      <c r="AR165">
        <v>7.04341E-6</v>
      </c>
      <c r="AS165">
        <v>8.8042625000000018E-5</v>
      </c>
      <c r="AT165"/>
      <c r="AU165"/>
      <c r="AV165"/>
      <c r="AW165"/>
      <c r="AX165"/>
      <c r="AY165"/>
      <c r="AZ165"/>
      <c r="BA165"/>
      <c r="BB165"/>
      <c r="BC165"/>
      <c r="BD165"/>
      <c r="BE165"/>
      <c r="BF165">
        <v>1.0653157625000002E-4</v>
      </c>
      <c r="BG165">
        <v>7.04341E-6</v>
      </c>
      <c r="BH165"/>
      <c r="BI165" t="s">
        <v>33</v>
      </c>
      <c r="BJ165" t="s">
        <v>22</v>
      </c>
      <c r="BK165" t="s">
        <v>92</v>
      </c>
      <c r="BL165" t="s">
        <v>117</v>
      </c>
      <c r="BM165" t="s">
        <v>41</v>
      </c>
      <c r="BN165" t="s">
        <v>26</v>
      </c>
      <c r="BO165" t="s">
        <v>26</v>
      </c>
      <c r="BP165">
        <v>3.85</v>
      </c>
      <c r="BS165" s="126"/>
      <c r="BT165" s="126"/>
      <c r="CC165" s="126"/>
      <c r="CD165" s="126"/>
      <c r="CK165" s="126"/>
      <c r="CL165" s="126"/>
      <c r="CM165" s="126"/>
      <c r="CN165" s="126"/>
      <c r="CO165" s="126"/>
      <c r="CP165" s="126"/>
      <c r="CQ165" s="126"/>
      <c r="CR165" s="126"/>
      <c r="CS165" s="126"/>
      <c r="CT165" s="126"/>
      <c r="CU165" s="126"/>
      <c r="CV165" s="126"/>
      <c r="CW165" s="126"/>
      <c r="CX165" s="126"/>
      <c r="CY165" s="126"/>
      <c r="CZ165" s="126"/>
      <c r="DA165" s="126"/>
      <c r="DB165" s="126"/>
      <c r="DC165" s="126"/>
      <c r="DD165" s="126"/>
      <c r="DE165" s="126"/>
      <c r="DF165" s="126"/>
      <c r="DG165" s="126"/>
      <c r="DH165" s="126"/>
      <c r="DI165" s="126"/>
      <c r="DJ165" s="126"/>
      <c r="DK165" s="126"/>
      <c r="DL165" s="126"/>
      <c r="DM165" s="126"/>
      <c r="DN165" s="126"/>
      <c r="DO165" s="126"/>
      <c r="DP165" s="126"/>
      <c r="DQ165" s="126"/>
      <c r="DR165" s="126"/>
      <c r="DS165" s="126"/>
      <c r="DT165" s="126"/>
      <c r="DU165" s="126"/>
      <c r="DV165" s="126"/>
      <c r="DW165" s="126"/>
      <c r="DX165" s="126"/>
      <c r="EB165" s="126"/>
      <c r="EF165" s="126"/>
      <c r="EG165" s="126"/>
    </row>
    <row r="166" spans="1:137" x14ac:dyDescent="0.25">
      <c r="A166">
        <v>165</v>
      </c>
      <c r="B166" t="s">
        <v>236</v>
      </c>
      <c r="C166">
        <v>5</v>
      </c>
      <c r="D166" t="s">
        <v>237</v>
      </c>
      <c r="E166" s="134">
        <v>5</v>
      </c>
      <c r="F166">
        <v>267929</v>
      </c>
      <c r="G166" t="s">
        <v>30</v>
      </c>
      <c r="H166" t="s">
        <v>1008</v>
      </c>
      <c r="I166">
        <v>253758</v>
      </c>
      <c r="J166" t="s">
        <v>108</v>
      </c>
      <c r="K166">
        <v>1</v>
      </c>
      <c r="L166">
        <v>1.03</v>
      </c>
      <c r="M166">
        <v>2.4995500000000002</v>
      </c>
      <c r="N166">
        <v>2.4995500000000001E-3</v>
      </c>
      <c r="O166">
        <v>2.5745364999999998</v>
      </c>
      <c r="P166">
        <v>2.5745365000000003E-3</v>
      </c>
      <c r="Q166">
        <v>3.0000000000000027E-2</v>
      </c>
      <c r="R166">
        <v>7.4986500000000147E-5</v>
      </c>
      <c r="S166">
        <v>388.41943006051758</v>
      </c>
      <c r="T166">
        <v>400.07201296233319</v>
      </c>
      <c r="U166" t="s">
        <v>906</v>
      </c>
      <c r="V166">
        <v>2.8319901500000006E-6</v>
      </c>
      <c r="W166">
        <v>3.3983881800000011E-7</v>
      </c>
      <c r="X166">
        <v>4.2479852250000003E-7</v>
      </c>
      <c r="Y166">
        <v>1.4159950750000004E-5</v>
      </c>
      <c r="Z166">
        <v>1.0195164539999999E-6</v>
      </c>
      <c r="AA166">
        <v>1.4159950750000004E-5</v>
      </c>
      <c r="AB166">
        <v>2.2712561003000004E-5</v>
      </c>
      <c r="AC166">
        <v>3.3672362883500008E-5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>
        <v>1.49973E-6</v>
      </c>
      <c r="AR166">
        <v>5.4990100000000009E-6</v>
      </c>
      <c r="AS166">
        <v>6.8737625000000013E-5</v>
      </c>
      <c r="AT166">
        <v>1.2497750000000001E-5</v>
      </c>
      <c r="AU166">
        <v>6.2488750000000004E-6</v>
      </c>
      <c r="AV166">
        <v>1.9996400000000001E-5</v>
      </c>
      <c r="AW166">
        <v>4.9991000000000001E-6</v>
      </c>
      <c r="AX166">
        <v>9.9982000000000006E-5</v>
      </c>
      <c r="AY166"/>
      <c r="AZ166"/>
      <c r="BA166"/>
      <c r="BB166"/>
      <c r="BC166"/>
      <c r="BD166"/>
      <c r="BE166"/>
      <c r="BF166">
        <v>1.8287957575000005E-4</v>
      </c>
      <c r="BG166">
        <v>4.9991000000000001E-6</v>
      </c>
      <c r="BH166">
        <v>1.9996400000000001E-5</v>
      </c>
      <c r="BI166" t="s">
        <v>33</v>
      </c>
      <c r="BJ166" t="s">
        <v>706</v>
      </c>
      <c r="BK166" t="s">
        <v>119</v>
      </c>
      <c r="BL166" t="s">
        <v>121</v>
      </c>
      <c r="BM166" t="s">
        <v>41</v>
      </c>
      <c r="BN166" t="s">
        <v>26</v>
      </c>
      <c r="BO166" t="s">
        <v>94</v>
      </c>
      <c r="BP166">
        <v>4.96</v>
      </c>
      <c r="BS166" s="126"/>
      <c r="BT166" s="126"/>
      <c r="CC166" s="126"/>
      <c r="CD166" s="126"/>
      <c r="CK166" s="126"/>
      <c r="CL166" s="126"/>
      <c r="CM166" s="126"/>
      <c r="CN166" s="126"/>
      <c r="CO166" s="126"/>
      <c r="CP166" s="126"/>
      <c r="CQ166" s="126"/>
      <c r="CR166" s="126"/>
      <c r="CS166" s="126"/>
      <c r="CT166" s="126"/>
      <c r="CU166" s="126"/>
      <c r="CV166" s="126"/>
      <c r="CW166" s="126"/>
      <c r="CX166" s="126"/>
      <c r="CY166" s="126"/>
      <c r="CZ166" s="126"/>
      <c r="DA166" s="126"/>
      <c r="DB166" s="126"/>
      <c r="DC166" s="126"/>
      <c r="DD166" s="126"/>
      <c r="DE166" s="126"/>
      <c r="DF166" s="126"/>
      <c r="DG166" s="126"/>
      <c r="DH166" s="126"/>
      <c r="DI166" s="126"/>
      <c r="DJ166" s="126"/>
      <c r="DK166" s="126"/>
      <c r="DL166" s="126"/>
      <c r="DM166" s="126"/>
      <c r="DN166" s="126"/>
      <c r="DO166" s="126"/>
      <c r="DP166" s="126"/>
      <c r="DQ166" s="126"/>
      <c r="DR166" s="126"/>
      <c r="DS166" s="126"/>
      <c r="DT166" s="126"/>
      <c r="DU166" s="126"/>
      <c r="DV166" s="126"/>
      <c r="DW166" s="126"/>
      <c r="DX166" s="126"/>
      <c r="EB166" s="126"/>
      <c r="EF166" s="126"/>
      <c r="EG166" s="126"/>
    </row>
    <row r="167" spans="1:137" x14ac:dyDescent="0.25">
      <c r="A167">
        <v>166</v>
      </c>
      <c r="B167" t="s">
        <v>270</v>
      </c>
      <c r="C167">
        <v>5</v>
      </c>
      <c r="D167" t="s">
        <v>271</v>
      </c>
      <c r="E167" s="134">
        <v>975.41666666666652</v>
      </c>
      <c r="F167">
        <v>167580</v>
      </c>
      <c r="G167" t="s">
        <v>30</v>
      </c>
      <c r="H167" t="s">
        <v>1008</v>
      </c>
      <c r="I167">
        <v>253758</v>
      </c>
      <c r="J167" t="s">
        <v>108</v>
      </c>
      <c r="K167">
        <v>1</v>
      </c>
      <c r="L167">
        <v>1.03</v>
      </c>
      <c r="M167">
        <v>4.2859800000000003</v>
      </c>
      <c r="N167">
        <v>4.28598E-3</v>
      </c>
      <c r="O167">
        <v>4.4145594000000008</v>
      </c>
      <c r="P167">
        <v>4.4145594000000012E-3</v>
      </c>
      <c r="Q167">
        <v>3.0000000000000027E-2</v>
      </c>
      <c r="R167">
        <v>1.285794000000012E-4</v>
      </c>
      <c r="S167">
        <v>226.52317239179064</v>
      </c>
      <c r="T167">
        <v>233.31886756354439</v>
      </c>
      <c r="U167" t="s">
        <v>61</v>
      </c>
      <c r="V167">
        <v>4.8560153400000008E-6</v>
      </c>
      <c r="W167">
        <v>5.8272184080000025E-7</v>
      </c>
      <c r="X167">
        <v>7.2840230100000007E-7</v>
      </c>
      <c r="Y167">
        <v>2.4280076700000007E-5</v>
      </c>
      <c r="Z167">
        <v>1.7481655224000002E-6</v>
      </c>
      <c r="AA167">
        <v>2.4280076700000007E-5</v>
      </c>
      <c r="AB167">
        <v>3.8945243026800006E-5</v>
      </c>
      <c r="AC167">
        <v>5.7738022392600017E-5</v>
      </c>
      <c r="AD167"/>
      <c r="AE167">
        <v>3.0173299200000005E-5</v>
      </c>
      <c r="AF167">
        <v>2.2158516599999999E-4</v>
      </c>
      <c r="AG167">
        <v>1.0372071600000002E-5</v>
      </c>
      <c r="AH167">
        <v>2.3572889999999999E-5</v>
      </c>
      <c r="AI167">
        <v>6.6004092000000007E-6</v>
      </c>
      <c r="AJ167">
        <v>8.486240400000001E-6</v>
      </c>
      <c r="AK167">
        <v>5.1860358000000011E-6</v>
      </c>
      <c r="AL167">
        <v>3.8659539600000001E-5</v>
      </c>
      <c r="AM167">
        <v>9.4291560000000008E-6</v>
      </c>
      <c r="AN167">
        <v>1.0372071600000002E-5</v>
      </c>
      <c r="AO167"/>
      <c r="AP167">
        <v>2.3572890000000007E-7</v>
      </c>
      <c r="AQ167">
        <v>2.5715879999999997E-6</v>
      </c>
      <c r="AR167">
        <v>9.4291560000000008E-6</v>
      </c>
      <c r="AS167">
        <v>1.1786445E-4</v>
      </c>
      <c r="AT167"/>
      <c r="AU167"/>
      <c r="AV167"/>
      <c r="AW167"/>
      <c r="AX167"/>
      <c r="AY167"/>
      <c r="AZ167"/>
      <c r="BA167"/>
      <c r="BB167"/>
      <c r="BC167"/>
      <c r="BD167"/>
      <c r="BE167"/>
      <c r="BF167">
        <v>1.4214452670000002E-4</v>
      </c>
      <c r="BG167">
        <v>9.4291560000000008E-6</v>
      </c>
      <c r="BH167"/>
      <c r="BI167" t="s">
        <v>33</v>
      </c>
      <c r="BJ167" t="s">
        <v>272</v>
      </c>
      <c r="BK167" t="s">
        <v>92</v>
      </c>
      <c r="BL167" t="s">
        <v>117</v>
      </c>
      <c r="BM167" t="s">
        <v>41</v>
      </c>
      <c r="BN167" t="s">
        <v>26</v>
      </c>
      <c r="BO167" t="s">
        <v>26</v>
      </c>
      <c r="BP167">
        <v>4.4000000000000004</v>
      </c>
      <c r="BS167" s="126"/>
      <c r="BT167" s="126"/>
      <c r="CC167" s="126"/>
      <c r="CD167" s="126"/>
      <c r="CK167" s="126"/>
      <c r="CL167" s="126"/>
      <c r="CM167" s="126"/>
      <c r="CN167" s="126"/>
      <c r="CO167" s="126"/>
      <c r="CP167" s="126"/>
      <c r="CQ167" s="126"/>
      <c r="CR167" s="126"/>
      <c r="CS167" s="126"/>
      <c r="CT167" s="126"/>
      <c r="CU167" s="126"/>
      <c r="CV167" s="126"/>
      <c r="CW167" s="126"/>
      <c r="CX167" s="126"/>
      <c r="CY167" s="126"/>
      <c r="CZ167" s="126"/>
      <c r="DA167" s="126"/>
      <c r="DB167" s="126"/>
      <c r="DC167" s="126"/>
      <c r="DD167" s="126"/>
      <c r="DE167" s="126"/>
      <c r="DF167" s="126"/>
      <c r="DG167" s="126"/>
      <c r="DH167" s="126"/>
      <c r="DI167" s="126"/>
      <c r="DJ167" s="126"/>
      <c r="DK167" s="126"/>
      <c r="DL167" s="126"/>
      <c r="DM167" s="126"/>
      <c r="DN167" s="126"/>
      <c r="DO167" s="126"/>
      <c r="DP167" s="126"/>
      <c r="DQ167" s="126"/>
      <c r="DR167" s="126"/>
      <c r="DS167" s="126"/>
      <c r="DT167" s="126"/>
      <c r="DU167" s="126"/>
      <c r="DV167" s="126"/>
      <c r="DW167" s="126"/>
      <c r="DX167" s="126"/>
      <c r="EB167" s="126"/>
      <c r="EF167" s="126"/>
      <c r="EG167" s="126"/>
    </row>
    <row r="168" spans="1:137" x14ac:dyDescent="0.25">
      <c r="A168">
        <v>167</v>
      </c>
      <c r="B168" t="s">
        <v>297</v>
      </c>
      <c r="C168">
        <v>5</v>
      </c>
      <c r="D168" t="s">
        <v>1252</v>
      </c>
      <c r="E168" s="134">
        <v>449.25</v>
      </c>
      <c r="F168">
        <v>167583</v>
      </c>
      <c r="G168" t="s">
        <v>30</v>
      </c>
      <c r="H168" t="s">
        <v>1008</v>
      </c>
      <c r="I168">
        <v>253758</v>
      </c>
      <c r="J168" t="s">
        <v>108</v>
      </c>
      <c r="K168">
        <v>1</v>
      </c>
      <c r="L168">
        <v>1.03</v>
      </c>
      <c r="M168">
        <v>3.3686250000000002</v>
      </c>
      <c r="N168">
        <v>3.3686250000000001E-3</v>
      </c>
      <c r="O168">
        <v>3.4696837500000002</v>
      </c>
      <c r="P168">
        <v>3.4696837500000004E-3</v>
      </c>
      <c r="Q168">
        <v>3.0000000000000027E-2</v>
      </c>
      <c r="R168">
        <v>1.0105875000000026E-4</v>
      </c>
      <c r="S168">
        <v>288.21070508227155</v>
      </c>
      <c r="T168">
        <v>296.85702623473969</v>
      </c>
      <c r="U168" t="s">
        <v>61</v>
      </c>
      <c r="V168">
        <v>3.8166521250000001E-6</v>
      </c>
      <c r="W168">
        <v>4.5799825500000002E-7</v>
      </c>
      <c r="X168">
        <v>5.7249781875000008E-7</v>
      </c>
      <c r="Y168">
        <v>1.9083260624999999E-5</v>
      </c>
      <c r="Z168">
        <v>1.3739947650000001E-6</v>
      </c>
      <c r="AA168">
        <v>1.9083260624999999E-5</v>
      </c>
      <c r="AB168">
        <v>3.0609550042500003E-5</v>
      </c>
      <c r="AC168">
        <v>4.5379993766250009E-5</v>
      </c>
      <c r="AD168"/>
      <c r="AE168">
        <v>2.3715120000000004E-5</v>
      </c>
      <c r="AF168">
        <v>1.7415791250000002E-4</v>
      </c>
      <c r="AG168">
        <v>8.1520725000000009E-6</v>
      </c>
      <c r="AH168">
        <v>1.8527437499999997E-5</v>
      </c>
      <c r="AI168">
        <v>5.1876825000000008E-6</v>
      </c>
      <c r="AJ168">
        <v>6.6698775000000004E-6</v>
      </c>
      <c r="AK168">
        <v>4.0760362499999996E-6</v>
      </c>
      <c r="AL168">
        <v>3.0384997500000001E-5</v>
      </c>
      <c r="AM168">
        <v>7.4109749999999998E-6</v>
      </c>
      <c r="AN168">
        <v>8.1520725000000009E-6</v>
      </c>
      <c r="AO168"/>
      <c r="AP168">
        <v>1.8527437500000006E-7</v>
      </c>
      <c r="AQ168">
        <v>2.0211750000000002E-6</v>
      </c>
      <c r="AR168">
        <v>7.4109749999999998E-6</v>
      </c>
      <c r="AS168">
        <v>9.2637187500000011E-5</v>
      </c>
      <c r="AT168"/>
      <c r="AU168"/>
      <c r="AV168"/>
      <c r="AW168"/>
      <c r="AX168"/>
      <c r="AY168"/>
      <c r="AZ168"/>
      <c r="BA168"/>
      <c r="BB168"/>
      <c r="BC168"/>
      <c r="BD168"/>
      <c r="BE168"/>
      <c r="BF168">
        <v>1.1172044812500002E-4</v>
      </c>
      <c r="BG168">
        <v>7.4109749999999998E-6</v>
      </c>
      <c r="BH168"/>
      <c r="BI168" t="s">
        <v>33</v>
      </c>
      <c r="BJ168" t="s">
        <v>22</v>
      </c>
      <c r="BK168" t="s">
        <v>92</v>
      </c>
      <c r="BL168" t="s">
        <v>117</v>
      </c>
      <c r="BM168" t="s">
        <v>41</v>
      </c>
      <c r="BN168" t="s">
        <v>26</v>
      </c>
      <c r="BO168" t="s">
        <v>26</v>
      </c>
      <c r="BP168">
        <v>3.85</v>
      </c>
      <c r="BS168" s="126"/>
      <c r="BT168" s="126"/>
      <c r="CC168" s="126"/>
      <c r="CD168" s="126"/>
      <c r="CK168" s="126"/>
      <c r="CL168" s="126"/>
      <c r="CM168" s="126"/>
      <c r="CN168" s="126"/>
      <c r="CO168" s="126"/>
      <c r="CP168" s="126"/>
      <c r="CQ168" s="126"/>
      <c r="CR168" s="126"/>
      <c r="CS168" s="126"/>
      <c r="CT168" s="126"/>
      <c r="CU168" s="126"/>
      <c r="CV168" s="126"/>
      <c r="CW168" s="126"/>
      <c r="CX168" s="126"/>
      <c r="CY168" s="126"/>
      <c r="CZ168" s="126"/>
      <c r="DA168" s="126"/>
      <c r="DB168" s="126"/>
      <c r="DC168" s="126"/>
      <c r="DD168" s="126"/>
      <c r="DE168" s="126"/>
      <c r="DF168" s="126"/>
      <c r="DG168" s="126"/>
      <c r="DH168" s="126"/>
      <c r="DI168" s="126"/>
      <c r="DJ168" s="126"/>
      <c r="DK168" s="126"/>
      <c r="DL168" s="126"/>
      <c r="DM168" s="126"/>
      <c r="DN168" s="126"/>
      <c r="DO168" s="126"/>
      <c r="DP168" s="126"/>
      <c r="DQ168" s="126"/>
      <c r="DR168" s="126"/>
      <c r="DS168" s="126"/>
      <c r="DT168" s="126"/>
      <c r="DU168" s="126"/>
      <c r="DV168" s="126"/>
      <c r="DW168" s="126"/>
      <c r="DX168" s="126"/>
      <c r="EB168" s="126"/>
      <c r="EF168" s="126"/>
      <c r="EG168" s="126"/>
    </row>
    <row r="169" spans="1:137" x14ac:dyDescent="0.25">
      <c r="A169">
        <v>168</v>
      </c>
      <c r="B169" t="s">
        <v>504</v>
      </c>
      <c r="C169">
        <v>5</v>
      </c>
      <c r="D169" t="s">
        <v>510</v>
      </c>
      <c r="E169" s="134">
        <v>10</v>
      </c>
      <c r="F169">
        <v>175706</v>
      </c>
      <c r="G169" t="s">
        <v>30</v>
      </c>
      <c r="H169" t="s">
        <v>1008</v>
      </c>
      <c r="I169">
        <v>253758</v>
      </c>
      <c r="J169" t="s">
        <v>108</v>
      </c>
      <c r="K169">
        <v>1</v>
      </c>
      <c r="L169">
        <v>1.03</v>
      </c>
      <c r="M169">
        <v>2.7204000000000002</v>
      </c>
      <c r="N169">
        <v>2.7204E-3</v>
      </c>
      <c r="O169">
        <v>2.8020120000000004</v>
      </c>
      <c r="P169">
        <v>2.8020120000000004E-3</v>
      </c>
      <c r="Q169">
        <v>3.0000000000000027E-2</v>
      </c>
      <c r="R169">
        <v>8.1612000000000438E-5</v>
      </c>
      <c r="S169">
        <v>356.88640876627221</v>
      </c>
      <c r="T169">
        <v>367.59300102926039</v>
      </c>
      <c r="U169" t="s">
        <v>61</v>
      </c>
      <c r="V169">
        <v>3.0822132000000003E-6</v>
      </c>
      <c r="W169">
        <v>3.6986558400000004E-7</v>
      </c>
      <c r="X169">
        <v>4.6233198000000002E-7</v>
      </c>
      <c r="Y169">
        <v>1.5411066000000003E-5</v>
      </c>
      <c r="Z169">
        <v>1.109596752E-6</v>
      </c>
      <c r="AA169">
        <v>1.5411066000000003E-5</v>
      </c>
      <c r="AB169">
        <v>2.4719349864000003E-5</v>
      </c>
      <c r="AC169">
        <v>3.6647514948000009E-5</v>
      </c>
      <c r="AD169"/>
      <c r="AE169">
        <v>1.9151616000000005E-5</v>
      </c>
      <c r="AF169">
        <v>1.4064468000000001E-4</v>
      </c>
      <c r="AG169">
        <v>6.583368000000002E-6</v>
      </c>
      <c r="AH169">
        <v>1.4962200000000001E-5</v>
      </c>
      <c r="AI169">
        <v>4.1894160000000005E-6</v>
      </c>
      <c r="AJ169">
        <v>5.3863920000000004E-6</v>
      </c>
      <c r="AK169">
        <v>3.291684000000001E-6</v>
      </c>
      <c r="AL169">
        <v>2.4538008E-5</v>
      </c>
      <c r="AM169">
        <v>5.9848800000000004E-6</v>
      </c>
      <c r="AN169">
        <v>6.583368000000002E-6</v>
      </c>
      <c r="AO169"/>
      <c r="AP169">
        <v>1.4962200000000004E-7</v>
      </c>
      <c r="AQ169">
        <v>1.6322400000000001E-6</v>
      </c>
      <c r="AR169">
        <v>5.9848800000000004E-6</v>
      </c>
      <c r="AS169">
        <v>7.4811000000000013E-5</v>
      </c>
      <c r="AT169"/>
      <c r="AU169"/>
      <c r="AV169"/>
      <c r="AW169"/>
      <c r="AX169"/>
      <c r="AY169"/>
      <c r="AZ169"/>
      <c r="BA169"/>
      <c r="BB169"/>
      <c r="BC169"/>
      <c r="BD169"/>
      <c r="BE169"/>
      <c r="BF169">
        <v>9.0222066000000012E-5</v>
      </c>
      <c r="BG169">
        <v>5.9848800000000004E-6</v>
      </c>
      <c r="BH169"/>
      <c r="BI169" t="s">
        <v>33</v>
      </c>
      <c r="BJ169" t="s">
        <v>272</v>
      </c>
      <c r="BK169" t="s">
        <v>92</v>
      </c>
      <c r="BL169" t="s">
        <v>58</v>
      </c>
      <c r="BM169" t="s">
        <v>41</v>
      </c>
      <c r="BN169" t="s">
        <v>26</v>
      </c>
      <c r="BO169" t="s">
        <v>26</v>
      </c>
      <c r="BP169">
        <v>4.4000000000000004</v>
      </c>
      <c r="BS169" s="126"/>
      <c r="BT169" s="126"/>
      <c r="CC169" s="126"/>
      <c r="CD169" s="126"/>
      <c r="CK169" s="126"/>
      <c r="CL169" s="126"/>
      <c r="CM169" s="126"/>
      <c r="CN169" s="126"/>
      <c r="CO169" s="126"/>
      <c r="CP169" s="126"/>
      <c r="CQ169" s="126"/>
      <c r="CR169" s="126"/>
      <c r="CS169" s="126"/>
      <c r="CT169" s="126"/>
      <c r="CU169" s="126"/>
      <c r="CV169" s="126"/>
      <c r="CW169" s="126"/>
      <c r="CX169" s="126"/>
      <c r="CY169" s="126"/>
      <c r="CZ169" s="126"/>
      <c r="DA169" s="126"/>
      <c r="DB169" s="126"/>
      <c r="DC169" s="126"/>
      <c r="DD169" s="126"/>
      <c r="DE169" s="126"/>
      <c r="DF169" s="126"/>
      <c r="DG169" s="126"/>
      <c r="DH169" s="126"/>
      <c r="DI169" s="126"/>
      <c r="DJ169" s="126"/>
      <c r="DK169" s="126"/>
      <c r="DL169" s="126"/>
      <c r="DM169" s="126"/>
      <c r="DN169" s="126"/>
      <c r="DO169" s="126"/>
      <c r="DP169" s="126"/>
      <c r="DQ169" s="126"/>
      <c r="DR169" s="126"/>
      <c r="DS169" s="126"/>
      <c r="DT169" s="126"/>
      <c r="DU169" s="126"/>
      <c r="DV169" s="126"/>
      <c r="DW169" s="126"/>
      <c r="DX169" s="126"/>
      <c r="EB169" s="126"/>
      <c r="EF169" s="126"/>
      <c r="EG169" s="126"/>
    </row>
    <row r="170" spans="1:137" x14ac:dyDescent="0.25">
      <c r="A170">
        <v>169</v>
      </c>
      <c r="B170" t="s">
        <v>717</v>
      </c>
      <c r="C170">
        <v>5</v>
      </c>
      <c r="D170" t="s">
        <v>718</v>
      </c>
      <c r="E170" s="134">
        <v>10</v>
      </c>
      <c r="F170">
        <v>219183</v>
      </c>
      <c r="G170" t="s">
        <v>30</v>
      </c>
      <c r="H170" t="s">
        <v>1008</v>
      </c>
      <c r="I170">
        <v>253758</v>
      </c>
      <c r="J170" t="s">
        <v>108</v>
      </c>
      <c r="K170">
        <v>1</v>
      </c>
      <c r="L170">
        <v>1.03</v>
      </c>
      <c r="M170">
        <v>3.7751000000000001</v>
      </c>
      <c r="N170">
        <v>3.7751E-3</v>
      </c>
      <c r="O170">
        <v>3.8883529999999999</v>
      </c>
      <c r="P170">
        <v>3.8883530000000002E-3</v>
      </c>
      <c r="Q170">
        <v>3.0000000000000027E-2</v>
      </c>
      <c r="R170">
        <v>1.1325300000000024E-4</v>
      </c>
      <c r="S170">
        <v>257.17829631208895</v>
      </c>
      <c r="T170">
        <v>264.89364520145159</v>
      </c>
      <c r="U170" t="s">
        <v>61</v>
      </c>
      <c r="V170">
        <v>4.2771883000000006E-6</v>
      </c>
      <c r="W170">
        <v>5.1326259600000008E-7</v>
      </c>
      <c r="X170">
        <v>6.415782450000001E-7</v>
      </c>
      <c r="Y170">
        <v>2.1385941500000002E-5</v>
      </c>
      <c r="Z170">
        <v>1.539787788E-6</v>
      </c>
      <c r="AA170">
        <v>2.1385941500000002E-5</v>
      </c>
      <c r="AB170">
        <v>3.4303050166000003E-5</v>
      </c>
      <c r="AC170">
        <v>5.0855768887000008E-5</v>
      </c>
      <c r="AD170"/>
      <c r="AE170">
        <v>2.6576704000000007E-5</v>
      </c>
      <c r="AF170">
        <v>1.9517267000000003E-4</v>
      </c>
      <c r="AG170">
        <v>9.1357420000000012E-6</v>
      </c>
      <c r="AH170">
        <v>2.0763050000000001E-5</v>
      </c>
      <c r="AI170">
        <v>5.8136540000000008E-6</v>
      </c>
      <c r="AJ170">
        <v>7.474698000000001E-6</v>
      </c>
      <c r="AK170">
        <v>4.5678710000000006E-6</v>
      </c>
      <c r="AL170">
        <v>3.4051402000000003E-5</v>
      </c>
      <c r="AM170">
        <v>8.3052200000000011E-6</v>
      </c>
      <c r="AN170">
        <v>9.1357420000000012E-6</v>
      </c>
      <c r="AO170"/>
      <c r="AP170">
        <v>2.0763050000000005E-7</v>
      </c>
      <c r="AQ170">
        <v>2.2650599999999999E-6</v>
      </c>
      <c r="AR170">
        <v>8.3052200000000011E-6</v>
      </c>
      <c r="AS170">
        <v>1.0381525000000004E-4</v>
      </c>
      <c r="AT170"/>
      <c r="AU170"/>
      <c r="AV170"/>
      <c r="AW170"/>
      <c r="AX170"/>
      <c r="AY170"/>
      <c r="AZ170"/>
      <c r="BA170"/>
      <c r="BB170"/>
      <c r="BC170"/>
      <c r="BD170"/>
      <c r="BE170"/>
      <c r="BF170">
        <v>1.2520119150000002E-4</v>
      </c>
      <c r="BG170">
        <v>8.3052200000000011E-6</v>
      </c>
      <c r="BH170"/>
      <c r="BI170" t="s">
        <v>33</v>
      </c>
      <c r="BJ170" t="s">
        <v>272</v>
      </c>
      <c r="BK170" t="s">
        <v>92</v>
      </c>
      <c r="BL170" t="s">
        <v>117</v>
      </c>
      <c r="BM170" t="s">
        <v>41</v>
      </c>
      <c r="BN170" t="s">
        <v>26</v>
      </c>
      <c r="BO170" t="s">
        <v>26</v>
      </c>
      <c r="BP170">
        <v>4.4000000000000004</v>
      </c>
      <c r="BS170" s="126"/>
      <c r="BT170" s="126"/>
      <c r="CC170" s="126"/>
      <c r="CD170" s="126"/>
      <c r="CK170" s="126"/>
      <c r="CL170" s="126"/>
      <c r="CM170" s="126"/>
      <c r="CN170" s="126"/>
      <c r="CO170" s="126"/>
      <c r="CP170" s="126"/>
      <c r="CQ170" s="126"/>
      <c r="CR170" s="126"/>
      <c r="CS170" s="126"/>
      <c r="CT170" s="126"/>
      <c r="CU170" s="126"/>
      <c r="CV170" s="126"/>
      <c r="CW170" s="126"/>
      <c r="CX170" s="126"/>
      <c r="CY170" s="126"/>
      <c r="CZ170" s="126"/>
      <c r="DA170" s="126"/>
      <c r="DB170" s="126"/>
      <c r="DC170" s="126"/>
      <c r="DD170" s="126"/>
      <c r="DE170" s="126"/>
      <c r="DF170" s="126"/>
      <c r="DG170" s="126"/>
      <c r="DH170" s="126"/>
      <c r="DI170" s="126"/>
      <c r="DJ170" s="126"/>
      <c r="DK170" s="126"/>
      <c r="DL170" s="126"/>
      <c r="DM170" s="126"/>
      <c r="DN170" s="126"/>
      <c r="DO170" s="126"/>
      <c r="DP170" s="126"/>
      <c r="DQ170" s="126"/>
      <c r="DR170" s="126"/>
      <c r="DS170" s="126"/>
      <c r="DT170" s="126"/>
      <c r="DU170" s="126"/>
      <c r="DV170" s="126"/>
      <c r="DW170" s="126"/>
      <c r="DX170" s="126"/>
      <c r="EB170" s="126"/>
      <c r="EF170" s="126"/>
      <c r="EG170" s="126"/>
    </row>
    <row r="171" spans="1:137" x14ac:dyDescent="0.25">
      <c r="A171">
        <v>170</v>
      </c>
      <c r="B171" t="s">
        <v>805</v>
      </c>
      <c r="C171">
        <v>5</v>
      </c>
      <c r="D171" t="s">
        <v>739</v>
      </c>
      <c r="E171" s="134">
        <v>10</v>
      </c>
      <c r="F171">
        <v>219184</v>
      </c>
      <c r="G171" t="s">
        <v>30</v>
      </c>
      <c r="H171" t="s">
        <v>1008</v>
      </c>
      <c r="I171">
        <v>253758</v>
      </c>
      <c r="J171" t="s">
        <v>108</v>
      </c>
      <c r="K171">
        <v>1</v>
      </c>
      <c r="L171">
        <v>1.03</v>
      </c>
      <c r="M171">
        <v>5.9490600000000002</v>
      </c>
      <c r="N171">
        <v>5.9490599999999999E-3</v>
      </c>
      <c r="O171">
        <v>6.1275318000000008</v>
      </c>
      <c r="P171">
        <v>6.1275318000000006E-3</v>
      </c>
      <c r="Q171">
        <v>3.0000000000000027E-2</v>
      </c>
      <c r="R171">
        <v>1.7847180000000063E-4</v>
      </c>
      <c r="S171">
        <v>163.19784745955948</v>
      </c>
      <c r="T171">
        <v>168.09378288334628</v>
      </c>
      <c r="U171" t="s">
        <v>1111</v>
      </c>
      <c r="V171">
        <v>6.7402849800000006E-6</v>
      </c>
      <c r="W171">
        <v>8.0883419760000008E-7</v>
      </c>
      <c r="X171">
        <v>1.0110427470000001E-6</v>
      </c>
      <c r="Y171">
        <v>3.3701424900000006E-5</v>
      </c>
      <c r="Z171">
        <v>2.4265025927999998E-6</v>
      </c>
      <c r="AA171">
        <v>3.3701424900000006E-5</v>
      </c>
      <c r="AB171">
        <v>5.4057085539600001E-5</v>
      </c>
      <c r="AC171">
        <v>8.0141988412200019E-5</v>
      </c>
      <c r="AD171"/>
      <c r="AE171">
        <v>4.1881382400000006E-5</v>
      </c>
      <c r="AF171">
        <v>3.0756640200000002E-4</v>
      </c>
      <c r="AG171">
        <v>1.4396725200000002E-5</v>
      </c>
      <c r="AH171">
        <v>3.271983E-5</v>
      </c>
      <c r="AI171">
        <v>9.1615524000000006E-6</v>
      </c>
      <c r="AJ171">
        <v>1.1779138800000001E-5</v>
      </c>
      <c r="AK171">
        <v>7.1983626000000011E-6</v>
      </c>
      <c r="AL171">
        <v>5.36605212E-5</v>
      </c>
      <c r="AM171">
        <v>1.3087932E-5</v>
      </c>
      <c r="AN171"/>
      <c r="AO171">
        <v>9.8159489999999994E-6</v>
      </c>
      <c r="AP171">
        <v>3.2719830000000005E-7</v>
      </c>
      <c r="AQ171">
        <v>3.5694359999999998E-6</v>
      </c>
      <c r="AR171">
        <v>1.3087932E-5</v>
      </c>
      <c r="AS171">
        <v>1.6359915000000003E-4</v>
      </c>
      <c r="AT171"/>
      <c r="AU171"/>
      <c r="AV171"/>
      <c r="AW171"/>
      <c r="AX171"/>
      <c r="AY171"/>
      <c r="AZ171"/>
      <c r="BA171"/>
      <c r="BB171"/>
      <c r="BC171"/>
      <c r="BD171"/>
      <c r="BE171"/>
      <c r="BF171">
        <v>1.9730057490000003E-4</v>
      </c>
      <c r="BG171">
        <v>1.3087932E-5</v>
      </c>
      <c r="BH171"/>
      <c r="BI171" t="s">
        <v>33</v>
      </c>
      <c r="BJ171" t="s">
        <v>272</v>
      </c>
      <c r="BK171" t="s">
        <v>116</v>
      </c>
      <c r="BL171" t="s">
        <v>117</v>
      </c>
      <c r="BM171" t="s">
        <v>41</v>
      </c>
      <c r="BN171" t="s">
        <v>26</v>
      </c>
      <c r="BO171" t="s">
        <v>26</v>
      </c>
      <c r="BP171">
        <v>4.4000000000000004</v>
      </c>
      <c r="BS171" s="126"/>
      <c r="BT171" s="126"/>
      <c r="CC171" s="126"/>
      <c r="CD171" s="126"/>
      <c r="CK171" s="126"/>
      <c r="CL171" s="126"/>
      <c r="CM171" s="126"/>
      <c r="CN171" s="126"/>
      <c r="CO171" s="126"/>
      <c r="CP171" s="126"/>
      <c r="CQ171" s="126"/>
      <c r="CR171" s="126"/>
      <c r="CS171" s="126"/>
      <c r="CT171" s="126"/>
      <c r="CU171" s="126"/>
      <c r="CV171" s="126"/>
      <c r="CW171" s="126"/>
      <c r="CX171" s="126"/>
      <c r="CY171" s="126"/>
      <c r="CZ171" s="126"/>
      <c r="DA171" s="126"/>
      <c r="DB171" s="126"/>
      <c r="DC171" s="126"/>
      <c r="DD171" s="126"/>
      <c r="DE171" s="126"/>
      <c r="DF171" s="126"/>
      <c r="DG171" s="126"/>
      <c r="DH171" s="126"/>
      <c r="DI171" s="126"/>
      <c r="DJ171" s="126"/>
      <c r="DK171" s="126"/>
      <c r="DL171" s="126"/>
      <c r="DM171" s="126"/>
      <c r="DN171" s="126"/>
      <c r="DO171" s="126"/>
      <c r="DP171" s="126"/>
      <c r="DQ171" s="126"/>
      <c r="DR171" s="126"/>
      <c r="DS171" s="126"/>
      <c r="DT171" s="126"/>
      <c r="DU171" s="126"/>
      <c r="DV171" s="126"/>
      <c r="DW171" s="126"/>
      <c r="DX171" s="126"/>
      <c r="EB171" s="126"/>
      <c r="EF171" s="126"/>
      <c r="EG171" s="126"/>
    </row>
    <row r="172" spans="1:137" x14ac:dyDescent="0.25">
      <c r="A172">
        <v>171</v>
      </c>
      <c r="B172" t="s">
        <v>812</v>
      </c>
      <c r="C172">
        <v>5</v>
      </c>
      <c r="D172" t="s">
        <v>814</v>
      </c>
      <c r="E172" s="134">
        <v>5</v>
      </c>
      <c r="F172">
        <v>239716</v>
      </c>
      <c r="G172" t="s">
        <v>30</v>
      </c>
      <c r="H172" t="s">
        <v>1008</v>
      </c>
      <c r="I172">
        <v>253758</v>
      </c>
      <c r="J172" t="s">
        <v>108</v>
      </c>
      <c r="K172">
        <v>1</v>
      </c>
      <c r="L172">
        <v>1.03</v>
      </c>
      <c r="M172">
        <v>5.3125900000000001</v>
      </c>
      <c r="N172">
        <v>5.3125899999999998E-3</v>
      </c>
      <c r="O172">
        <v>5.4719677000000004</v>
      </c>
      <c r="P172">
        <v>5.4719677000000001E-3</v>
      </c>
      <c r="Q172">
        <v>3.0000000000000027E-2</v>
      </c>
      <c r="R172">
        <v>1.5937770000000028E-4</v>
      </c>
      <c r="S172">
        <v>182.7496167420725</v>
      </c>
      <c r="T172">
        <v>188.23210524433469</v>
      </c>
      <c r="U172" t="s">
        <v>61</v>
      </c>
      <c r="V172">
        <v>6.0191644700000008E-6</v>
      </c>
      <c r="W172">
        <v>7.2229973640000003E-7</v>
      </c>
      <c r="X172">
        <v>9.0287467050000004E-7</v>
      </c>
      <c r="Y172">
        <v>3.0095822350000005E-5</v>
      </c>
      <c r="Z172">
        <v>2.1668992092000001E-6</v>
      </c>
      <c r="AA172">
        <v>3.0095822350000005E-5</v>
      </c>
      <c r="AB172">
        <v>4.8273699049400001E-5</v>
      </c>
      <c r="AC172">
        <v>7.1567865548300013E-5</v>
      </c>
      <c r="AD172"/>
      <c r="AE172">
        <v>3.7400633600000002E-5</v>
      </c>
      <c r="AF172">
        <v>2.74660903E-4</v>
      </c>
      <c r="AG172">
        <v>1.2856467800000001E-5</v>
      </c>
      <c r="AH172">
        <v>2.9219244999999996E-5</v>
      </c>
      <c r="AI172">
        <v>8.1813886000000011E-6</v>
      </c>
      <c r="AJ172">
        <v>1.05189282E-5</v>
      </c>
      <c r="AK172">
        <v>6.4282339000000003E-6</v>
      </c>
      <c r="AL172">
        <v>4.7919561800000001E-5</v>
      </c>
      <c r="AM172">
        <v>1.1687697999999999E-5</v>
      </c>
      <c r="AN172">
        <v>1.2856467800000001E-5</v>
      </c>
      <c r="AO172"/>
      <c r="AP172">
        <v>2.9219245000000002E-7</v>
      </c>
      <c r="AQ172">
        <v>3.1875540000000002E-6</v>
      </c>
      <c r="AR172">
        <v>1.1687697999999999E-5</v>
      </c>
      <c r="AS172">
        <v>1.4609622499999999E-4</v>
      </c>
      <c r="AT172"/>
      <c r="AU172"/>
      <c r="AV172"/>
      <c r="AW172"/>
      <c r="AX172"/>
      <c r="AY172"/>
      <c r="AZ172"/>
      <c r="BA172"/>
      <c r="BB172"/>
      <c r="BC172"/>
      <c r="BD172"/>
      <c r="BE172"/>
      <c r="BF172">
        <v>1.7619204735000002E-4</v>
      </c>
      <c r="BG172">
        <v>1.1687697999999999E-5</v>
      </c>
      <c r="BH172"/>
      <c r="BI172" t="s">
        <v>782</v>
      </c>
      <c r="BJ172" t="s">
        <v>272</v>
      </c>
      <c r="BK172" t="s">
        <v>92</v>
      </c>
      <c r="BL172" t="s">
        <v>117</v>
      </c>
      <c r="BM172" t="s">
        <v>41</v>
      </c>
      <c r="BN172" t="s">
        <v>26</v>
      </c>
      <c r="BO172" t="s">
        <v>26</v>
      </c>
      <c r="BP172">
        <v>4.4000000000000004</v>
      </c>
      <c r="BS172" s="126"/>
      <c r="BT172" s="126"/>
      <c r="CC172" s="126"/>
      <c r="CD172" s="126"/>
      <c r="CK172" s="126"/>
      <c r="CL172" s="126"/>
      <c r="CM172" s="126"/>
      <c r="CN172" s="126"/>
      <c r="CO172" s="126"/>
      <c r="CP172" s="126"/>
      <c r="CQ172" s="126"/>
      <c r="CR172" s="126"/>
      <c r="CS172" s="126"/>
      <c r="CT172" s="126"/>
      <c r="CU172" s="126"/>
      <c r="CV172" s="126"/>
      <c r="CW172" s="126"/>
      <c r="CX172" s="126"/>
      <c r="CY172" s="126"/>
      <c r="CZ172" s="126"/>
      <c r="DA172" s="126"/>
      <c r="DB172" s="126"/>
      <c r="DC172" s="126"/>
      <c r="DD172" s="126"/>
      <c r="DE172" s="126"/>
      <c r="DF172" s="126"/>
      <c r="DG172" s="126"/>
      <c r="DH172" s="126"/>
      <c r="DI172" s="126"/>
      <c r="DJ172" s="126"/>
      <c r="DK172" s="126"/>
      <c r="DL172" s="126"/>
      <c r="DM172" s="126"/>
      <c r="DN172" s="126"/>
      <c r="DO172" s="126"/>
      <c r="DP172" s="126"/>
      <c r="DQ172" s="126"/>
      <c r="DR172" s="126"/>
      <c r="DS172" s="126"/>
      <c r="DT172" s="126"/>
      <c r="DU172" s="126"/>
      <c r="DV172" s="126"/>
      <c r="DW172" s="126"/>
      <c r="DX172" s="126"/>
      <c r="EB172" s="126"/>
      <c r="EF172" s="126"/>
      <c r="EG172" s="126"/>
    </row>
    <row r="173" spans="1:137" x14ac:dyDescent="0.25">
      <c r="A173">
        <v>172</v>
      </c>
      <c r="B173" t="s">
        <v>813</v>
      </c>
      <c r="C173">
        <v>5</v>
      </c>
      <c r="D173" t="s">
        <v>817</v>
      </c>
      <c r="E173" s="134">
        <v>100</v>
      </c>
      <c r="F173">
        <v>239717</v>
      </c>
      <c r="G173" t="s">
        <v>30</v>
      </c>
      <c r="H173" t="s">
        <v>1008</v>
      </c>
      <c r="I173">
        <v>253758</v>
      </c>
      <c r="J173" t="s">
        <v>108</v>
      </c>
      <c r="K173">
        <v>1</v>
      </c>
      <c r="L173">
        <v>1.03</v>
      </c>
      <c r="M173">
        <v>5.9708399999999999</v>
      </c>
      <c r="N173">
        <v>5.9708399999999998E-3</v>
      </c>
      <c r="O173">
        <v>6.1499652000000005</v>
      </c>
      <c r="P173">
        <v>6.1499652000000004E-3</v>
      </c>
      <c r="Q173">
        <v>3.0000000000000027E-2</v>
      </c>
      <c r="R173">
        <v>1.7912520000000053E-4</v>
      </c>
      <c r="S173">
        <v>162.60254610871618</v>
      </c>
      <c r="T173">
        <v>167.48062249197767</v>
      </c>
      <c r="U173" t="s">
        <v>61</v>
      </c>
      <c r="V173">
        <v>6.7649617200000005E-6</v>
      </c>
      <c r="W173">
        <v>8.1179540640000026E-7</v>
      </c>
      <c r="X173">
        <v>1.014744258E-6</v>
      </c>
      <c r="Y173">
        <v>3.3824808600000007E-5</v>
      </c>
      <c r="Z173">
        <v>2.4353862191999998E-6</v>
      </c>
      <c r="AA173">
        <v>3.3824808600000007E-5</v>
      </c>
      <c r="AB173">
        <v>5.4254992994400003E-5</v>
      </c>
      <c r="AC173">
        <v>8.0435394850800017E-5</v>
      </c>
      <c r="AD173"/>
      <c r="AE173">
        <v>4.2034713600000011E-5</v>
      </c>
      <c r="AF173">
        <v>3.0869242800000003E-4</v>
      </c>
      <c r="AG173">
        <v>1.4449432800000005E-5</v>
      </c>
      <c r="AH173">
        <v>3.2839619999999998E-5</v>
      </c>
      <c r="AI173">
        <v>9.1950936000000016E-6</v>
      </c>
      <c r="AJ173">
        <v>1.1822263200000001E-5</v>
      </c>
      <c r="AK173">
        <v>7.2247164000000015E-6</v>
      </c>
      <c r="AL173">
        <v>5.3856976799999997E-5</v>
      </c>
      <c r="AM173">
        <v>1.3135848000000002E-5</v>
      </c>
      <c r="AN173">
        <v>1.4449432800000005E-5</v>
      </c>
      <c r="AO173"/>
      <c r="AP173">
        <v>3.2839620000000009E-7</v>
      </c>
      <c r="AQ173">
        <v>3.5825039999999997E-6</v>
      </c>
      <c r="AR173">
        <v>1.3135848000000002E-5</v>
      </c>
      <c r="AS173">
        <v>1.6419810000000004E-4</v>
      </c>
      <c r="AT173"/>
      <c r="AU173"/>
      <c r="AV173"/>
      <c r="AW173"/>
      <c r="AX173"/>
      <c r="AY173"/>
      <c r="AZ173"/>
      <c r="BA173"/>
      <c r="BB173"/>
      <c r="BC173"/>
      <c r="BD173"/>
      <c r="BE173"/>
      <c r="BF173">
        <v>1.9802290860000004E-4</v>
      </c>
      <c r="BG173">
        <v>1.3135848000000002E-5</v>
      </c>
      <c r="BH173"/>
      <c r="BI173" t="s">
        <v>782</v>
      </c>
      <c r="BJ173" t="s">
        <v>272</v>
      </c>
      <c r="BK173" t="s">
        <v>92</v>
      </c>
      <c r="BL173" t="s">
        <v>117</v>
      </c>
      <c r="BM173" t="s">
        <v>41</v>
      </c>
      <c r="BN173" t="s">
        <v>26</v>
      </c>
      <c r="BO173" t="s">
        <v>26</v>
      </c>
      <c r="BP173">
        <v>4.4000000000000004</v>
      </c>
      <c r="BS173" s="126"/>
      <c r="BT173" s="126"/>
      <c r="CC173" s="126"/>
      <c r="CD173" s="126"/>
      <c r="CK173" s="126"/>
      <c r="CL173" s="126"/>
      <c r="CM173" s="126"/>
      <c r="CN173" s="126"/>
      <c r="CO173" s="126"/>
      <c r="CP173" s="126"/>
      <c r="CQ173" s="126"/>
      <c r="CR173" s="126"/>
      <c r="CS173" s="126"/>
      <c r="CT173" s="126"/>
      <c r="CU173" s="126"/>
      <c r="CV173" s="126"/>
      <c r="CW173" s="126"/>
      <c r="CX173" s="126"/>
      <c r="CY173" s="126"/>
      <c r="CZ173" s="126"/>
      <c r="DA173" s="126"/>
      <c r="DB173" s="126"/>
      <c r="DC173" s="126"/>
      <c r="DD173" s="126"/>
      <c r="DE173" s="126"/>
      <c r="DF173" s="126"/>
      <c r="DG173" s="126"/>
      <c r="DH173" s="126"/>
      <c r="DI173" s="126"/>
      <c r="DJ173" s="126"/>
      <c r="DK173" s="126"/>
      <c r="DL173" s="126"/>
      <c r="DM173" s="126"/>
      <c r="DN173" s="126"/>
      <c r="DO173" s="126"/>
      <c r="DP173" s="126"/>
      <c r="DQ173" s="126"/>
      <c r="DR173" s="126"/>
      <c r="DS173" s="126"/>
      <c r="DT173" s="126"/>
      <c r="DU173" s="126"/>
      <c r="DV173" s="126"/>
      <c r="DW173" s="126"/>
      <c r="DX173" s="126"/>
      <c r="EB173" s="126"/>
      <c r="EF173" s="126"/>
      <c r="EG173" s="126"/>
    </row>
    <row r="174" spans="1:137" x14ac:dyDescent="0.25">
      <c r="A174">
        <v>173</v>
      </c>
      <c r="B174" t="s">
        <v>861</v>
      </c>
      <c r="C174">
        <v>5</v>
      </c>
      <c r="D174" t="s">
        <v>864</v>
      </c>
      <c r="E174" s="134">
        <v>5</v>
      </c>
      <c r="F174">
        <v>259896</v>
      </c>
      <c r="G174" t="s">
        <v>30</v>
      </c>
      <c r="H174" t="s">
        <v>1008</v>
      </c>
      <c r="I174">
        <v>253758</v>
      </c>
      <c r="J174" t="s">
        <v>108</v>
      </c>
      <c r="K174">
        <v>1</v>
      </c>
      <c r="L174">
        <v>1.03</v>
      </c>
      <c r="M174">
        <v>8.7045999999999992</v>
      </c>
      <c r="N174">
        <v>8.7045999999999998E-3</v>
      </c>
      <c r="O174">
        <v>8.965738</v>
      </c>
      <c r="P174">
        <v>8.9657379999999991E-3</v>
      </c>
      <c r="Q174">
        <v>3.0000000000000027E-2</v>
      </c>
      <c r="R174">
        <v>2.611379999999993E-4</v>
      </c>
      <c r="S174">
        <v>111.53571518596684</v>
      </c>
      <c r="T174">
        <v>114.88178664154586</v>
      </c>
      <c r="U174" t="s">
        <v>61</v>
      </c>
      <c r="V174">
        <v>9.8623118E-6</v>
      </c>
      <c r="W174">
        <v>1.183477416E-6</v>
      </c>
      <c r="X174">
        <v>1.47934677E-6</v>
      </c>
      <c r="Y174">
        <v>4.9311559000000005E-5</v>
      </c>
      <c r="Z174">
        <v>3.5504322479999996E-6</v>
      </c>
      <c r="AA174">
        <v>4.9311559000000005E-5</v>
      </c>
      <c r="AB174">
        <v>7.9095740635999999E-5</v>
      </c>
      <c r="AC174">
        <v>1.17262887302E-4</v>
      </c>
      <c r="AD174"/>
      <c r="AE174">
        <v>6.1280384000000007E-5</v>
      </c>
      <c r="AF174">
        <v>4.5002782000000001E-4</v>
      </c>
      <c r="AG174">
        <v>2.1065132E-5</v>
      </c>
      <c r="AH174">
        <v>4.7875299999999992E-5</v>
      </c>
      <c r="AI174">
        <v>1.3405083999999999E-5</v>
      </c>
      <c r="AJ174">
        <v>1.7235107999999999E-5</v>
      </c>
      <c r="AK174">
        <v>1.0532566E-5</v>
      </c>
      <c r="AL174">
        <v>7.8515492000000002E-5</v>
      </c>
      <c r="AM174">
        <v>1.915012E-5</v>
      </c>
      <c r="AN174">
        <v>2.1065132E-5</v>
      </c>
      <c r="AO174"/>
      <c r="AP174">
        <v>4.7875300000000016E-7</v>
      </c>
      <c r="AQ174">
        <v>5.2227599999999991E-6</v>
      </c>
      <c r="AR174">
        <v>1.915012E-5</v>
      </c>
      <c r="AS174">
        <v>2.393765E-4</v>
      </c>
      <c r="AT174"/>
      <c r="AU174"/>
      <c r="AV174"/>
      <c r="AW174"/>
      <c r="AX174"/>
      <c r="AY174"/>
      <c r="AZ174"/>
      <c r="BA174"/>
      <c r="BB174"/>
      <c r="BC174"/>
      <c r="BD174"/>
      <c r="BE174"/>
      <c r="BF174">
        <v>2.8868805900000003E-4</v>
      </c>
      <c r="BG174">
        <v>1.915012E-5</v>
      </c>
      <c r="BH174"/>
      <c r="BI174" t="s">
        <v>782</v>
      </c>
      <c r="BJ174" t="s">
        <v>706</v>
      </c>
      <c r="BK174" t="s">
        <v>116</v>
      </c>
      <c r="BL174" t="s">
        <v>93</v>
      </c>
      <c r="BM174" t="s">
        <v>41</v>
      </c>
      <c r="BN174" t="s">
        <v>26</v>
      </c>
      <c r="BO174" t="s">
        <v>26</v>
      </c>
      <c r="BP174">
        <v>4.75</v>
      </c>
      <c r="BS174" s="126"/>
      <c r="BT174" s="126"/>
      <c r="CC174" s="126"/>
      <c r="CD174" s="126"/>
      <c r="CK174" s="126"/>
      <c r="CL174" s="126"/>
      <c r="CM174" s="126"/>
      <c r="CN174" s="126"/>
      <c r="CO174" s="126"/>
      <c r="CP174" s="126"/>
      <c r="CQ174" s="126"/>
      <c r="CR174" s="126"/>
      <c r="CS174" s="126"/>
      <c r="CT174" s="126"/>
      <c r="CU174" s="126"/>
      <c r="CV174" s="126"/>
      <c r="CW174" s="126"/>
      <c r="CX174" s="126"/>
      <c r="CY174" s="126"/>
      <c r="CZ174" s="126"/>
      <c r="DA174" s="126"/>
      <c r="DB174" s="126"/>
      <c r="DC174" s="126"/>
      <c r="DD174" s="126"/>
      <c r="DE174" s="126"/>
      <c r="DF174" s="126"/>
      <c r="DG174" s="126"/>
      <c r="DH174" s="126"/>
      <c r="DI174" s="126"/>
      <c r="DJ174" s="126"/>
      <c r="DK174" s="126"/>
      <c r="DL174" s="126"/>
      <c r="DM174" s="126"/>
      <c r="DN174" s="126"/>
      <c r="DO174" s="126"/>
      <c r="DP174" s="126"/>
      <c r="DQ174" s="126"/>
      <c r="DR174" s="126"/>
      <c r="DS174" s="126"/>
      <c r="DT174" s="126"/>
      <c r="DU174" s="126"/>
      <c r="DV174" s="126"/>
      <c r="DW174" s="126"/>
      <c r="DX174" s="126"/>
      <c r="EB174" s="126"/>
      <c r="EF174" s="126"/>
      <c r="EG174" s="126"/>
    </row>
    <row r="175" spans="1:137" x14ac:dyDescent="0.25">
      <c r="A175">
        <v>174</v>
      </c>
      <c r="B175" t="s">
        <v>862</v>
      </c>
      <c r="C175">
        <v>5</v>
      </c>
      <c r="D175" t="s">
        <v>863</v>
      </c>
      <c r="E175" s="134">
        <v>5</v>
      </c>
      <c r="F175">
        <v>259901</v>
      </c>
      <c r="G175" t="s">
        <v>30</v>
      </c>
      <c r="H175" t="s">
        <v>1008</v>
      </c>
      <c r="I175">
        <v>253758</v>
      </c>
      <c r="J175" t="s">
        <v>108</v>
      </c>
      <c r="K175">
        <v>1</v>
      </c>
      <c r="L175">
        <v>1.03</v>
      </c>
      <c r="M175">
        <v>7.34842</v>
      </c>
      <c r="N175">
        <v>7.3484199999999996E-3</v>
      </c>
      <c r="O175">
        <v>7.5688725999999997</v>
      </c>
      <c r="P175">
        <v>7.5688726000000001E-3</v>
      </c>
      <c r="Q175">
        <v>3.0000000000000027E-2</v>
      </c>
      <c r="R175">
        <v>2.2045260000000053E-4</v>
      </c>
      <c r="S175">
        <v>132.12007294190684</v>
      </c>
      <c r="T175">
        <v>136.08367513016404</v>
      </c>
      <c r="U175" t="s">
        <v>61</v>
      </c>
      <c r="V175">
        <v>8.3257598600000005E-6</v>
      </c>
      <c r="W175">
        <v>9.9909118320000013E-7</v>
      </c>
      <c r="X175">
        <v>1.2488639789999999E-6</v>
      </c>
      <c r="Y175">
        <v>4.1628799300000002E-5</v>
      </c>
      <c r="Z175">
        <v>2.9972735496000002E-6</v>
      </c>
      <c r="AA175">
        <v>4.1628799300000002E-5</v>
      </c>
      <c r="AB175">
        <v>6.6772594077199994E-5</v>
      </c>
      <c r="AC175">
        <v>9.8993284735400004E-5</v>
      </c>
      <c r="AD175"/>
      <c r="AE175">
        <v>5.1732876800000008E-5</v>
      </c>
      <c r="AF175">
        <v>3.79913314E-4</v>
      </c>
      <c r="AG175">
        <v>1.77831764E-5</v>
      </c>
      <c r="AH175">
        <v>4.0416309999999995E-5</v>
      </c>
      <c r="AI175">
        <v>1.1316566799999999E-5</v>
      </c>
      <c r="AJ175">
        <v>1.45498716E-5</v>
      </c>
      <c r="AK175">
        <v>8.8915882000000001E-6</v>
      </c>
      <c r="AL175">
        <v>6.6282748399999999E-5</v>
      </c>
      <c r="AM175">
        <v>1.6166524000000001E-5</v>
      </c>
      <c r="AN175">
        <v>1.77831764E-5</v>
      </c>
      <c r="AO175"/>
      <c r="AP175">
        <v>4.0416310000000012E-7</v>
      </c>
      <c r="AQ175">
        <v>4.4090519999999994E-6</v>
      </c>
      <c r="AR175">
        <v>1.6166524000000001E-5</v>
      </c>
      <c r="AS175">
        <v>2.0208155000000003E-4</v>
      </c>
      <c r="AT175"/>
      <c r="AU175"/>
      <c r="AV175"/>
      <c r="AW175"/>
      <c r="AX175"/>
      <c r="AY175"/>
      <c r="AZ175"/>
      <c r="BA175"/>
      <c r="BB175"/>
      <c r="BC175"/>
      <c r="BD175"/>
      <c r="BE175"/>
      <c r="BF175">
        <v>2.4371034930000004E-4</v>
      </c>
      <c r="BG175">
        <v>1.6166524000000001E-5</v>
      </c>
      <c r="BH175"/>
      <c r="BI175" t="s">
        <v>782</v>
      </c>
      <c r="BJ175" t="s">
        <v>706</v>
      </c>
      <c r="BK175" t="s">
        <v>116</v>
      </c>
      <c r="BL175" t="s">
        <v>93</v>
      </c>
      <c r="BM175" t="s">
        <v>41</v>
      </c>
      <c r="BN175" t="s">
        <v>26</v>
      </c>
      <c r="BO175" t="s">
        <v>26</v>
      </c>
      <c r="BP175">
        <v>4.75</v>
      </c>
      <c r="BS175" s="126"/>
      <c r="BT175" s="126"/>
      <c r="CC175" s="126"/>
      <c r="CD175" s="126"/>
      <c r="CK175" s="126"/>
      <c r="CL175" s="126"/>
      <c r="CM175" s="126"/>
      <c r="CN175" s="126"/>
      <c r="CO175" s="126"/>
      <c r="CP175" s="126"/>
      <c r="CQ175" s="126"/>
      <c r="CR175" s="126"/>
      <c r="CS175" s="126"/>
      <c r="CT175" s="126"/>
      <c r="CU175" s="126"/>
      <c r="CV175" s="126"/>
      <c r="CW175" s="126"/>
      <c r="CX175" s="126"/>
      <c r="CY175" s="126"/>
      <c r="CZ175" s="126"/>
      <c r="DA175" s="126"/>
      <c r="DB175" s="126"/>
      <c r="DC175" s="126"/>
      <c r="DD175" s="126"/>
      <c r="DE175" s="126"/>
      <c r="DF175" s="126"/>
      <c r="DG175" s="126"/>
      <c r="DH175" s="126"/>
      <c r="DI175" s="126"/>
      <c r="DJ175" s="126"/>
      <c r="DK175" s="126"/>
      <c r="DL175" s="126"/>
      <c r="DM175" s="126"/>
      <c r="DN175" s="126"/>
      <c r="DO175" s="126"/>
      <c r="DP175" s="126"/>
      <c r="DQ175" s="126"/>
      <c r="DR175" s="126"/>
      <c r="DS175" s="126"/>
      <c r="DT175" s="126"/>
      <c r="DU175" s="126"/>
      <c r="DV175" s="126"/>
      <c r="DW175" s="126"/>
      <c r="DX175" s="126"/>
      <c r="EB175" s="126"/>
      <c r="EF175" s="126"/>
      <c r="EG175" s="126"/>
    </row>
    <row r="176" spans="1:137" x14ac:dyDescent="0.25">
      <c r="A176">
        <v>175</v>
      </c>
      <c r="B176" t="s">
        <v>893</v>
      </c>
      <c r="C176">
        <v>5</v>
      </c>
      <c r="D176" t="s">
        <v>896</v>
      </c>
      <c r="E176" s="134">
        <v>100</v>
      </c>
      <c r="F176">
        <v>260242</v>
      </c>
      <c r="G176" t="s">
        <v>30</v>
      </c>
      <c r="H176" t="s">
        <v>1008</v>
      </c>
      <c r="I176">
        <v>253758</v>
      </c>
      <c r="J176" t="s">
        <v>108</v>
      </c>
      <c r="K176">
        <v>1</v>
      </c>
      <c r="L176">
        <v>1.03</v>
      </c>
      <c r="M176">
        <v>3.428375</v>
      </c>
      <c r="N176">
        <v>3.428375E-3</v>
      </c>
      <c r="O176">
        <v>3.53122625</v>
      </c>
      <c r="P176">
        <v>3.53122625E-3</v>
      </c>
      <c r="Q176">
        <v>3.0000000000000027E-2</v>
      </c>
      <c r="R176">
        <v>1.0285125000000004E-4</v>
      </c>
      <c r="S176">
        <v>283.18774533350842</v>
      </c>
      <c r="T176">
        <v>291.68337769351371</v>
      </c>
      <c r="U176" t="s">
        <v>61</v>
      </c>
      <c r="V176">
        <v>3.8843488750000006E-6</v>
      </c>
      <c r="W176">
        <v>4.6612186500000014E-7</v>
      </c>
      <c r="X176">
        <v>5.8265233125000001E-7</v>
      </c>
      <c r="Y176">
        <v>1.9421744375000003E-5</v>
      </c>
      <c r="Z176">
        <v>1.3983655950000001E-6</v>
      </c>
      <c r="AA176">
        <v>1.9421744375000003E-5</v>
      </c>
      <c r="AB176">
        <v>3.1152477977500003E-5</v>
      </c>
      <c r="AC176">
        <v>4.618490812375001E-5</v>
      </c>
      <c r="AD176"/>
      <c r="AE176">
        <v>2.4135760000000004E-5</v>
      </c>
      <c r="AF176">
        <v>1.772469875E-4</v>
      </c>
      <c r="AG176">
        <v>8.2966675000000008E-6</v>
      </c>
      <c r="AH176">
        <v>1.8856062500000001E-5</v>
      </c>
      <c r="AI176">
        <v>5.2796975000000003E-6</v>
      </c>
      <c r="AJ176">
        <v>6.7881824999999993E-6</v>
      </c>
      <c r="AK176">
        <v>4.1483337500000004E-6</v>
      </c>
      <c r="AL176">
        <v>3.0923942499999997E-5</v>
      </c>
      <c r="AM176">
        <v>7.542425E-6</v>
      </c>
      <c r="AN176">
        <v>8.2966675000000008E-6</v>
      </c>
      <c r="AO176"/>
      <c r="AP176">
        <v>1.8856062500000006E-7</v>
      </c>
      <c r="AQ176">
        <v>2.0570249999999996E-6</v>
      </c>
      <c r="AR176">
        <v>7.542425E-6</v>
      </c>
      <c r="AS176">
        <v>9.4280312499999997E-5</v>
      </c>
      <c r="AT176"/>
      <c r="AU176"/>
      <c r="AV176"/>
      <c r="AW176"/>
      <c r="AX176"/>
      <c r="AY176"/>
      <c r="AZ176"/>
      <c r="BA176"/>
      <c r="BB176"/>
      <c r="BC176"/>
      <c r="BD176"/>
      <c r="BE176"/>
      <c r="BF176">
        <v>1.1370205687500002E-4</v>
      </c>
      <c r="BG176">
        <v>7.542425E-6</v>
      </c>
      <c r="BH176"/>
      <c r="BI176" t="s">
        <v>782</v>
      </c>
      <c r="BJ176" t="s">
        <v>272</v>
      </c>
      <c r="BK176" t="s">
        <v>92</v>
      </c>
      <c r="BL176" t="s">
        <v>117</v>
      </c>
      <c r="BM176" t="s">
        <v>41</v>
      </c>
      <c r="BN176" t="s">
        <v>26</v>
      </c>
      <c r="BO176" t="s">
        <v>26</v>
      </c>
      <c r="BP176">
        <v>4.4000000000000004</v>
      </c>
      <c r="BS176" s="126"/>
      <c r="BT176" s="126"/>
      <c r="CC176" s="126"/>
      <c r="CD176" s="126"/>
      <c r="CK176" s="126"/>
      <c r="CL176" s="126"/>
      <c r="CM176" s="126"/>
      <c r="CN176" s="126"/>
      <c r="CO176" s="126"/>
      <c r="CP176" s="126"/>
      <c r="CQ176" s="126"/>
      <c r="CR176" s="126"/>
      <c r="CS176" s="126"/>
      <c r="CT176" s="126"/>
      <c r="CU176" s="126"/>
      <c r="CV176" s="126"/>
      <c r="CW176" s="126"/>
      <c r="CX176" s="126"/>
      <c r="CY176" s="126"/>
      <c r="CZ176" s="126"/>
      <c r="DA176" s="126"/>
      <c r="DB176" s="126"/>
      <c r="DC176" s="126"/>
      <c r="DD176" s="126"/>
      <c r="DE176" s="126"/>
      <c r="DF176" s="126"/>
      <c r="DG176" s="126"/>
      <c r="DH176" s="126"/>
      <c r="DI176" s="126"/>
      <c r="DJ176" s="126"/>
      <c r="DK176" s="126"/>
      <c r="DL176" s="126"/>
      <c r="DM176" s="126"/>
      <c r="DN176" s="126"/>
      <c r="DO176" s="126"/>
      <c r="DP176" s="126"/>
      <c r="DQ176" s="126"/>
      <c r="DR176" s="126"/>
      <c r="DS176" s="126"/>
      <c r="DT176" s="126"/>
      <c r="DU176" s="126"/>
      <c r="DV176" s="126"/>
      <c r="DW176" s="126"/>
      <c r="DX176" s="126"/>
      <c r="EB176" s="126"/>
      <c r="EF176" s="126"/>
      <c r="EG176" s="126"/>
    </row>
    <row r="177" spans="1:137" x14ac:dyDescent="0.25">
      <c r="A177">
        <v>176</v>
      </c>
      <c r="B177" t="s">
        <v>894</v>
      </c>
      <c r="C177">
        <v>5</v>
      </c>
      <c r="D177" t="s">
        <v>895</v>
      </c>
      <c r="E177" s="134">
        <v>100</v>
      </c>
      <c r="F177">
        <v>260243</v>
      </c>
      <c r="G177" t="s">
        <v>30</v>
      </c>
      <c r="H177" t="s">
        <v>1008</v>
      </c>
      <c r="I177">
        <v>253758</v>
      </c>
      <c r="J177" t="s">
        <v>108</v>
      </c>
      <c r="K177">
        <v>1</v>
      </c>
      <c r="L177">
        <v>1.03</v>
      </c>
      <c r="M177">
        <v>5.84178</v>
      </c>
      <c r="N177">
        <v>5.8417799999999995E-3</v>
      </c>
      <c r="O177">
        <v>6.0170333999999999</v>
      </c>
      <c r="P177">
        <v>6.0170333999999999E-3</v>
      </c>
      <c r="Q177">
        <v>3.0000000000000027E-2</v>
      </c>
      <c r="R177">
        <v>1.7525340000000035E-4</v>
      </c>
      <c r="S177">
        <v>166.1948560897136</v>
      </c>
      <c r="T177">
        <v>171.18070177240497</v>
      </c>
      <c r="U177" t="s">
        <v>61</v>
      </c>
      <c r="V177">
        <v>6.6187367399999997E-6</v>
      </c>
      <c r="W177">
        <v>7.9424840880000007E-7</v>
      </c>
      <c r="X177">
        <v>9.9281051100000017E-7</v>
      </c>
      <c r="Y177">
        <v>3.3093683699999999E-5</v>
      </c>
      <c r="Z177">
        <v>2.3827452263999995E-6</v>
      </c>
      <c r="AA177">
        <v>3.3093683699999999E-5</v>
      </c>
      <c r="AB177">
        <v>5.3082268654800003E-5</v>
      </c>
      <c r="AC177">
        <v>7.8696779838599993E-5</v>
      </c>
      <c r="AD177"/>
      <c r="AE177">
        <v>4.1126131200000007E-5</v>
      </c>
      <c r="AF177">
        <v>3.0202002600000002E-4</v>
      </c>
      <c r="AG177">
        <v>1.4137107600000004E-5</v>
      </c>
      <c r="AH177">
        <v>3.2129789999999998E-5</v>
      </c>
      <c r="AI177">
        <v>8.996341200000001E-6</v>
      </c>
      <c r="AJ177">
        <v>1.1566724399999999E-5</v>
      </c>
      <c r="AK177">
        <v>7.0685538000000014E-6</v>
      </c>
      <c r="AL177">
        <v>5.2692855600000005E-5</v>
      </c>
      <c r="AM177">
        <v>1.2851916000000002E-5</v>
      </c>
      <c r="AN177">
        <v>1.4137107600000004E-5</v>
      </c>
      <c r="AO177"/>
      <c r="AP177">
        <v>3.2129790000000011E-7</v>
      </c>
      <c r="AQ177">
        <v>3.5050680000000001E-6</v>
      </c>
      <c r="AR177">
        <v>1.2851916000000002E-5</v>
      </c>
      <c r="AS177">
        <v>1.6064895000000002E-4</v>
      </c>
      <c r="AT177"/>
      <c r="AU177"/>
      <c r="AV177"/>
      <c r="AW177"/>
      <c r="AX177"/>
      <c r="AY177"/>
      <c r="AZ177"/>
      <c r="BA177"/>
      <c r="BB177"/>
      <c r="BC177"/>
      <c r="BD177"/>
      <c r="BE177"/>
      <c r="BF177">
        <v>1.9374263370000003E-4</v>
      </c>
      <c r="BG177">
        <v>1.2851916000000002E-5</v>
      </c>
      <c r="BH177"/>
      <c r="BI177" t="s">
        <v>782</v>
      </c>
      <c r="BJ177" t="s">
        <v>272</v>
      </c>
      <c r="BK177" t="s">
        <v>92</v>
      </c>
      <c r="BL177" t="s">
        <v>117</v>
      </c>
      <c r="BM177" t="s">
        <v>41</v>
      </c>
      <c r="BN177" t="s">
        <v>26</v>
      </c>
      <c r="BO177" t="s">
        <v>26</v>
      </c>
      <c r="BP177">
        <v>4.4000000000000004</v>
      </c>
      <c r="BS177" s="126"/>
      <c r="BT177" s="126"/>
      <c r="CC177" s="126"/>
      <c r="CD177" s="126"/>
      <c r="CK177" s="126"/>
      <c r="CL177" s="126"/>
      <c r="CM177" s="126"/>
      <c r="CN177" s="126"/>
      <c r="CO177" s="126"/>
      <c r="CP177" s="126"/>
      <c r="CQ177" s="126"/>
      <c r="CR177" s="126"/>
      <c r="CS177" s="126"/>
      <c r="CT177" s="126"/>
      <c r="CU177" s="126"/>
      <c r="CV177" s="126"/>
      <c r="CW177" s="126"/>
      <c r="CX177" s="126"/>
      <c r="CY177" s="126"/>
      <c r="CZ177" s="126"/>
      <c r="DA177" s="126"/>
      <c r="DB177" s="126"/>
      <c r="DC177" s="126"/>
      <c r="DD177" s="126"/>
      <c r="DE177" s="126"/>
      <c r="DF177" s="126"/>
      <c r="DG177" s="126"/>
      <c r="DH177" s="126"/>
      <c r="DI177" s="126"/>
      <c r="DJ177" s="126"/>
      <c r="DK177" s="126"/>
      <c r="DL177" s="126"/>
      <c r="DM177" s="126"/>
      <c r="DN177" s="126"/>
      <c r="DO177" s="126"/>
      <c r="DP177" s="126"/>
      <c r="DQ177" s="126"/>
      <c r="DR177" s="126"/>
      <c r="DS177" s="126"/>
      <c r="DT177" s="126"/>
      <c r="DU177" s="126"/>
      <c r="DV177" s="126"/>
      <c r="DW177" s="126"/>
      <c r="DX177" s="126"/>
      <c r="EB177" s="126"/>
      <c r="EF177" s="126"/>
      <c r="EG177" s="126"/>
    </row>
    <row r="178" spans="1:137" x14ac:dyDescent="0.25">
      <c r="A178">
        <v>177</v>
      </c>
      <c r="B178" t="s">
        <v>904</v>
      </c>
      <c r="C178">
        <v>5</v>
      </c>
      <c r="D178" t="s">
        <v>905</v>
      </c>
      <c r="E178" s="134">
        <v>100</v>
      </c>
      <c r="F178">
        <v>271027</v>
      </c>
      <c r="G178" t="s">
        <v>30</v>
      </c>
      <c r="H178" t="s">
        <v>1008</v>
      </c>
      <c r="I178">
        <v>253758</v>
      </c>
      <c r="J178" t="s">
        <v>108</v>
      </c>
      <c r="K178">
        <v>1</v>
      </c>
      <c r="L178">
        <v>1.03</v>
      </c>
      <c r="M178">
        <v>9.8829999999999991</v>
      </c>
      <c r="N178">
        <v>9.8829999999999994E-3</v>
      </c>
      <c r="O178">
        <v>10.179489999999999</v>
      </c>
      <c r="P178">
        <v>1.0179489999999999E-2</v>
      </c>
      <c r="Q178">
        <v>3.0000000000000027E-2</v>
      </c>
      <c r="R178">
        <v>2.9648999999999995E-4</v>
      </c>
      <c r="S178">
        <v>98.236748599389557</v>
      </c>
      <c r="T178">
        <v>101.18385105737126</v>
      </c>
      <c r="U178" t="s">
        <v>906</v>
      </c>
      <c r="V178">
        <v>1.1197439000000001E-5</v>
      </c>
      <c r="W178">
        <v>1.3436926800000001E-6</v>
      </c>
      <c r="X178">
        <v>1.6796158500000001E-6</v>
      </c>
      <c r="Y178">
        <v>5.5987195000000005E-5</v>
      </c>
      <c r="Z178">
        <v>4.0310780399999994E-6</v>
      </c>
      <c r="AA178">
        <v>5.5987195000000005E-5</v>
      </c>
      <c r="AB178">
        <v>8.9803460780000006E-5</v>
      </c>
      <c r="AC178">
        <v>1.3313754971000001E-4</v>
      </c>
      <c r="AD178"/>
      <c r="AE178">
        <v>6.9576320000000008E-5</v>
      </c>
      <c r="AF178">
        <v>5.1095109999999997E-4</v>
      </c>
      <c r="AG178"/>
      <c r="AH178"/>
      <c r="AI178"/>
      <c r="AJ178"/>
      <c r="AK178"/>
      <c r="AL178"/>
      <c r="AM178"/>
      <c r="AN178"/>
      <c r="AO178"/>
      <c r="AP178"/>
      <c r="AQ178">
        <v>5.9297999999999987E-6</v>
      </c>
      <c r="AR178">
        <v>2.1742599999999997E-5</v>
      </c>
      <c r="AS178">
        <v>2.7178249999999999E-4</v>
      </c>
      <c r="AT178">
        <v>4.9414999999999994E-5</v>
      </c>
      <c r="AU178">
        <v>2.4707499999999997E-5</v>
      </c>
      <c r="AV178">
        <v>7.9063999999999987E-5</v>
      </c>
      <c r="AW178">
        <v>1.9765999999999997E-5</v>
      </c>
      <c r="AX178">
        <v>3.9531999999999989E-4</v>
      </c>
      <c r="AY178"/>
      <c r="AZ178"/>
      <c r="BA178"/>
      <c r="BB178"/>
      <c r="BC178"/>
      <c r="BD178"/>
      <c r="BE178"/>
      <c r="BF178">
        <v>7.2308969500000004E-4</v>
      </c>
      <c r="BG178">
        <v>1.9765999999999997E-5</v>
      </c>
      <c r="BH178">
        <v>7.9063999999999987E-5</v>
      </c>
      <c r="BI178" t="s">
        <v>782</v>
      </c>
      <c r="BJ178" t="s">
        <v>706</v>
      </c>
      <c r="BK178" t="s">
        <v>123</v>
      </c>
      <c r="BL178" t="s">
        <v>121</v>
      </c>
      <c r="BM178" t="s">
        <v>41</v>
      </c>
      <c r="BN178" t="s">
        <v>26</v>
      </c>
      <c r="BO178" t="s">
        <v>26</v>
      </c>
      <c r="BP178">
        <v>4.8</v>
      </c>
      <c r="BS178" s="126"/>
      <c r="BT178" s="126"/>
      <c r="CC178" s="126"/>
      <c r="CD178" s="126"/>
      <c r="CK178" s="126"/>
      <c r="CL178" s="126"/>
      <c r="CM178" s="126"/>
      <c r="CN178" s="126"/>
      <c r="CO178" s="126"/>
      <c r="CP178" s="126"/>
      <c r="CQ178" s="126"/>
      <c r="CR178" s="126"/>
      <c r="CS178" s="126"/>
      <c r="CT178" s="126"/>
      <c r="CU178" s="126"/>
      <c r="CV178" s="126"/>
      <c r="CW178" s="126"/>
      <c r="CX178" s="126"/>
      <c r="CY178" s="126"/>
      <c r="CZ178" s="126"/>
      <c r="DA178" s="126"/>
      <c r="DB178" s="126"/>
      <c r="DC178" s="126"/>
      <c r="DD178" s="126"/>
      <c r="DE178" s="126"/>
      <c r="DF178" s="126"/>
      <c r="DG178" s="126"/>
      <c r="DH178" s="126"/>
      <c r="DI178" s="126"/>
      <c r="DJ178" s="126"/>
      <c r="DK178" s="126"/>
      <c r="DL178" s="126"/>
      <c r="DM178" s="126"/>
      <c r="DN178" s="126"/>
      <c r="DO178" s="126"/>
      <c r="DP178" s="126"/>
      <c r="DQ178" s="126"/>
      <c r="DR178" s="126"/>
      <c r="DS178" s="126"/>
      <c r="DT178" s="126"/>
      <c r="DU178" s="126"/>
      <c r="DV178" s="126"/>
      <c r="DW178" s="126"/>
      <c r="DX178" s="126"/>
      <c r="EB178" s="126"/>
      <c r="EF178" s="126"/>
      <c r="EG178" s="126"/>
    </row>
    <row r="179" spans="1:137" x14ac:dyDescent="0.25">
      <c r="A179">
        <v>178</v>
      </c>
      <c r="B179" t="s">
        <v>902</v>
      </c>
      <c r="C179">
        <v>5</v>
      </c>
      <c r="D179" t="s">
        <v>903</v>
      </c>
      <c r="E179" s="134">
        <v>100</v>
      </c>
      <c r="F179">
        <v>271028</v>
      </c>
      <c r="G179" t="s">
        <v>30</v>
      </c>
      <c r="H179" t="s">
        <v>1008</v>
      </c>
      <c r="I179">
        <v>253758</v>
      </c>
      <c r="J179" t="s">
        <v>108</v>
      </c>
      <c r="K179">
        <v>1</v>
      </c>
      <c r="L179">
        <v>1.03</v>
      </c>
      <c r="M179">
        <v>4.6608000000000001</v>
      </c>
      <c r="N179">
        <v>4.6607999999999997E-3</v>
      </c>
      <c r="O179">
        <v>4.800624</v>
      </c>
      <c r="P179">
        <v>4.8006239999999999E-3</v>
      </c>
      <c r="Q179">
        <v>3.0000000000000027E-2</v>
      </c>
      <c r="R179">
        <v>1.398240000000002E-4</v>
      </c>
      <c r="S179">
        <v>208.30625352037569</v>
      </c>
      <c r="T179">
        <v>214.55544112598696</v>
      </c>
      <c r="U179" t="s">
        <v>906</v>
      </c>
      <c r="V179">
        <v>5.2806863999999999E-6</v>
      </c>
      <c r="W179">
        <v>6.3368236800000017E-7</v>
      </c>
      <c r="X179">
        <v>7.9210296000000005E-7</v>
      </c>
      <c r="Y179">
        <v>2.6403432000000003E-5</v>
      </c>
      <c r="Z179">
        <v>1.9010471040000001E-6</v>
      </c>
      <c r="AA179">
        <v>2.6403432000000003E-5</v>
      </c>
      <c r="AB179">
        <v>4.2351104927999999E-5</v>
      </c>
      <c r="AC179">
        <v>6.2787361296000002E-5</v>
      </c>
      <c r="AD179"/>
      <c r="AE179">
        <v>3.2812032000000005E-5</v>
      </c>
      <c r="AF179">
        <v>2.4096335999999999E-4</v>
      </c>
      <c r="AG179"/>
      <c r="AH179"/>
      <c r="AI179"/>
      <c r="AJ179"/>
      <c r="AK179"/>
      <c r="AL179"/>
      <c r="AM179"/>
      <c r="AN179"/>
      <c r="AO179"/>
      <c r="AP179"/>
      <c r="AQ179">
        <v>2.7964799999999997E-6</v>
      </c>
      <c r="AR179">
        <v>1.0253760000000001E-5</v>
      </c>
      <c r="AS179">
        <v>1.2817200000000002E-4</v>
      </c>
      <c r="AT179">
        <v>2.3303999999999999E-5</v>
      </c>
      <c r="AU179">
        <v>1.1652E-5</v>
      </c>
      <c r="AV179">
        <v>3.7286400000000003E-5</v>
      </c>
      <c r="AW179">
        <v>9.3216000000000007E-6</v>
      </c>
      <c r="AX179">
        <v>1.8643199999999999E-4</v>
      </c>
      <c r="AY179"/>
      <c r="AZ179"/>
      <c r="BA179"/>
      <c r="BB179"/>
      <c r="BC179"/>
      <c r="BD179"/>
      <c r="BE179"/>
      <c r="BF179">
        <v>3.41007432E-4</v>
      </c>
      <c r="BG179">
        <v>9.3216000000000007E-6</v>
      </c>
      <c r="BH179">
        <v>3.7286400000000003E-5</v>
      </c>
      <c r="BI179" t="s">
        <v>782</v>
      </c>
      <c r="BJ179" t="s">
        <v>706</v>
      </c>
      <c r="BK179" t="s">
        <v>119</v>
      </c>
      <c r="BL179" t="s">
        <v>117</v>
      </c>
      <c r="BM179" t="s">
        <v>41</v>
      </c>
      <c r="BN179" t="s">
        <v>26</v>
      </c>
      <c r="BO179" t="s">
        <v>26</v>
      </c>
      <c r="BP179">
        <v>5.2</v>
      </c>
      <c r="BS179" s="126"/>
      <c r="BT179" s="126"/>
      <c r="CC179" s="126"/>
      <c r="CD179" s="126"/>
      <c r="CK179" s="126"/>
      <c r="CL179" s="126"/>
      <c r="CM179" s="126"/>
      <c r="CN179" s="126"/>
      <c r="CO179" s="126"/>
      <c r="CP179" s="126"/>
      <c r="CQ179" s="126"/>
      <c r="CR179" s="126"/>
      <c r="CS179" s="126"/>
      <c r="CT179" s="126"/>
      <c r="CU179" s="126"/>
      <c r="CV179" s="126"/>
      <c r="CW179" s="126"/>
      <c r="CX179" s="126"/>
      <c r="CY179" s="126"/>
      <c r="CZ179" s="126"/>
      <c r="DA179" s="126"/>
      <c r="DB179" s="126"/>
      <c r="DC179" s="126"/>
      <c r="DD179" s="126"/>
      <c r="DE179" s="126"/>
      <c r="DF179" s="126"/>
      <c r="DG179" s="126"/>
      <c r="DH179" s="126"/>
      <c r="DI179" s="126"/>
      <c r="DJ179" s="126"/>
      <c r="DK179" s="126"/>
      <c r="DL179" s="126"/>
      <c r="DM179" s="126"/>
      <c r="DN179" s="126"/>
      <c r="DO179" s="126"/>
      <c r="DP179" s="126"/>
      <c r="DQ179" s="126"/>
      <c r="DR179" s="126"/>
      <c r="DS179" s="126"/>
      <c r="DT179" s="126"/>
      <c r="DU179" s="126"/>
      <c r="DV179" s="126"/>
      <c r="DW179" s="126"/>
      <c r="DX179" s="126"/>
      <c r="EB179" s="126"/>
      <c r="EF179" s="126"/>
      <c r="EG179" s="126"/>
    </row>
    <row r="180" spans="1:137" x14ac:dyDescent="0.25">
      <c r="A180">
        <v>179</v>
      </c>
      <c r="B180" t="s">
        <v>981</v>
      </c>
      <c r="C180">
        <v>5</v>
      </c>
      <c r="D180" t="s">
        <v>996</v>
      </c>
      <c r="E180" s="134">
        <v>10</v>
      </c>
      <c r="F180">
        <v>355451</v>
      </c>
      <c r="G180" t="s">
        <v>1596</v>
      </c>
      <c r="H180" t="s">
        <v>1632</v>
      </c>
      <c r="I180">
        <v>469446</v>
      </c>
      <c r="J180" t="s">
        <v>108</v>
      </c>
      <c r="K180">
        <v>1</v>
      </c>
      <c r="L180">
        <v>1.03</v>
      </c>
      <c r="M180">
        <v>3.6036999999999999</v>
      </c>
      <c r="N180">
        <v>3.6037E-3</v>
      </c>
      <c r="O180">
        <v>3.711811</v>
      </c>
      <c r="P180">
        <v>3.7118110000000002E-3</v>
      </c>
      <c r="Q180">
        <v>3.0000000000000027E-2</v>
      </c>
      <c r="R180">
        <v>1.0811099999999972E-4</v>
      </c>
      <c r="S180">
        <v>269.41026900345952</v>
      </c>
      <c r="T180">
        <v>277.49257707356327</v>
      </c>
      <c r="U180" t="s">
        <v>972</v>
      </c>
      <c r="V180"/>
      <c r="W180"/>
      <c r="X180"/>
      <c r="Y180"/>
      <c r="Z180"/>
      <c r="AA180"/>
      <c r="AB180">
        <v>3.2745596641999999E-5</v>
      </c>
      <c r="AC180">
        <v>4.8546776068999997E-5</v>
      </c>
      <c r="AD180"/>
      <c r="AE180"/>
      <c r="AF180"/>
      <c r="AG180"/>
      <c r="AH180"/>
      <c r="AI180"/>
      <c r="AJ180"/>
      <c r="AK180"/>
      <c r="AL180"/>
      <c r="AM180">
        <v>7.914193501854284E-6</v>
      </c>
      <c r="AN180"/>
      <c r="AO180"/>
      <c r="AP180"/>
      <c r="AQ180">
        <v>1.08111E-4</v>
      </c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>
        <v>7.914193501854284E-6</v>
      </c>
      <c r="BH180"/>
      <c r="BI180" t="s">
        <v>782</v>
      </c>
      <c r="BJ180" t="s">
        <v>41</v>
      </c>
      <c r="BK180" t="s">
        <v>92</v>
      </c>
      <c r="BL180" t="s">
        <v>117</v>
      </c>
      <c r="BM180" t="s">
        <v>41</v>
      </c>
      <c r="BN180" t="s">
        <v>94</v>
      </c>
      <c r="BO180" t="s">
        <v>94</v>
      </c>
      <c r="BP180">
        <v>4.43</v>
      </c>
      <c r="BS180" s="126"/>
      <c r="BT180" s="126"/>
      <c r="CC180" s="126"/>
      <c r="CD180" s="126"/>
      <c r="CK180" s="126"/>
      <c r="CL180" s="126"/>
      <c r="CM180" s="126"/>
      <c r="CN180" s="126"/>
      <c r="CO180" s="126"/>
      <c r="CP180" s="126"/>
      <c r="CQ180" s="126"/>
      <c r="CR180" s="126"/>
      <c r="CS180" s="126"/>
      <c r="CT180" s="126"/>
      <c r="CU180" s="126"/>
      <c r="CV180" s="126"/>
      <c r="CW180" s="126"/>
      <c r="CX180" s="126"/>
      <c r="CY180" s="126"/>
      <c r="CZ180" s="126"/>
      <c r="DA180" s="126"/>
      <c r="DB180" s="126"/>
      <c r="DC180" s="126"/>
      <c r="DD180" s="126"/>
      <c r="DE180" s="126"/>
      <c r="DF180" s="126"/>
      <c r="DG180" s="126"/>
      <c r="DH180" s="126"/>
      <c r="DI180" s="126"/>
      <c r="DJ180" s="126"/>
      <c r="DK180" s="126"/>
      <c r="DL180" s="126"/>
      <c r="DM180" s="126"/>
      <c r="DN180" s="126"/>
      <c r="DO180" s="126"/>
      <c r="DP180" s="126"/>
      <c r="DQ180" s="126"/>
      <c r="DR180" s="126"/>
      <c r="DS180" s="126"/>
      <c r="DT180" s="126"/>
      <c r="DU180" s="126"/>
      <c r="DV180" s="126"/>
      <c r="DW180" s="126"/>
      <c r="DX180" s="126"/>
      <c r="EB180" s="126"/>
      <c r="EF180" s="126"/>
      <c r="EG180" s="126"/>
    </row>
    <row r="181" spans="1:137" x14ac:dyDescent="0.25">
      <c r="A181">
        <v>180</v>
      </c>
      <c r="B181" t="s">
        <v>217</v>
      </c>
      <c r="C181">
        <v>5.5</v>
      </c>
      <c r="D181" t="s">
        <v>1326</v>
      </c>
      <c r="E181" s="134">
        <v>96.666666666666671</v>
      </c>
      <c r="F181">
        <v>154397</v>
      </c>
      <c r="G181" t="s">
        <v>30</v>
      </c>
      <c r="H181" t="s">
        <v>1008</v>
      </c>
      <c r="I181">
        <v>253758</v>
      </c>
      <c r="J181" t="s">
        <v>108</v>
      </c>
      <c r="K181">
        <v>1</v>
      </c>
      <c r="L181">
        <v>1.07</v>
      </c>
      <c r="M181">
        <v>7.38957</v>
      </c>
      <c r="N181">
        <v>7.3895699999999998E-3</v>
      </c>
      <c r="O181">
        <v>7.9068398999999996</v>
      </c>
      <c r="P181">
        <v>7.9068399000000004E-3</v>
      </c>
      <c r="Q181">
        <v>7.0000000000000062E-2</v>
      </c>
      <c r="R181">
        <v>5.1726990000000063E-4</v>
      </c>
      <c r="S181">
        <v>126.47277706988856</v>
      </c>
      <c r="T181">
        <v>135.32587146478076</v>
      </c>
      <c r="U181" t="s">
        <v>61</v>
      </c>
      <c r="V181">
        <v>8.6975238900000002E-6</v>
      </c>
      <c r="W181">
        <v>1.0437028668E-6</v>
      </c>
      <c r="X181">
        <v>1.3046285834999999E-6</v>
      </c>
      <c r="Y181">
        <v>4.3487619450000008E-5</v>
      </c>
      <c r="Z181">
        <v>3.1311086003999997E-6</v>
      </c>
      <c r="AA181">
        <v>4.3487619450000008E-5</v>
      </c>
      <c r="AB181">
        <v>6.9754141597799997E-5</v>
      </c>
      <c r="AC181">
        <v>1.0341355905210002E-4</v>
      </c>
      <c r="AD181"/>
      <c r="AE181">
        <v>5.2022572800000009E-5</v>
      </c>
      <c r="AF181">
        <v>3.8204076900000001E-4</v>
      </c>
      <c r="AG181">
        <v>1.7882759400000002E-5</v>
      </c>
      <c r="AH181">
        <v>4.0642634999999999E-5</v>
      </c>
      <c r="AI181">
        <v>1.1379937800000002E-5</v>
      </c>
      <c r="AJ181">
        <v>1.4631348599999999E-5</v>
      </c>
      <c r="AK181">
        <v>8.941379700000001E-6</v>
      </c>
      <c r="AL181">
        <v>6.6653921399999999E-5</v>
      </c>
      <c r="AM181">
        <v>1.6257054000000001E-5</v>
      </c>
      <c r="AN181">
        <v>1.7882759400000002E-5</v>
      </c>
      <c r="AO181"/>
      <c r="AP181">
        <v>4.0642635000000012E-7</v>
      </c>
      <c r="AQ181">
        <v>4.4337419999999995E-6</v>
      </c>
      <c r="AR181">
        <v>1.6257054000000001E-5</v>
      </c>
      <c r="AS181">
        <v>2.0321317500000003E-4</v>
      </c>
      <c r="AT181"/>
      <c r="AU181"/>
      <c r="AV181"/>
      <c r="AW181"/>
      <c r="AX181"/>
      <c r="AY181"/>
      <c r="AZ181"/>
      <c r="BA181"/>
      <c r="BB181"/>
      <c r="BC181"/>
      <c r="BD181"/>
      <c r="BE181"/>
      <c r="BF181">
        <v>2.4670079445000001E-4</v>
      </c>
      <c r="BG181">
        <v>1.6257054000000001E-5</v>
      </c>
      <c r="BH181"/>
      <c r="BI181" t="s">
        <v>33</v>
      </c>
      <c r="BJ181" t="s">
        <v>272</v>
      </c>
      <c r="BK181" t="s">
        <v>116</v>
      </c>
      <c r="BL181" t="s">
        <v>117</v>
      </c>
      <c r="BM181" t="s">
        <v>126</v>
      </c>
      <c r="BN181" t="s">
        <v>26</v>
      </c>
      <c r="BO181" t="s">
        <v>26</v>
      </c>
      <c r="BP181">
        <v>4.3499999999999996</v>
      </c>
      <c r="BS181" s="126"/>
      <c r="BT181" s="126"/>
      <c r="CC181" s="126"/>
      <c r="CD181" s="126"/>
      <c r="CK181" s="126"/>
      <c r="CL181" s="126"/>
      <c r="CM181" s="126"/>
      <c r="CN181" s="126"/>
      <c r="CO181" s="126"/>
      <c r="CP181" s="126"/>
      <c r="CQ181" s="126"/>
      <c r="CR181" s="126"/>
      <c r="CS181" s="126"/>
      <c r="CT181" s="126"/>
      <c r="CU181" s="126"/>
      <c r="CV181" s="126"/>
      <c r="CW181" s="126"/>
      <c r="CX181" s="126"/>
      <c r="CY181" s="126"/>
      <c r="CZ181" s="126"/>
      <c r="DA181" s="126"/>
      <c r="DB181" s="126"/>
      <c r="DC181" s="126"/>
      <c r="DD181" s="126"/>
      <c r="DE181" s="126"/>
      <c r="DF181" s="126"/>
      <c r="DG181" s="126"/>
      <c r="DH181" s="126"/>
      <c r="DI181" s="126"/>
      <c r="DJ181" s="126"/>
      <c r="DK181" s="126"/>
      <c r="DL181" s="126"/>
      <c r="DM181" s="126"/>
      <c r="DN181" s="126"/>
      <c r="DO181" s="126"/>
      <c r="DP181" s="126"/>
      <c r="DQ181" s="126"/>
      <c r="DR181" s="126"/>
      <c r="DS181" s="126"/>
      <c r="DT181" s="126"/>
      <c r="DU181" s="126"/>
      <c r="DV181" s="126"/>
      <c r="DW181" s="126"/>
      <c r="DX181" s="126"/>
      <c r="EB181" s="126"/>
      <c r="EF181" s="126"/>
      <c r="EG181" s="126"/>
    </row>
    <row r="182" spans="1:137" x14ac:dyDescent="0.25">
      <c r="A182">
        <v>181</v>
      </c>
      <c r="B182" t="s">
        <v>1253</v>
      </c>
      <c r="C182">
        <v>5.5</v>
      </c>
      <c r="D182" t="s">
        <v>1524</v>
      </c>
      <c r="E182" s="134">
        <v>5</v>
      </c>
      <c r="F182"/>
      <c r="G182" t="s">
        <v>30</v>
      </c>
      <c r="H182" t="s">
        <v>1008</v>
      </c>
      <c r="I182">
        <v>253758</v>
      </c>
      <c r="J182" t="s">
        <v>108</v>
      </c>
      <c r="K182">
        <v>1</v>
      </c>
      <c r="L182">
        <v>1.05</v>
      </c>
      <c r="M182">
        <v>5.1901600000000006</v>
      </c>
      <c r="N182">
        <v>5.190160000000001E-3</v>
      </c>
      <c r="O182">
        <v>5.4496680000000008</v>
      </c>
      <c r="P182">
        <v>5.4496680000000013E-3</v>
      </c>
      <c r="Q182">
        <v>5.0000000000000051E-2</v>
      </c>
      <c r="R182">
        <v>2.5950800000000031E-4</v>
      </c>
      <c r="S182">
        <v>183.49741672336737</v>
      </c>
      <c r="T182">
        <v>192.6722875595357</v>
      </c>
      <c r="U182" t="s">
        <v>1111</v>
      </c>
      <c r="V182">
        <v>5.994634800000001E-6</v>
      </c>
      <c r="W182">
        <v>7.1935617600000032E-7</v>
      </c>
      <c r="X182">
        <v>8.9919522000000024E-7</v>
      </c>
      <c r="Y182">
        <v>2.9973174000000009E-5</v>
      </c>
      <c r="Z182">
        <v>2.1580685280000003E-6</v>
      </c>
      <c r="AA182">
        <v>2.9973174000000009E-5</v>
      </c>
      <c r="AB182">
        <v>4.8076971096000005E-5</v>
      </c>
      <c r="AC182">
        <v>7.1276207772000017E-5</v>
      </c>
      <c r="AD182"/>
      <c r="AE182">
        <v>3.6538726400000014E-5</v>
      </c>
      <c r="AF182">
        <v>2.6833127200000007E-4</v>
      </c>
      <c r="AG182">
        <v>1.2560187200000003E-5</v>
      </c>
      <c r="AH182">
        <v>2.8545880000000003E-5</v>
      </c>
      <c r="AI182">
        <v>7.9928464000000014E-6</v>
      </c>
      <c r="AJ182">
        <v>1.0276516800000002E-5</v>
      </c>
      <c r="AK182">
        <v>6.2800936000000016E-6</v>
      </c>
      <c r="AL182">
        <v>4.6815243200000006E-5</v>
      </c>
      <c r="AM182">
        <v>1.1418352000000004E-5</v>
      </c>
      <c r="AN182"/>
      <c r="AO182">
        <v>8.5637640000000025E-6</v>
      </c>
      <c r="AP182">
        <v>2.8545880000000016E-7</v>
      </c>
      <c r="AQ182">
        <v>3.1140960000000003E-6</v>
      </c>
      <c r="AR182">
        <v>1.1418352000000004E-5</v>
      </c>
      <c r="AS182">
        <v>1.4272940000000005E-4</v>
      </c>
      <c r="AT182"/>
      <c r="AU182"/>
      <c r="AV182"/>
      <c r="AW182"/>
      <c r="AX182"/>
      <c r="AY182"/>
      <c r="AZ182"/>
      <c r="BA182"/>
      <c r="BB182"/>
      <c r="BC182"/>
      <c r="BD182"/>
      <c r="BE182"/>
      <c r="BF182">
        <v>1.7270257400000009E-4</v>
      </c>
      <c r="BG182">
        <v>1.1418352000000004E-5</v>
      </c>
      <c r="BH182"/>
      <c r="BI182" t="s">
        <v>33</v>
      </c>
      <c r="BJ182" t="s">
        <v>22</v>
      </c>
      <c r="BK182" t="s">
        <v>116</v>
      </c>
      <c r="BL182" t="s">
        <v>93</v>
      </c>
      <c r="BM182" t="s">
        <v>41</v>
      </c>
      <c r="BN182" t="s">
        <v>26</v>
      </c>
      <c r="BO182" t="s">
        <v>26</v>
      </c>
      <c r="BP182">
        <v>3.85</v>
      </c>
      <c r="BS182" s="126"/>
      <c r="BT182" s="126"/>
      <c r="CC182" s="126"/>
      <c r="CD182" s="126"/>
      <c r="CK182" s="126"/>
      <c r="CL182" s="126"/>
      <c r="CM182" s="126"/>
      <c r="CN182" s="126"/>
      <c r="CO182" s="126"/>
      <c r="CP182" s="126"/>
      <c r="CQ182" s="126"/>
      <c r="CR182" s="126"/>
      <c r="CS182" s="126"/>
      <c r="CT182" s="126"/>
      <c r="CU182" s="126"/>
      <c r="CV182" s="126"/>
      <c r="CW182" s="126"/>
      <c r="CX182" s="126"/>
      <c r="CY182" s="126"/>
      <c r="CZ182" s="126"/>
      <c r="DA182" s="126"/>
      <c r="DB182" s="126"/>
      <c r="DC182" s="126"/>
      <c r="DD182" s="126"/>
      <c r="DE182" s="126"/>
      <c r="DF182" s="126"/>
      <c r="DG182" s="126"/>
      <c r="DH182" s="126"/>
      <c r="DI182" s="126"/>
      <c r="DJ182" s="126"/>
      <c r="DK182" s="126"/>
      <c r="DL182" s="126"/>
      <c r="DM182" s="126"/>
      <c r="DN182" s="126"/>
      <c r="DO182" s="126"/>
      <c r="DP182" s="126"/>
      <c r="DQ182" s="126"/>
      <c r="DR182" s="126"/>
      <c r="DS182" s="126"/>
      <c r="DT182" s="126"/>
      <c r="DU182" s="126"/>
      <c r="DV182" s="126"/>
      <c r="DW182" s="126"/>
      <c r="DX182" s="126"/>
      <c r="EB182" s="126"/>
      <c r="EF182" s="126"/>
      <c r="EG182" s="126"/>
    </row>
    <row r="183" spans="1:137" x14ac:dyDescent="0.25">
      <c r="A183">
        <v>182</v>
      </c>
      <c r="B183" t="s">
        <v>596</v>
      </c>
      <c r="C183">
        <v>5.5</v>
      </c>
      <c r="D183" t="s">
        <v>1327</v>
      </c>
      <c r="E183" s="134">
        <v>5</v>
      </c>
      <c r="F183">
        <v>175711</v>
      </c>
      <c r="G183" t="s">
        <v>30</v>
      </c>
      <c r="H183" t="s">
        <v>1008</v>
      </c>
      <c r="I183">
        <v>253758</v>
      </c>
      <c r="J183" t="s">
        <v>108</v>
      </c>
      <c r="K183">
        <v>1</v>
      </c>
      <c r="L183">
        <v>1.07</v>
      </c>
      <c r="M183">
        <v>8.8101800000000008</v>
      </c>
      <c r="N183">
        <v>8.8101800000000008E-3</v>
      </c>
      <c r="O183">
        <v>9.4268926000000022</v>
      </c>
      <c r="P183">
        <v>9.426892600000002E-3</v>
      </c>
      <c r="Q183">
        <v>7.0000000000000062E-2</v>
      </c>
      <c r="R183">
        <v>6.1671260000000123E-4</v>
      </c>
      <c r="S183">
        <v>106.07949431820192</v>
      </c>
      <c r="T183">
        <v>113.50505892047607</v>
      </c>
      <c r="U183" t="s">
        <v>61</v>
      </c>
      <c r="V183">
        <v>1.0369581860000005E-5</v>
      </c>
      <c r="W183">
        <v>1.2443498232000005E-6</v>
      </c>
      <c r="X183">
        <v>1.5554372790000004E-6</v>
      </c>
      <c r="Y183">
        <v>5.1847909300000015E-5</v>
      </c>
      <c r="Z183">
        <v>3.7330494696000007E-6</v>
      </c>
      <c r="AA183">
        <v>5.1847909300000015E-5</v>
      </c>
      <c r="AB183">
        <v>8.3164046517200009E-5</v>
      </c>
      <c r="AC183">
        <v>1.2329432831540004E-4</v>
      </c>
      <c r="AD183"/>
      <c r="AE183">
        <v>6.2023667200000014E-5</v>
      </c>
      <c r="AF183">
        <v>4.5548630600000009E-4</v>
      </c>
      <c r="AG183">
        <v>2.1320635600000009E-5</v>
      </c>
      <c r="AH183">
        <v>4.8455989999999998E-5</v>
      </c>
      <c r="AI183">
        <v>1.3567677200000004E-5</v>
      </c>
      <c r="AJ183">
        <v>1.7444156400000001E-5</v>
      </c>
      <c r="AK183">
        <v>1.0660317800000005E-5</v>
      </c>
      <c r="AL183">
        <v>7.9467823600000011E-5</v>
      </c>
      <c r="AM183">
        <v>1.9382395999999998E-5</v>
      </c>
      <c r="AN183">
        <v>2.1320635600000009E-5</v>
      </c>
      <c r="AO183"/>
      <c r="AP183">
        <v>4.8455990000000011E-7</v>
      </c>
      <c r="AQ183">
        <v>5.2861080000000003E-6</v>
      </c>
      <c r="AR183">
        <v>1.9382395999999998E-5</v>
      </c>
      <c r="AS183">
        <v>2.4227995000000008E-4</v>
      </c>
      <c r="AT183"/>
      <c r="AU183"/>
      <c r="AV183"/>
      <c r="AW183"/>
      <c r="AX183"/>
      <c r="AY183"/>
      <c r="AZ183"/>
      <c r="BA183"/>
      <c r="BB183"/>
      <c r="BC183"/>
      <c r="BD183"/>
      <c r="BE183"/>
      <c r="BF183">
        <v>2.9412785930000006E-4</v>
      </c>
      <c r="BG183">
        <v>1.9382395999999998E-5</v>
      </c>
      <c r="BH183"/>
      <c r="BI183" t="s">
        <v>33</v>
      </c>
      <c r="BJ183" t="s">
        <v>272</v>
      </c>
      <c r="BK183" t="s">
        <v>116</v>
      </c>
      <c r="BL183" t="s">
        <v>117</v>
      </c>
      <c r="BM183" t="s">
        <v>126</v>
      </c>
      <c r="BN183" t="s">
        <v>26</v>
      </c>
      <c r="BO183" t="s">
        <v>26</v>
      </c>
      <c r="BP183">
        <v>4.3499999999999996</v>
      </c>
      <c r="BS183" s="126"/>
      <c r="BT183" s="126"/>
      <c r="CC183" s="126"/>
      <c r="CD183" s="126"/>
      <c r="CK183" s="126"/>
      <c r="CL183" s="126"/>
      <c r="CM183" s="126"/>
      <c r="CN183" s="126"/>
      <c r="CO183" s="126"/>
      <c r="CP183" s="126"/>
      <c r="CQ183" s="126"/>
      <c r="CR183" s="126"/>
      <c r="CS183" s="126"/>
      <c r="CT183" s="126"/>
      <c r="CU183" s="126"/>
      <c r="CV183" s="126"/>
      <c r="CW183" s="126"/>
      <c r="CX183" s="126"/>
      <c r="CY183" s="126"/>
      <c r="CZ183" s="126"/>
      <c r="DA183" s="126"/>
      <c r="DB183" s="126"/>
      <c r="DC183" s="126"/>
      <c r="DD183" s="126"/>
      <c r="DE183" s="126"/>
      <c r="DF183" s="126"/>
      <c r="DG183" s="126"/>
      <c r="DH183" s="126"/>
      <c r="DI183" s="126"/>
      <c r="DJ183" s="126"/>
      <c r="DK183" s="126"/>
      <c r="DL183" s="126"/>
      <c r="DM183" s="126"/>
      <c r="DN183" s="126"/>
      <c r="DO183" s="126"/>
      <c r="DP183" s="126"/>
      <c r="DQ183" s="126"/>
      <c r="DR183" s="126"/>
      <c r="DS183" s="126"/>
      <c r="DT183" s="126"/>
      <c r="DU183" s="126"/>
      <c r="DV183" s="126"/>
      <c r="DW183" s="126"/>
      <c r="DX183" s="126"/>
      <c r="EB183" s="126"/>
      <c r="EF183" s="126"/>
      <c r="EG183" s="126"/>
    </row>
    <row r="184" spans="1:137" x14ac:dyDescent="0.25">
      <c r="A184">
        <v>183</v>
      </c>
      <c r="B184" t="s">
        <v>823</v>
      </c>
      <c r="C184">
        <v>5.5</v>
      </c>
      <c r="D184" t="s">
        <v>1328</v>
      </c>
      <c r="E184" s="134">
        <v>5</v>
      </c>
      <c r="F184"/>
      <c r="G184" t="s">
        <v>30</v>
      </c>
      <c r="H184" t="s">
        <v>1008</v>
      </c>
      <c r="I184">
        <v>253758</v>
      </c>
      <c r="J184" t="s">
        <v>108</v>
      </c>
      <c r="K184">
        <v>1</v>
      </c>
      <c r="L184">
        <v>1.07</v>
      </c>
      <c r="M184">
        <v>4.0486000000000004</v>
      </c>
      <c r="N184">
        <v>4.0486000000000003E-3</v>
      </c>
      <c r="O184">
        <v>4.332002000000001</v>
      </c>
      <c r="P184">
        <v>4.3320020000000006E-3</v>
      </c>
      <c r="Q184">
        <v>7.0000000000000062E-2</v>
      </c>
      <c r="R184">
        <v>2.8340200000000031E-4</v>
      </c>
      <c r="S184">
        <v>230.84015196668881</v>
      </c>
      <c r="T184">
        <v>246.99896260435705</v>
      </c>
      <c r="U184" t="s">
        <v>61</v>
      </c>
      <c r="V184">
        <v>4.7652022000000018E-6</v>
      </c>
      <c r="W184">
        <v>5.7182426400000032E-7</v>
      </c>
      <c r="X184">
        <v>7.1478033000000035E-7</v>
      </c>
      <c r="Y184">
        <v>2.3826011000000009E-5</v>
      </c>
      <c r="Z184">
        <v>1.7154727920000003E-6</v>
      </c>
      <c r="AA184">
        <v>2.3826011000000009E-5</v>
      </c>
      <c r="AB184">
        <v>3.8216921644000011E-5</v>
      </c>
      <c r="AC184">
        <v>5.6658254158000024E-5</v>
      </c>
      <c r="AD184"/>
      <c r="AE184">
        <v>2.8502144000000007E-5</v>
      </c>
      <c r="AF184">
        <v>2.0931262000000003E-4</v>
      </c>
      <c r="AG184">
        <v>9.797612000000002E-6</v>
      </c>
      <c r="AH184">
        <v>2.2267299999999999E-5</v>
      </c>
      <c r="AI184">
        <v>6.2348440000000012E-6</v>
      </c>
      <c r="AJ184">
        <v>8.0162280000000012E-6</v>
      </c>
      <c r="AK184">
        <v>4.898806000000001E-6</v>
      </c>
      <c r="AL184">
        <v>3.6518372000000003E-5</v>
      </c>
      <c r="AM184">
        <v>8.9069200000000008E-6</v>
      </c>
      <c r="AN184">
        <v>9.797612000000002E-6</v>
      </c>
      <c r="AO184"/>
      <c r="AP184">
        <v>2.2267300000000005E-7</v>
      </c>
      <c r="AQ184">
        <v>2.4291600000000001E-6</v>
      </c>
      <c r="AR184">
        <v>8.9069200000000008E-6</v>
      </c>
      <c r="AS184">
        <v>1.1133650000000004E-4</v>
      </c>
      <c r="AT184"/>
      <c r="AU184"/>
      <c r="AV184"/>
      <c r="AW184"/>
      <c r="AX184"/>
      <c r="AY184"/>
      <c r="AZ184"/>
      <c r="BA184"/>
      <c r="BB184"/>
      <c r="BC184"/>
      <c r="BD184"/>
      <c r="BE184"/>
      <c r="BF184">
        <v>1.3516251100000005E-4</v>
      </c>
      <c r="BG184">
        <v>8.9069200000000008E-6</v>
      </c>
      <c r="BH184"/>
      <c r="BI184" t="s">
        <v>782</v>
      </c>
      <c r="BJ184" t="s">
        <v>272</v>
      </c>
      <c r="BK184" t="s">
        <v>116</v>
      </c>
      <c r="BL184" t="s">
        <v>117</v>
      </c>
      <c r="BM184" t="s">
        <v>126</v>
      </c>
      <c r="BN184" t="s">
        <v>26</v>
      </c>
      <c r="BO184" t="s">
        <v>26</v>
      </c>
      <c r="BP184">
        <v>4.3499999999999996</v>
      </c>
      <c r="BS184" s="126"/>
      <c r="BT184" s="126"/>
      <c r="CC184" s="126"/>
      <c r="CD184" s="126"/>
      <c r="CK184" s="126"/>
      <c r="CL184" s="126"/>
      <c r="CM184" s="126"/>
      <c r="CN184" s="126"/>
      <c r="CO184" s="126"/>
      <c r="CP184" s="126"/>
      <c r="CQ184" s="126"/>
      <c r="CR184" s="126"/>
      <c r="CS184" s="126"/>
      <c r="CT184" s="126"/>
      <c r="CU184" s="126"/>
      <c r="CV184" s="126"/>
      <c r="CW184" s="126"/>
      <c r="CX184" s="126"/>
      <c r="CY184" s="126"/>
      <c r="CZ184" s="126"/>
      <c r="DA184" s="126"/>
      <c r="DB184" s="126"/>
      <c r="DC184" s="126"/>
      <c r="DD184" s="126"/>
      <c r="DE184" s="126"/>
      <c r="DF184" s="126"/>
      <c r="DG184" s="126"/>
      <c r="DH184" s="126"/>
      <c r="DI184" s="126"/>
      <c r="DJ184" s="126"/>
      <c r="DK184" s="126"/>
      <c r="DL184" s="126"/>
      <c r="DM184" s="126"/>
      <c r="DN184" s="126"/>
      <c r="DO184" s="126"/>
      <c r="DP184" s="126"/>
      <c r="DQ184" s="126"/>
      <c r="DR184" s="126"/>
      <c r="DS184" s="126"/>
      <c r="DT184" s="126"/>
      <c r="DU184" s="126"/>
      <c r="DV184" s="126"/>
      <c r="DW184" s="126"/>
      <c r="DX184" s="126"/>
      <c r="EB184" s="126"/>
      <c r="EF184" s="126"/>
      <c r="EG184" s="126"/>
    </row>
    <row r="185" spans="1:137" x14ac:dyDescent="0.25">
      <c r="A185">
        <v>184</v>
      </c>
      <c r="B185" t="s">
        <v>81</v>
      </c>
      <c r="C185">
        <v>6</v>
      </c>
      <c r="D185" t="s">
        <v>82</v>
      </c>
      <c r="E185" s="134">
        <v>138.41666666666666</v>
      </c>
      <c r="F185">
        <v>144667</v>
      </c>
      <c r="G185" t="s">
        <v>30</v>
      </c>
      <c r="H185" t="s">
        <v>1008</v>
      </c>
      <c r="I185">
        <v>253758</v>
      </c>
      <c r="J185" t="s">
        <v>108</v>
      </c>
      <c r="K185">
        <v>1</v>
      </c>
      <c r="L185">
        <v>1.03</v>
      </c>
      <c r="M185">
        <v>5.54061</v>
      </c>
      <c r="N185">
        <v>5.5406099999999996E-3</v>
      </c>
      <c r="O185">
        <v>5.7068282999999997</v>
      </c>
      <c r="P185">
        <v>5.7068282999999994E-3</v>
      </c>
      <c r="Q185">
        <v>3.0000000000000027E-2</v>
      </c>
      <c r="R185">
        <v>1.6621829999999976E-4</v>
      </c>
      <c r="S185">
        <v>175.22868175305013</v>
      </c>
      <c r="T185">
        <v>180.48554220564159</v>
      </c>
      <c r="U185" t="s">
        <v>61</v>
      </c>
      <c r="V185">
        <v>6.27751113E-6</v>
      </c>
      <c r="W185">
        <v>7.5330133560000005E-7</v>
      </c>
      <c r="X185">
        <v>9.4162666950000004E-7</v>
      </c>
      <c r="Y185">
        <v>3.138755565E-5</v>
      </c>
      <c r="Z185">
        <v>2.2599040067999998E-6</v>
      </c>
      <c r="AA185">
        <v>3.138755565E-5</v>
      </c>
      <c r="AB185">
        <v>5.0345639262599995E-5</v>
      </c>
      <c r="AC185">
        <v>7.4639607335700003E-5</v>
      </c>
      <c r="AD185"/>
      <c r="AE185">
        <v>3.9005894400000002E-5</v>
      </c>
      <c r="AF185">
        <v>2.86449537E-4</v>
      </c>
      <c r="AG185">
        <v>1.3408276199999999E-5</v>
      </c>
      <c r="AH185">
        <v>3.0473354999999999E-5</v>
      </c>
      <c r="AI185">
        <v>8.5325393999999998E-6</v>
      </c>
      <c r="AJ185">
        <v>1.09704078E-5</v>
      </c>
      <c r="AK185">
        <v>6.7041381000000005E-6</v>
      </c>
      <c r="AL185">
        <v>4.99763022E-5</v>
      </c>
      <c r="AM185">
        <v>1.2189342E-5</v>
      </c>
      <c r="AN185">
        <v>1.3408276199999999E-5</v>
      </c>
      <c r="AO185"/>
      <c r="AP185">
        <v>3.0473355000000002E-7</v>
      </c>
      <c r="AQ185">
        <v>3.3243659999999998E-6</v>
      </c>
      <c r="AR185">
        <v>1.2189342E-5</v>
      </c>
      <c r="AS185">
        <v>1.5236677500000002E-4</v>
      </c>
      <c r="AT185"/>
      <c r="AU185"/>
      <c r="AV185"/>
      <c r="AW185"/>
      <c r="AX185"/>
      <c r="AY185"/>
      <c r="AZ185"/>
      <c r="BA185"/>
      <c r="BB185"/>
      <c r="BC185"/>
      <c r="BD185"/>
      <c r="BE185"/>
      <c r="BF185">
        <v>1.8375433065E-4</v>
      </c>
      <c r="BG185">
        <v>1.2189342E-5</v>
      </c>
      <c r="BH185"/>
      <c r="BI185" t="s">
        <v>33</v>
      </c>
      <c r="BJ185" t="s">
        <v>706</v>
      </c>
      <c r="BK185" t="s">
        <v>116</v>
      </c>
      <c r="BL185" t="s">
        <v>93</v>
      </c>
      <c r="BM185" t="s">
        <v>41</v>
      </c>
      <c r="BN185" t="s">
        <v>26</v>
      </c>
      <c r="BO185" t="s">
        <v>26</v>
      </c>
      <c r="BP185">
        <v>5.25</v>
      </c>
      <c r="BS185" s="126"/>
      <c r="BT185" s="126"/>
      <c r="CC185" s="126"/>
      <c r="CD185" s="126"/>
      <c r="CK185" s="126"/>
      <c r="CL185" s="126"/>
      <c r="CM185" s="126"/>
      <c r="CN185" s="126"/>
      <c r="CO185" s="126"/>
      <c r="CP185" s="126"/>
      <c r="CQ185" s="126"/>
      <c r="CR185" s="126"/>
      <c r="CS185" s="126"/>
      <c r="CT185" s="126"/>
      <c r="CU185" s="126"/>
      <c r="CV185" s="126"/>
      <c r="CW185" s="126"/>
      <c r="CX185" s="126"/>
      <c r="CY185" s="126"/>
      <c r="CZ185" s="126"/>
      <c r="DA185" s="126"/>
      <c r="DB185" s="126"/>
      <c r="DC185" s="126"/>
      <c r="DD185" s="126"/>
      <c r="DE185" s="126"/>
      <c r="DF185" s="126"/>
      <c r="DG185" s="126"/>
      <c r="DH185" s="126"/>
      <c r="DI185" s="126"/>
      <c r="DJ185" s="126"/>
      <c r="DK185" s="126"/>
      <c r="DL185" s="126"/>
      <c r="DM185" s="126"/>
      <c r="DN185" s="126"/>
      <c r="DO185" s="126"/>
      <c r="DP185" s="126"/>
      <c r="DQ185" s="126"/>
      <c r="DR185" s="126"/>
      <c r="DS185" s="126"/>
      <c r="DT185" s="126"/>
      <c r="DU185" s="126"/>
      <c r="DV185" s="126"/>
      <c r="DW185" s="126"/>
      <c r="DX185" s="126"/>
      <c r="EB185" s="126"/>
      <c r="EF185" s="126"/>
      <c r="EG185" s="126"/>
    </row>
    <row r="186" spans="1:137" x14ac:dyDescent="0.25">
      <c r="A186">
        <v>185</v>
      </c>
      <c r="B186" t="s">
        <v>83</v>
      </c>
      <c r="C186">
        <v>6</v>
      </c>
      <c r="D186" t="s">
        <v>84</v>
      </c>
      <c r="E186" s="134">
        <v>2554.5</v>
      </c>
      <c r="F186">
        <v>147829</v>
      </c>
      <c r="G186" t="s">
        <v>30</v>
      </c>
      <c r="H186" t="s">
        <v>1016</v>
      </c>
      <c r="I186">
        <v>267714</v>
      </c>
      <c r="J186" t="s">
        <v>108</v>
      </c>
      <c r="K186">
        <v>1</v>
      </c>
      <c r="L186">
        <v>1.18</v>
      </c>
      <c r="M186">
        <v>2.04081</v>
      </c>
      <c r="N186">
        <v>2.0408100000000001E-3</v>
      </c>
      <c r="O186">
        <v>2.4081557999999998</v>
      </c>
      <c r="P186">
        <v>2.4081558000000002E-3</v>
      </c>
      <c r="Q186">
        <v>0.17999999999999994</v>
      </c>
      <c r="R186">
        <v>3.6734579999999966E-4</v>
      </c>
      <c r="S186">
        <v>415.25552458026186</v>
      </c>
      <c r="T186">
        <v>490.00151900470894</v>
      </c>
      <c r="U186" t="s">
        <v>61</v>
      </c>
      <c r="V186">
        <v>2.6489713799999999E-6</v>
      </c>
      <c r="W186">
        <v>3.1787656560000004E-7</v>
      </c>
      <c r="X186">
        <v>3.9734570700000004E-7</v>
      </c>
      <c r="Y186">
        <v>1.3244856900000002E-5</v>
      </c>
      <c r="Z186">
        <v>9.5362969679999997E-7</v>
      </c>
      <c r="AA186">
        <v>1.3244856900000002E-5</v>
      </c>
      <c r="AB186">
        <v>2.1244750467599999E-5</v>
      </c>
      <c r="AC186">
        <v>3.1496269708200006E-5</v>
      </c>
      <c r="AD186"/>
      <c r="AE186"/>
      <c r="AF186"/>
      <c r="AG186">
        <v>4.9387602000000005E-6</v>
      </c>
      <c r="AH186">
        <v>1.1224454999999999E-5</v>
      </c>
      <c r="AI186">
        <v>3.1428473999999998E-6</v>
      </c>
      <c r="AJ186">
        <v>4.0408037999999997E-6</v>
      </c>
      <c r="AK186">
        <v>2.4693801000000003E-6</v>
      </c>
      <c r="AL186">
        <v>1.84081062E-5</v>
      </c>
      <c r="AM186">
        <v>4.4897819999999997E-6</v>
      </c>
      <c r="AN186">
        <v>4.9387602000000005E-6</v>
      </c>
      <c r="AO186"/>
      <c r="AP186">
        <v>1.1224455000000001E-7</v>
      </c>
      <c r="AQ186">
        <v>1.2244859999999999E-6</v>
      </c>
      <c r="AR186">
        <v>4.4897819999999997E-6</v>
      </c>
      <c r="AS186">
        <v>5.6122275000000001E-5</v>
      </c>
      <c r="AT186"/>
      <c r="AU186"/>
      <c r="AV186"/>
      <c r="AW186"/>
      <c r="AX186"/>
      <c r="AY186"/>
      <c r="AZ186"/>
      <c r="BA186"/>
      <c r="BB186"/>
      <c r="BC186"/>
      <c r="BD186"/>
      <c r="BE186"/>
      <c r="BF186">
        <v>6.9367131899999998E-5</v>
      </c>
      <c r="BG186">
        <v>4.4897819999999997E-6</v>
      </c>
      <c r="BH186"/>
      <c r="BI186" t="s">
        <v>33</v>
      </c>
      <c r="BJ186" t="s">
        <v>91</v>
      </c>
      <c r="BK186" t="s">
        <v>115</v>
      </c>
      <c r="BL186" t="s">
        <v>190</v>
      </c>
      <c r="BM186" t="s">
        <v>41</v>
      </c>
      <c r="BN186" t="s">
        <v>26</v>
      </c>
      <c r="BO186" t="s">
        <v>94</v>
      </c>
      <c r="BP186">
        <v>9.1999999999999993</v>
      </c>
      <c r="BS186" s="126"/>
      <c r="BT186" s="126"/>
      <c r="CC186" s="126"/>
      <c r="CD186" s="126"/>
      <c r="CK186" s="126"/>
      <c r="CL186" s="126"/>
      <c r="CM186" s="126"/>
      <c r="CN186" s="126"/>
      <c r="CO186" s="126"/>
      <c r="CP186" s="126"/>
      <c r="CQ186" s="126"/>
      <c r="CR186" s="126"/>
      <c r="CS186" s="126"/>
      <c r="CT186" s="126"/>
      <c r="CU186" s="126"/>
      <c r="CV186" s="126"/>
      <c r="CW186" s="126"/>
      <c r="CX186" s="126"/>
      <c r="CY186" s="126"/>
      <c r="CZ186" s="126"/>
      <c r="DA186" s="126"/>
      <c r="DB186" s="126"/>
      <c r="DC186" s="126"/>
      <c r="DD186" s="126"/>
      <c r="DE186" s="126"/>
      <c r="DF186" s="126"/>
      <c r="DG186" s="126"/>
      <c r="DH186" s="126"/>
      <c r="DI186" s="126"/>
      <c r="DJ186" s="126"/>
      <c r="DK186" s="126"/>
      <c r="DL186" s="126"/>
      <c r="DM186" s="126"/>
      <c r="DN186" s="126"/>
      <c r="DO186" s="126"/>
      <c r="DP186" s="126"/>
      <c r="DQ186" s="126"/>
      <c r="DR186" s="126"/>
      <c r="DS186" s="126"/>
      <c r="DT186" s="126"/>
      <c r="DU186" s="126"/>
      <c r="DV186" s="126"/>
      <c r="DW186" s="126"/>
      <c r="DX186" s="126"/>
      <c r="EB186" s="126"/>
      <c r="EF186" s="126"/>
      <c r="EG186" s="126"/>
    </row>
    <row r="187" spans="1:137" x14ac:dyDescent="0.25">
      <c r="A187">
        <v>186</v>
      </c>
      <c r="B187" s="23" t="s">
        <v>1168</v>
      </c>
      <c r="C187">
        <v>6</v>
      </c>
      <c r="D187" t="s">
        <v>87</v>
      </c>
      <c r="E187" s="134">
        <v>187.75</v>
      </c>
      <c r="F187">
        <v>150785</v>
      </c>
      <c r="G187" t="s">
        <v>30</v>
      </c>
      <c r="H187" t="s">
        <v>1008</v>
      </c>
      <c r="I187">
        <v>253758</v>
      </c>
      <c r="J187" t="s">
        <v>108</v>
      </c>
      <c r="K187">
        <v>1</v>
      </c>
      <c r="L187">
        <v>1.03</v>
      </c>
      <c r="M187">
        <v>4.8643999999999998</v>
      </c>
      <c r="N187">
        <v>4.8643999999999996E-3</v>
      </c>
      <c r="O187">
        <v>5.010332</v>
      </c>
      <c r="P187">
        <v>5.0103320000000002E-3</v>
      </c>
      <c r="Q187">
        <v>3.0000000000000027E-2</v>
      </c>
      <c r="R187">
        <v>1.4593200000000053E-4</v>
      </c>
      <c r="S187">
        <v>199.58757224072176</v>
      </c>
      <c r="T187">
        <v>205.57519940794344</v>
      </c>
      <c r="U187" t="s">
        <v>61</v>
      </c>
      <c r="V187">
        <v>5.5113652000000003E-6</v>
      </c>
      <c r="W187">
        <v>6.6136382400000009E-7</v>
      </c>
      <c r="X187">
        <v>8.2670478000000004E-7</v>
      </c>
      <c r="Y187">
        <v>2.7556826000000001E-5</v>
      </c>
      <c r="Z187">
        <v>1.9840914720000002E-6</v>
      </c>
      <c r="AA187">
        <v>2.7556826000000001E-5</v>
      </c>
      <c r="AB187">
        <v>4.4201148904000003E-5</v>
      </c>
      <c r="AC187">
        <v>6.5530132228000011E-5</v>
      </c>
      <c r="AD187"/>
      <c r="AE187">
        <v>3.4245376000000004E-5</v>
      </c>
      <c r="AF187">
        <v>2.5148948000000001E-4</v>
      </c>
      <c r="AG187">
        <v>1.1771847999999999E-5</v>
      </c>
      <c r="AH187">
        <v>2.6754199999999995E-5</v>
      </c>
      <c r="AI187">
        <v>7.4911759999999997E-6</v>
      </c>
      <c r="AJ187">
        <v>9.6315119999999987E-6</v>
      </c>
      <c r="AK187">
        <v>5.8859240000000005E-6</v>
      </c>
      <c r="AL187">
        <v>4.3876888E-5</v>
      </c>
      <c r="AM187">
        <v>1.070168E-5</v>
      </c>
      <c r="AN187">
        <v>1.1771847999999999E-5</v>
      </c>
      <c r="AO187"/>
      <c r="AP187">
        <v>2.6754200000000008E-7</v>
      </c>
      <c r="AQ187">
        <v>2.9186399999999993E-6</v>
      </c>
      <c r="AR187">
        <v>1.070168E-5</v>
      </c>
      <c r="AS187">
        <v>1.33771E-4</v>
      </c>
      <c r="AT187"/>
      <c r="AU187"/>
      <c r="AV187"/>
      <c r="AW187"/>
      <c r="AX187"/>
      <c r="AY187"/>
      <c r="AZ187"/>
      <c r="BA187"/>
      <c r="BB187"/>
      <c r="BC187"/>
      <c r="BD187"/>
      <c r="BE187"/>
      <c r="BF187">
        <v>1.6132782600000002E-4</v>
      </c>
      <c r="BG187">
        <v>1.070168E-5</v>
      </c>
      <c r="BH187"/>
      <c r="BI187" t="s">
        <v>33</v>
      </c>
      <c r="BJ187" t="s">
        <v>706</v>
      </c>
      <c r="BK187" t="s">
        <v>116</v>
      </c>
      <c r="BL187" t="s">
        <v>93</v>
      </c>
      <c r="BM187" t="s">
        <v>41</v>
      </c>
      <c r="BN187" t="s">
        <v>26</v>
      </c>
      <c r="BO187" t="s">
        <v>26</v>
      </c>
      <c r="BP187">
        <v>5.25</v>
      </c>
      <c r="BS187" s="126"/>
      <c r="BT187" s="126"/>
      <c r="CC187" s="126"/>
      <c r="CD187" s="126"/>
      <c r="CK187" s="126"/>
      <c r="CL187" s="126"/>
      <c r="CM187" s="126"/>
      <c r="CN187" s="126"/>
      <c r="CO187" s="126"/>
      <c r="CP187" s="126"/>
      <c r="CQ187" s="126"/>
      <c r="CR187" s="126"/>
      <c r="CS187" s="126"/>
      <c r="CT187" s="126"/>
      <c r="CU187" s="126"/>
      <c r="CV187" s="126"/>
      <c r="CW187" s="126"/>
      <c r="CX187" s="126"/>
      <c r="CY187" s="126"/>
      <c r="CZ187" s="126"/>
      <c r="DA187" s="126"/>
      <c r="DB187" s="126"/>
      <c r="DC187" s="126"/>
      <c r="DD187" s="126"/>
      <c r="DE187" s="126"/>
      <c r="DF187" s="126"/>
      <c r="DG187" s="126"/>
      <c r="DH187" s="126"/>
      <c r="DI187" s="126"/>
      <c r="DJ187" s="126"/>
      <c r="DK187" s="126"/>
      <c r="DL187" s="126"/>
      <c r="DM187" s="126"/>
      <c r="DN187" s="126"/>
      <c r="DO187" s="126"/>
      <c r="DP187" s="126"/>
      <c r="DQ187" s="126"/>
      <c r="DR187" s="126"/>
      <c r="DS187" s="126"/>
      <c r="DT187" s="126"/>
      <c r="DU187" s="126"/>
      <c r="DV187" s="126"/>
      <c r="DW187" s="126"/>
      <c r="DX187" s="126"/>
      <c r="EB187" s="126"/>
      <c r="EF187" s="126"/>
      <c r="EG187" s="126"/>
    </row>
    <row r="188" spans="1:137" x14ac:dyDescent="0.25">
      <c r="A188">
        <v>187</v>
      </c>
      <c r="B188" t="s">
        <v>274</v>
      </c>
      <c r="C188">
        <v>6</v>
      </c>
      <c r="D188" t="s">
        <v>88</v>
      </c>
      <c r="E188" s="134">
        <v>5368.333333333333</v>
      </c>
      <c r="F188">
        <v>146042</v>
      </c>
      <c r="G188" t="s">
        <v>30</v>
      </c>
      <c r="H188" t="s">
        <v>1008</v>
      </c>
      <c r="I188">
        <v>253758</v>
      </c>
      <c r="J188" t="s">
        <v>108</v>
      </c>
      <c r="K188">
        <v>1</v>
      </c>
      <c r="L188">
        <v>1.03</v>
      </c>
      <c r="M188">
        <v>9.2178550000000001</v>
      </c>
      <c r="N188">
        <v>9.2178550000000005E-3</v>
      </c>
      <c r="O188">
        <v>9.4943906499999997</v>
      </c>
      <c r="P188">
        <v>9.4943906500000001E-3</v>
      </c>
      <c r="Q188">
        <v>3.0000000000000027E-2</v>
      </c>
      <c r="R188">
        <v>2.7653564999999963E-4</v>
      </c>
      <c r="S188">
        <v>105.32534807802544</v>
      </c>
      <c r="T188">
        <v>108.48510852036618</v>
      </c>
      <c r="U188" t="s">
        <v>61</v>
      </c>
      <c r="V188">
        <v>1.0443829715E-5</v>
      </c>
      <c r="W188">
        <v>1.2532595658000001E-6</v>
      </c>
      <c r="X188">
        <v>1.5665744572499998E-6</v>
      </c>
      <c r="Y188">
        <v>5.2219148575000003E-5</v>
      </c>
      <c r="Z188">
        <v>3.7597786974E-6</v>
      </c>
      <c r="AA188">
        <v>5.2219148575000003E-5</v>
      </c>
      <c r="AB188">
        <v>8.3759514314300006E-5</v>
      </c>
      <c r="AC188">
        <v>1.2417713531135002E-4</v>
      </c>
      <c r="AD188"/>
      <c r="AE188">
        <v>6.4893699200000012E-5</v>
      </c>
      <c r="AF188">
        <v>4.7656310350000002E-4</v>
      </c>
      <c r="AG188">
        <v>2.2307209099999998E-5</v>
      </c>
      <c r="AH188">
        <v>5.0698202499999999E-5</v>
      </c>
      <c r="AI188">
        <v>1.41954967E-5</v>
      </c>
      <c r="AJ188">
        <v>1.8251352899999999E-5</v>
      </c>
      <c r="AK188">
        <v>1.1153604549999999E-5</v>
      </c>
      <c r="AL188">
        <v>8.3145052100000005E-5</v>
      </c>
      <c r="AM188">
        <v>2.0279280999999999E-5</v>
      </c>
      <c r="AN188">
        <v>2.2307209099999998E-5</v>
      </c>
      <c r="AO188"/>
      <c r="AP188">
        <v>5.069820250000001E-7</v>
      </c>
      <c r="AQ188">
        <v>5.5307129999999991E-6</v>
      </c>
      <c r="AR188">
        <v>2.0279280999999999E-5</v>
      </c>
      <c r="AS188">
        <v>2.5349101250000001E-4</v>
      </c>
      <c r="AT188"/>
      <c r="AU188"/>
      <c r="AV188"/>
      <c r="AW188"/>
      <c r="AX188"/>
      <c r="AY188"/>
      <c r="AZ188"/>
      <c r="BA188"/>
      <c r="BB188"/>
      <c r="BC188"/>
      <c r="BD188"/>
      <c r="BE188"/>
      <c r="BF188">
        <v>3.0571016107500002E-4</v>
      </c>
      <c r="BG188">
        <v>2.0279280999999999E-5</v>
      </c>
      <c r="BH188"/>
      <c r="BI188" t="s">
        <v>33</v>
      </c>
      <c r="BJ188" t="s">
        <v>706</v>
      </c>
      <c r="BK188" t="s">
        <v>119</v>
      </c>
      <c r="BL188" t="s">
        <v>93</v>
      </c>
      <c r="BM188" t="s">
        <v>41</v>
      </c>
      <c r="BN188" t="s">
        <v>26</v>
      </c>
      <c r="BO188" t="s">
        <v>26</v>
      </c>
      <c r="BP188">
        <v>5.2</v>
      </c>
      <c r="BS188" s="126"/>
      <c r="BT188" s="126"/>
      <c r="CC188" s="126"/>
      <c r="CD188" s="126"/>
      <c r="CK188" s="126"/>
      <c r="CL188" s="126"/>
      <c r="CM188" s="126"/>
      <c r="CN188" s="126"/>
      <c r="CO188" s="126"/>
      <c r="CP188" s="126"/>
      <c r="CQ188" s="126"/>
      <c r="CR188" s="126"/>
      <c r="CS188" s="126"/>
      <c r="CT188" s="126"/>
      <c r="CU188" s="126"/>
      <c r="CV188" s="126"/>
      <c r="CW188" s="126"/>
      <c r="CX188" s="126"/>
      <c r="CY188" s="126"/>
      <c r="CZ188" s="126"/>
      <c r="DA188" s="126"/>
      <c r="DB188" s="126"/>
      <c r="DC188" s="126"/>
      <c r="DD188" s="126"/>
      <c r="DE188" s="126"/>
      <c r="DF188" s="126"/>
      <c r="DG188" s="126"/>
      <c r="DH188" s="126"/>
      <c r="DI188" s="126"/>
      <c r="DJ188" s="126"/>
      <c r="DK188" s="126"/>
      <c r="DL188" s="126"/>
      <c r="DM188" s="126"/>
      <c r="DN188" s="126"/>
      <c r="DO188" s="126"/>
      <c r="DP188" s="126"/>
      <c r="DQ188" s="126"/>
      <c r="DR188" s="126"/>
      <c r="DS188" s="126"/>
      <c r="DT188" s="126"/>
      <c r="DU188" s="126"/>
      <c r="DV188" s="126"/>
      <c r="DW188" s="126"/>
      <c r="DX188" s="126"/>
      <c r="EB188" s="126"/>
      <c r="EF188" s="126"/>
      <c r="EG188" s="126"/>
    </row>
    <row r="189" spans="1:137" x14ac:dyDescent="0.25">
      <c r="A189">
        <v>188</v>
      </c>
      <c r="B189" t="s">
        <v>177</v>
      </c>
      <c r="C189">
        <v>6</v>
      </c>
      <c r="D189" t="s">
        <v>178</v>
      </c>
      <c r="E189" s="134">
        <v>96.583333333333329</v>
      </c>
      <c r="F189">
        <v>151630</v>
      </c>
      <c r="G189" t="s">
        <v>30</v>
      </c>
      <c r="H189" t="s">
        <v>1008</v>
      </c>
      <c r="I189">
        <v>253758</v>
      </c>
      <c r="J189" t="s">
        <v>108</v>
      </c>
      <c r="K189">
        <v>1</v>
      </c>
      <c r="L189">
        <v>1.03</v>
      </c>
      <c r="M189">
        <v>3.9408400000000001</v>
      </c>
      <c r="N189">
        <v>3.9408400000000001E-3</v>
      </c>
      <c r="O189">
        <v>4.0590652</v>
      </c>
      <c r="P189">
        <v>4.0590651999999998E-3</v>
      </c>
      <c r="Q189">
        <v>3.0000000000000027E-2</v>
      </c>
      <c r="R189">
        <v>1.1822519999999964E-4</v>
      </c>
      <c r="S189">
        <v>246.36214269236177</v>
      </c>
      <c r="T189">
        <v>253.75300697313261</v>
      </c>
      <c r="U189" t="s">
        <v>61</v>
      </c>
      <c r="V189">
        <v>4.4649717200000004E-6</v>
      </c>
      <c r="W189">
        <v>5.3579660640000008E-7</v>
      </c>
      <c r="X189">
        <v>6.697457580000001E-7</v>
      </c>
      <c r="Y189">
        <v>2.2324858599999998E-5</v>
      </c>
      <c r="Z189">
        <v>1.6073898192E-6</v>
      </c>
      <c r="AA189">
        <v>2.2324858599999998E-5</v>
      </c>
      <c r="AB189">
        <v>3.5809073194399999E-5</v>
      </c>
      <c r="AC189">
        <v>5.308851375080001E-5</v>
      </c>
      <c r="AD189"/>
      <c r="AE189">
        <v>2.7743513600000005E-5</v>
      </c>
      <c r="AF189">
        <v>2.0374142800000004E-4</v>
      </c>
      <c r="AG189">
        <v>9.536832800000002E-6</v>
      </c>
      <c r="AH189">
        <v>2.1674619999999999E-5</v>
      </c>
      <c r="AI189">
        <v>6.068893600000001E-6</v>
      </c>
      <c r="AJ189">
        <v>7.8028631999999998E-6</v>
      </c>
      <c r="AK189">
        <v>4.768416400000001E-6</v>
      </c>
      <c r="AL189">
        <v>3.5546376800000003E-5</v>
      </c>
      <c r="AM189">
        <v>8.6698480000000009E-6</v>
      </c>
      <c r="AN189">
        <v>9.536832800000002E-6</v>
      </c>
      <c r="AO189"/>
      <c r="AP189">
        <v>2.1674620000000006E-7</v>
      </c>
      <c r="AQ189">
        <v>2.3645040000000001E-6</v>
      </c>
      <c r="AR189">
        <v>8.6698480000000009E-6</v>
      </c>
      <c r="AS189">
        <v>1.0837310000000002E-4</v>
      </c>
      <c r="AT189"/>
      <c r="AU189"/>
      <c r="AV189"/>
      <c r="AW189"/>
      <c r="AX189"/>
      <c r="AY189"/>
      <c r="AZ189"/>
      <c r="BA189"/>
      <c r="BB189"/>
      <c r="BC189"/>
      <c r="BD189"/>
      <c r="BE189"/>
      <c r="BF189">
        <v>1.3069795860000004E-4</v>
      </c>
      <c r="BG189">
        <v>8.6698480000000009E-6</v>
      </c>
      <c r="BH189"/>
      <c r="BI189" t="s">
        <v>33</v>
      </c>
      <c r="BJ189" t="s">
        <v>706</v>
      </c>
      <c r="BK189" t="s">
        <v>116</v>
      </c>
      <c r="BL189" t="s">
        <v>93</v>
      </c>
      <c r="BM189" t="s">
        <v>41</v>
      </c>
      <c r="BN189" t="s">
        <v>26</v>
      </c>
      <c r="BO189" t="s">
        <v>26</v>
      </c>
      <c r="BP189">
        <v>5.25</v>
      </c>
      <c r="BS189" s="126"/>
      <c r="BT189" s="126"/>
      <c r="CC189" s="126"/>
      <c r="CD189" s="126"/>
      <c r="CK189" s="126"/>
      <c r="CL189" s="126"/>
      <c r="CM189" s="126"/>
      <c r="CN189" s="126"/>
      <c r="CO189" s="126"/>
      <c r="CP189" s="126"/>
      <c r="CQ189" s="126"/>
      <c r="CR189" s="126"/>
      <c r="CS189" s="126"/>
      <c r="CT189" s="126"/>
      <c r="CU189" s="126"/>
      <c r="CV189" s="126"/>
      <c r="CW189" s="126"/>
      <c r="CX189" s="126"/>
      <c r="CY189" s="126"/>
      <c r="CZ189" s="126"/>
      <c r="DA189" s="126"/>
      <c r="DB189" s="126"/>
      <c r="DC189" s="126"/>
      <c r="DD189" s="126"/>
      <c r="DE189" s="126"/>
      <c r="DF189" s="126"/>
      <c r="DG189" s="126"/>
      <c r="DH189" s="126"/>
      <c r="DI189" s="126"/>
      <c r="DJ189" s="126"/>
      <c r="DK189" s="126"/>
      <c r="DL189" s="126"/>
      <c r="DM189" s="126"/>
      <c r="DN189" s="126"/>
      <c r="DO189" s="126"/>
      <c r="DP189" s="126"/>
      <c r="DQ189" s="126"/>
      <c r="DR189" s="126"/>
      <c r="DS189" s="126"/>
      <c r="DT189" s="126"/>
      <c r="DU189" s="126"/>
      <c r="DV189" s="126"/>
      <c r="DW189" s="126"/>
      <c r="DX189" s="126"/>
      <c r="EB189" s="126"/>
      <c r="EF189" s="126"/>
      <c r="EG189" s="126"/>
    </row>
    <row r="190" spans="1:137" x14ac:dyDescent="0.25">
      <c r="A190">
        <v>189</v>
      </c>
      <c r="B190" t="s">
        <v>179</v>
      </c>
      <c r="C190">
        <v>6</v>
      </c>
      <c r="D190" t="s">
        <v>180</v>
      </c>
      <c r="E190" s="134">
        <v>5</v>
      </c>
      <c r="F190">
        <v>151631</v>
      </c>
      <c r="G190" t="s">
        <v>30</v>
      </c>
      <c r="H190" t="s">
        <v>1008</v>
      </c>
      <c r="I190">
        <v>253758</v>
      </c>
      <c r="J190" t="s">
        <v>108</v>
      </c>
      <c r="K190">
        <v>1</v>
      </c>
      <c r="L190">
        <v>1.03</v>
      </c>
      <c r="M190">
        <v>5.9383100000000004</v>
      </c>
      <c r="N190">
        <v>5.9383100000000005E-3</v>
      </c>
      <c r="O190">
        <v>6.1164593000000007</v>
      </c>
      <c r="P190">
        <v>6.1164593000000008E-3</v>
      </c>
      <c r="Q190">
        <v>3.0000000000000027E-2</v>
      </c>
      <c r="R190">
        <v>1.7814930000000038E-4</v>
      </c>
      <c r="S190">
        <v>163.49328115368968</v>
      </c>
      <c r="T190">
        <v>168.39807958830036</v>
      </c>
      <c r="U190" t="s">
        <v>61</v>
      </c>
      <c r="V190">
        <v>6.7281052300000006E-6</v>
      </c>
      <c r="W190">
        <v>8.0737262760000024E-7</v>
      </c>
      <c r="X190">
        <v>1.0092157845E-6</v>
      </c>
      <c r="Y190">
        <v>3.3640526150000003E-5</v>
      </c>
      <c r="Z190">
        <v>2.4221178828000001E-6</v>
      </c>
      <c r="AA190">
        <v>3.3640526150000003E-5</v>
      </c>
      <c r="AB190">
        <v>5.3959403944600001E-5</v>
      </c>
      <c r="AC190">
        <v>7.9997171184700014E-5</v>
      </c>
      <c r="AD190"/>
      <c r="AE190">
        <v>4.1805702400000011E-5</v>
      </c>
      <c r="AF190">
        <v>3.0701062700000002E-4</v>
      </c>
      <c r="AG190">
        <v>1.4370710200000003E-5</v>
      </c>
      <c r="AH190">
        <v>3.2660704999999998E-5</v>
      </c>
      <c r="AI190">
        <v>9.1449974000000013E-6</v>
      </c>
      <c r="AJ190">
        <v>1.1757853800000001E-5</v>
      </c>
      <c r="AK190">
        <v>7.1853551000000017E-6</v>
      </c>
      <c r="AL190">
        <v>5.3563556200000006E-5</v>
      </c>
      <c r="AM190">
        <v>1.3064282000000002E-5</v>
      </c>
      <c r="AN190">
        <v>1.4370710200000003E-5</v>
      </c>
      <c r="AO190"/>
      <c r="AP190">
        <v>3.2660705000000008E-7</v>
      </c>
      <c r="AQ190">
        <v>3.5629860000000001E-6</v>
      </c>
      <c r="AR190">
        <v>1.3064282000000002E-5</v>
      </c>
      <c r="AS190">
        <v>1.6330352500000002E-4</v>
      </c>
      <c r="AT190"/>
      <c r="AU190"/>
      <c r="AV190"/>
      <c r="AW190"/>
      <c r="AX190"/>
      <c r="AY190"/>
      <c r="AZ190"/>
      <c r="BA190"/>
      <c r="BB190"/>
      <c r="BC190"/>
      <c r="BD190"/>
      <c r="BE190"/>
      <c r="BF190">
        <v>1.9694405115000004E-4</v>
      </c>
      <c r="BG190">
        <v>1.3064282000000002E-5</v>
      </c>
      <c r="BH190"/>
      <c r="BI190" t="s">
        <v>33</v>
      </c>
      <c r="BJ190" t="s">
        <v>706</v>
      </c>
      <c r="BK190" t="s">
        <v>116</v>
      </c>
      <c r="BL190" t="s">
        <v>93</v>
      </c>
      <c r="BM190" t="s">
        <v>41</v>
      </c>
      <c r="BN190" t="s">
        <v>26</v>
      </c>
      <c r="BO190" t="s">
        <v>26</v>
      </c>
      <c r="BP190">
        <v>5.25</v>
      </c>
      <c r="BS190" s="126"/>
      <c r="BT190" s="126"/>
      <c r="CC190" s="126"/>
      <c r="CD190" s="126"/>
      <c r="CK190" s="126"/>
      <c r="CL190" s="126"/>
      <c r="CM190" s="126"/>
      <c r="CN190" s="126"/>
      <c r="CO190" s="126"/>
      <c r="CP190" s="126"/>
      <c r="CQ190" s="126"/>
      <c r="CR190" s="126"/>
      <c r="CS190" s="126"/>
      <c r="CT190" s="126"/>
      <c r="CU190" s="126"/>
      <c r="CV190" s="126"/>
      <c r="CW190" s="126"/>
      <c r="CX190" s="126"/>
      <c r="CY190" s="126"/>
      <c r="CZ190" s="126"/>
      <c r="DA190" s="126"/>
      <c r="DB190" s="126"/>
      <c r="DC190" s="126"/>
      <c r="DD190" s="126"/>
      <c r="DE190" s="126"/>
      <c r="DF190" s="126"/>
      <c r="DG190" s="126"/>
      <c r="DH190" s="126"/>
      <c r="DI190" s="126"/>
      <c r="DJ190" s="126"/>
      <c r="DK190" s="126"/>
      <c r="DL190" s="126"/>
      <c r="DM190" s="126"/>
      <c r="DN190" s="126"/>
      <c r="DO190" s="126"/>
      <c r="DP190" s="126"/>
      <c r="DQ190" s="126"/>
      <c r="DR190" s="126"/>
      <c r="DS190" s="126"/>
      <c r="DT190" s="126"/>
      <c r="DU190" s="126"/>
      <c r="DV190" s="126"/>
      <c r="DW190" s="126"/>
      <c r="DX190" s="126"/>
      <c r="EB190" s="126"/>
      <c r="EF190" s="126"/>
      <c r="EG190" s="126"/>
    </row>
    <row r="191" spans="1:137" x14ac:dyDescent="0.25">
      <c r="A191">
        <v>190</v>
      </c>
      <c r="B191" t="s">
        <v>201</v>
      </c>
      <c r="C191">
        <v>6</v>
      </c>
      <c r="D191" t="s">
        <v>206</v>
      </c>
      <c r="E191" s="134">
        <v>3342.5</v>
      </c>
      <c r="F191">
        <v>170131</v>
      </c>
      <c r="G191" t="s">
        <v>30</v>
      </c>
      <c r="H191" t="s">
        <v>1008</v>
      </c>
      <c r="I191">
        <v>253758</v>
      </c>
      <c r="J191" t="s">
        <v>108</v>
      </c>
      <c r="K191">
        <v>1</v>
      </c>
      <c r="L191">
        <v>1.03</v>
      </c>
      <c r="M191">
        <v>7.5217200000000002</v>
      </c>
      <c r="N191">
        <v>7.52172E-3</v>
      </c>
      <c r="O191">
        <v>7.7473716000000001</v>
      </c>
      <c r="P191">
        <v>7.7473715999999996E-3</v>
      </c>
      <c r="Q191">
        <v>3.0000000000000027E-2</v>
      </c>
      <c r="R191">
        <v>2.2565160000000053E-4</v>
      </c>
      <c r="S191">
        <v>129.07603399325779</v>
      </c>
      <c r="T191">
        <v>132.94831501305552</v>
      </c>
      <c r="U191" t="s">
        <v>1111</v>
      </c>
      <c r="V191">
        <v>8.5221087599999997E-6</v>
      </c>
      <c r="W191">
        <v>1.0226530512E-6</v>
      </c>
      <c r="X191">
        <v>1.278316314E-6</v>
      </c>
      <c r="Y191">
        <v>4.2610543800000005E-5</v>
      </c>
      <c r="Z191">
        <v>3.0679591535999997E-6</v>
      </c>
      <c r="AA191">
        <v>4.2610543800000005E-5</v>
      </c>
      <c r="AB191">
        <v>6.8347312255199997E-5</v>
      </c>
      <c r="AC191">
        <v>1.0132787315639999E-4</v>
      </c>
      <c r="AD191"/>
      <c r="AE191"/>
      <c r="AF191"/>
      <c r="AG191">
        <v>1.8202562400000003E-5</v>
      </c>
      <c r="AH191">
        <v>4.1369460000000002E-5</v>
      </c>
      <c r="AI191">
        <v>1.1583448800000001E-5</v>
      </c>
      <c r="AJ191">
        <v>1.48930056E-5</v>
      </c>
      <c r="AK191">
        <v>9.1012812000000017E-6</v>
      </c>
      <c r="AL191">
        <v>6.7845914399999998E-5</v>
      </c>
      <c r="AM191">
        <v>1.6547784000000001E-5</v>
      </c>
      <c r="AN191"/>
      <c r="AO191">
        <v>1.2410838000000002E-5</v>
      </c>
      <c r="AP191">
        <v>4.1369460000000011E-7</v>
      </c>
      <c r="AQ191">
        <v>4.5130319999999999E-6</v>
      </c>
      <c r="AR191">
        <v>1.6547784000000001E-5</v>
      </c>
      <c r="AS191">
        <v>2.0684730000000004E-4</v>
      </c>
      <c r="AT191"/>
      <c r="AU191"/>
      <c r="AV191"/>
      <c r="AW191"/>
      <c r="AX191"/>
      <c r="AY191"/>
      <c r="AZ191"/>
      <c r="BA191"/>
      <c r="BB191"/>
      <c r="BC191"/>
      <c r="BD191"/>
      <c r="BE191"/>
      <c r="BF191">
        <v>2.4945784380000005E-4</v>
      </c>
      <c r="BG191">
        <v>1.6547784000000001E-5</v>
      </c>
      <c r="BH191"/>
      <c r="BI191" t="s">
        <v>33</v>
      </c>
      <c r="BJ191" t="s">
        <v>706</v>
      </c>
      <c r="BK191" t="s">
        <v>119</v>
      </c>
      <c r="BL191" t="s">
        <v>93</v>
      </c>
      <c r="BM191" t="s">
        <v>41</v>
      </c>
      <c r="BN191" t="s">
        <v>26</v>
      </c>
      <c r="BO191" t="s">
        <v>26</v>
      </c>
      <c r="BP191">
        <v>5.2</v>
      </c>
      <c r="BS191" s="126"/>
      <c r="BT191" s="126"/>
      <c r="CC191" s="126"/>
      <c r="CD191" s="126"/>
      <c r="CK191" s="126"/>
      <c r="CL191" s="126"/>
      <c r="CM191" s="126"/>
      <c r="CN191" s="126"/>
      <c r="CO191" s="126"/>
      <c r="CP191" s="126"/>
      <c r="CQ191" s="126"/>
      <c r="CR191" s="126"/>
      <c r="CS191" s="126"/>
      <c r="CT191" s="126"/>
      <c r="CU191" s="126"/>
      <c r="CV191" s="126"/>
      <c r="CW191" s="126"/>
      <c r="CX191" s="126"/>
      <c r="CY191" s="126"/>
      <c r="CZ191" s="126"/>
      <c r="DA191" s="126"/>
      <c r="DB191" s="126"/>
      <c r="DC191" s="126"/>
      <c r="DD191" s="126"/>
      <c r="DE191" s="126"/>
      <c r="DF191" s="126"/>
      <c r="DG191" s="126"/>
      <c r="DH191" s="126"/>
      <c r="DI191" s="126"/>
      <c r="DJ191" s="126"/>
      <c r="DK191" s="126"/>
      <c r="DL191" s="126"/>
      <c r="DM191" s="126"/>
      <c r="DN191" s="126"/>
      <c r="DO191" s="126"/>
      <c r="DP191" s="126"/>
      <c r="DQ191" s="126"/>
      <c r="DR191" s="126"/>
      <c r="DS191" s="126"/>
      <c r="DT191" s="126"/>
      <c r="DU191" s="126"/>
      <c r="DV191" s="126"/>
      <c r="DW191" s="126"/>
      <c r="DX191" s="126"/>
      <c r="EB191" s="126"/>
      <c r="EF191" s="126"/>
      <c r="EG191" s="126"/>
    </row>
    <row r="192" spans="1:137" x14ac:dyDescent="0.25">
      <c r="A192">
        <v>191</v>
      </c>
      <c r="B192" t="s">
        <v>215</v>
      </c>
      <c r="C192">
        <v>6</v>
      </c>
      <c r="D192" t="s">
        <v>216</v>
      </c>
      <c r="E192" s="134">
        <v>2264.4166666666665</v>
      </c>
      <c r="F192">
        <v>153103</v>
      </c>
      <c r="G192" t="s">
        <v>30</v>
      </c>
      <c r="H192" t="s">
        <v>1008</v>
      </c>
      <c r="I192">
        <v>253758</v>
      </c>
      <c r="J192" t="s">
        <v>108</v>
      </c>
      <c r="K192">
        <v>1</v>
      </c>
      <c r="L192">
        <v>1.03</v>
      </c>
      <c r="M192">
        <v>8.2929999999999993</v>
      </c>
      <c r="N192">
        <v>8.293E-3</v>
      </c>
      <c r="O192">
        <v>8.5417899999999989</v>
      </c>
      <c r="P192">
        <v>8.5417899999999988E-3</v>
      </c>
      <c r="Q192">
        <v>3.0000000000000027E-2</v>
      </c>
      <c r="R192">
        <v>2.4878999999999873E-4</v>
      </c>
      <c r="S192">
        <v>117.0714803337474</v>
      </c>
      <c r="T192">
        <v>120.5836247437598</v>
      </c>
      <c r="U192" t="s">
        <v>1111</v>
      </c>
      <c r="V192">
        <v>9.3959689999999997E-6</v>
      </c>
      <c r="W192">
        <v>1.12751628E-6</v>
      </c>
      <c r="X192">
        <v>1.4093953500000001E-6</v>
      </c>
      <c r="Y192">
        <v>4.6979844999999997E-5</v>
      </c>
      <c r="Z192">
        <v>3.3825488399999995E-6</v>
      </c>
      <c r="AA192">
        <v>4.6979844999999997E-5</v>
      </c>
      <c r="AB192">
        <v>7.5355671379999988E-5</v>
      </c>
      <c r="AC192">
        <v>1.1171807141E-4</v>
      </c>
      <c r="AD192"/>
      <c r="AE192"/>
      <c r="AF192"/>
      <c r="AG192">
        <v>2.0069060000000001E-5</v>
      </c>
      <c r="AH192">
        <v>4.5611499999999982E-5</v>
      </c>
      <c r="AI192">
        <v>1.277122E-5</v>
      </c>
      <c r="AJ192">
        <v>1.6420139999999998E-5</v>
      </c>
      <c r="AK192">
        <v>1.0034530000000001E-5</v>
      </c>
      <c r="AL192">
        <v>7.4802859999999999E-5</v>
      </c>
      <c r="AM192">
        <v>1.8244600000000001E-5</v>
      </c>
      <c r="AN192"/>
      <c r="AO192">
        <v>1.368345E-5</v>
      </c>
      <c r="AP192">
        <v>4.56115E-7</v>
      </c>
      <c r="AQ192">
        <v>4.975799999999999E-6</v>
      </c>
      <c r="AR192">
        <v>1.8244600000000001E-5</v>
      </c>
      <c r="AS192">
        <v>2.280575E-4</v>
      </c>
      <c r="AT192"/>
      <c r="AU192"/>
      <c r="AV192"/>
      <c r="AW192"/>
      <c r="AX192"/>
      <c r="AY192"/>
      <c r="AZ192"/>
      <c r="BA192"/>
      <c r="BB192"/>
      <c r="BC192"/>
      <c r="BD192"/>
      <c r="BE192"/>
      <c r="BF192">
        <v>2.7503734499999998E-4</v>
      </c>
      <c r="BG192">
        <v>1.8244600000000001E-5</v>
      </c>
      <c r="BH192"/>
      <c r="BI192" t="s">
        <v>33</v>
      </c>
      <c r="BJ192" t="s">
        <v>706</v>
      </c>
      <c r="BK192" t="s">
        <v>119</v>
      </c>
      <c r="BL192" t="s">
        <v>93</v>
      </c>
      <c r="BM192" t="s">
        <v>41</v>
      </c>
      <c r="BN192" t="s">
        <v>26</v>
      </c>
      <c r="BO192" t="s">
        <v>94</v>
      </c>
      <c r="BP192">
        <v>5.2</v>
      </c>
      <c r="BS192" s="126"/>
      <c r="BT192" s="126"/>
      <c r="CC192" s="126"/>
      <c r="CD192" s="126"/>
      <c r="CK192" s="126"/>
      <c r="CL192" s="126"/>
      <c r="CM192" s="126"/>
      <c r="CN192" s="126"/>
      <c r="CO192" s="126"/>
      <c r="CP192" s="126"/>
      <c r="CQ192" s="126"/>
      <c r="CR192" s="126"/>
      <c r="CS192" s="126"/>
      <c r="CT192" s="126"/>
      <c r="CU192" s="126"/>
      <c r="CV192" s="126"/>
      <c r="CW192" s="126"/>
      <c r="CX192" s="126"/>
      <c r="CY192" s="126"/>
      <c r="CZ192" s="126"/>
      <c r="DA192" s="126"/>
      <c r="DB192" s="126"/>
      <c r="DC192" s="126"/>
      <c r="DD192" s="126"/>
      <c r="DE192" s="126"/>
      <c r="DF192" s="126"/>
      <c r="DG192" s="126"/>
      <c r="DH192" s="126"/>
      <c r="DI192" s="126"/>
      <c r="DJ192" s="126"/>
      <c r="DK192" s="126"/>
      <c r="DL192" s="126"/>
      <c r="DM192" s="126"/>
      <c r="DN192" s="126"/>
      <c r="DO192" s="126"/>
      <c r="DP192" s="126"/>
      <c r="DQ192" s="126"/>
      <c r="DR192" s="126"/>
      <c r="DS192" s="126"/>
      <c r="DT192" s="126"/>
      <c r="DU192" s="126"/>
      <c r="DV192" s="126"/>
      <c r="DW192" s="126"/>
      <c r="DX192" s="126"/>
      <c r="EB192" s="126"/>
      <c r="EF192" s="126"/>
      <c r="EG192" s="126"/>
    </row>
    <row r="193" spans="1:137" x14ac:dyDescent="0.25">
      <c r="A193">
        <v>192</v>
      </c>
      <c r="B193" t="s">
        <v>1573</v>
      </c>
      <c r="C193">
        <v>6</v>
      </c>
      <c r="D193" t="s">
        <v>1525</v>
      </c>
      <c r="E193" s="134">
        <v>5</v>
      </c>
      <c r="F193"/>
      <c r="G193" t="s">
        <v>30</v>
      </c>
      <c r="H193" t="s">
        <v>1008</v>
      </c>
      <c r="I193">
        <v>253758</v>
      </c>
      <c r="J193" t="s">
        <v>108</v>
      </c>
      <c r="K193">
        <v>1</v>
      </c>
      <c r="L193">
        <v>1.03</v>
      </c>
      <c r="M193">
        <v>10.7163</v>
      </c>
      <c r="N193">
        <v>1.07163E-2</v>
      </c>
      <c r="O193">
        <v>11.037789</v>
      </c>
      <c r="P193">
        <v>1.1037788999999999E-2</v>
      </c>
      <c r="Q193">
        <v>3.0000000000000027E-2</v>
      </c>
      <c r="R193">
        <v>3.2148899999999946E-4</v>
      </c>
      <c r="S193">
        <v>90.597854334776642</v>
      </c>
      <c r="T193">
        <v>93.315789964819942</v>
      </c>
      <c r="U193" t="s">
        <v>1111</v>
      </c>
      <c r="V193">
        <v>1.2141567900000002E-5</v>
      </c>
      <c r="W193">
        <v>1.4569881480000002E-6</v>
      </c>
      <c r="X193">
        <v>1.8212351850000001E-6</v>
      </c>
      <c r="Y193">
        <v>6.0707839500000013E-5</v>
      </c>
      <c r="Z193">
        <v>4.3709644440000004E-6</v>
      </c>
      <c r="AA193">
        <v>6.0707839500000013E-5</v>
      </c>
      <c r="AB193">
        <v>9.7375374557999995E-5</v>
      </c>
      <c r="AC193">
        <v>1.4436324233100002E-4</v>
      </c>
      <c r="AD193"/>
      <c r="AE193"/>
      <c r="AF193"/>
      <c r="AG193">
        <v>2.5933446000000004E-5</v>
      </c>
      <c r="AH193">
        <v>5.8939649999999997E-5</v>
      </c>
      <c r="AI193">
        <v>1.6503102000000003E-5</v>
      </c>
      <c r="AJ193">
        <v>2.1218273999999999E-5</v>
      </c>
      <c r="AK193">
        <v>1.2966723000000002E-5</v>
      </c>
      <c r="AL193">
        <v>9.6661026000000006E-5</v>
      </c>
      <c r="AM193">
        <v>2.3575860000000003E-5</v>
      </c>
      <c r="AN193"/>
      <c r="AO193">
        <v>1.7681895000000004E-5</v>
      </c>
      <c r="AP193">
        <v>5.8939650000000024E-7</v>
      </c>
      <c r="AQ193">
        <v>6.4297800000000001E-6</v>
      </c>
      <c r="AR193">
        <v>2.3575860000000003E-5</v>
      </c>
      <c r="AS193">
        <v>2.9469825000000006E-4</v>
      </c>
      <c r="AT193"/>
      <c r="AU193"/>
      <c r="AV193"/>
      <c r="AW193"/>
      <c r="AX193"/>
      <c r="AY193"/>
      <c r="AZ193"/>
      <c r="BA193"/>
      <c r="BB193"/>
      <c r="BC193"/>
      <c r="BD193"/>
      <c r="BE193"/>
      <c r="BF193">
        <v>3.5540608950000008E-4</v>
      </c>
      <c r="BG193">
        <v>2.3575860000000003E-5</v>
      </c>
      <c r="BH193"/>
      <c r="BI193" t="s">
        <v>33</v>
      </c>
      <c r="BJ193" t="s">
        <v>706</v>
      </c>
      <c r="BK193" t="s">
        <v>116</v>
      </c>
      <c r="BL193" t="s">
        <v>117</v>
      </c>
      <c r="BM193" t="s">
        <v>41</v>
      </c>
      <c r="BN193" t="s">
        <v>26</v>
      </c>
      <c r="BO193" t="s">
        <v>94</v>
      </c>
      <c r="BP193">
        <v>5.25</v>
      </c>
      <c r="BS193" s="126"/>
      <c r="BT193" s="126"/>
      <c r="CC193" s="126"/>
      <c r="CD193" s="126"/>
      <c r="CK193" s="126"/>
      <c r="CL193" s="126"/>
      <c r="CM193" s="126"/>
      <c r="CN193" s="126"/>
      <c r="CO193" s="126"/>
      <c r="CP193" s="126"/>
      <c r="CQ193" s="126"/>
      <c r="CR193" s="126"/>
      <c r="CS193" s="126"/>
      <c r="CT193" s="126"/>
      <c r="CU193" s="126"/>
      <c r="CV193" s="126"/>
      <c r="CW193" s="126"/>
      <c r="CX193" s="126"/>
      <c r="CY193" s="126"/>
      <c r="CZ193" s="126"/>
      <c r="DA193" s="126"/>
      <c r="DB193" s="126"/>
      <c r="DC193" s="126"/>
      <c r="DD193" s="126"/>
      <c r="DE193" s="126"/>
      <c r="DF193" s="126"/>
      <c r="DG193" s="126"/>
      <c r="DH193" s="126"/>
      <c r="DI193" s="126"/>
      <c r="DJ193" s="126"/>
      <c r="DK193" s="126"/>
      <c r="DL193" s="126"/>
      <c r="DM193" s="126"/>
      <c r="DN193" s="126"/>
      <c r="DO193" s="126"/>
      <c r="DP193" s="126"/>
      <c r="DQ193" s="126"/>
      <c r="DR193" s="126"/>
      <c r="DS193" s="126"/>
      <c r="DT193" s="126"/>
      <c r="DU193" s="126"/>
      <c r="DV193" s="126"/>
      <c r="DW193" s="126"/>
      <c r="DX193" s="126"/>
      <c r="EB193" s="126"/>
      <c r="EF193" s="126"/>
      <c r="EG193" s="126"/>
    </row>
    <row r="194" spans="1:137" x14ac:dyDescent="0.25">
      <c r="A194">
        <v>193</v>
      </c>
      <c r="B194" t="s">
        <v>227</v>
      </c>
      <c r="C194">
        <v>6</v>
      </c>
      <c r="D194" t="s">
        <v>228</v>
      </c>
      <c r="E194" s="134">
        <v>273.16666666666669</v>
      </c>
      <c r="F194">
        <v>170273</v>
      </c>
      <c r="G194" t="s">
        <v>30</v>
      </c>
      <c r="H194" t="s">
        <v>1008</v>
      </c>
      <c r="I194">
        <v>253758</v>
      </c>
      <c r="J194" t="s">
        <v>108</v>
      </c>
      <c r="K194">
        <v>1</v>
      </c>
      <c r="L194">
        <v>1.03</v>
      </c>
      <c r="M194">
        <v>7.9722799999999996</v>
      </c>
      <c r="N194">
        <v>7.97228E-3</v>
      </c>
      <c r="O194">
        <v>8.2114484000000001</v>
      </c>
      <c r="P194">
        <v>8.2114483999999998E-3</v>
      </c>
      <c r="Q194">
        <v>3.0000000000000027E-2</v>
      </c>
      <c r="R194">
        <v>2.3916839999999981E-4</v>
      </c>
      <c r="S194">
        <v>121.7811951421384</v>
      </c>
      <c r="T194">
        <v>125.43463099640256</v>
      </c>
      <c r="U194" t="s">
        <v>1111</v>
      </c>
      <c r="V194">
        <v>9.0325932400000006E-6</v>
      </c>
      <c r="W194">
        <v>1.0839111888E-6</v>
      </c>
      <c r="X194">
        <v>1.354888986E-6</v>
      </c>
      <c r="Y194">
        <v>4.5162966200000005E-5</v>
      </c>
      <c r="Z194">
        <v>3.2517335663999996E-6</v>
      </c>
      <c r="AA194">
        <v>4.5162966200000005E-5</v>
      </c>
      <c r="AB194">
        <v>7.2441397784800006E-5</v>
      </c>
      <c r="AC194">
        <v>1.0739753362359999E-4</v>
      </c>
      <c r="AD194"/>
      <c r="AE194">
        <v>5.6124851200000011E-5</v>
      </c>
      <c r="AF194">
        <v>4.1216687600000002E-4</v>
      </c>
      <c r="AG194">
        <v>1.9292917599999999E-5</v>
      </c>
      <c r="AH194">
        <v>4.3847539999999993E-5</v>
      </c>
      <c r="AI194">
        <v>1.22773112E-5</v>
      </c>
      <c r="AJ194">
        <v>1.5785114399999997E-5</v>
      </c>
      <c r="AK194">
        <v>9.6464587999999995E-6</v>
      </c>
      <c r="AL194">
        <v>7.1909965600000002E-5</v>
      </c>
      <c r="AM194">
        <v>1.7539016E-5</v>
      </c>
      <c r="AN194"/>
      <c r="AO194">
        <v>1.3154262E-5</v>
      </c>
      <c r="AP194">
        <v>4.3847540000000004E-7</v>
      </c>
      <c r="AQ194">
        <v>4.7833679999999989E-6</v>
      </c>
      <c r="AR194">
        <v>1.7539016E-5</v>
      </c>
      <c r="AS194">
        <v>2.192377E-4</v>
      </c>
      <c r="AT194"/>
      <c r="AU194"/>
      <c r="AV194"/>
      <c r="AW194"/>
      <c r="AX194"/>
      <c r="AY194"/>
      <c r="AZ194"/>
      <c r="BA194"/>
      <c r="BB194"/>
      <c r="BC194"/>
      <c r="BD194"/>
      <c r="BE194"/>
      <c r="BF194">
        <v>2.6440066619999998E-4</v>
      </c>
      <c r="BG194">
        <v>1.7539016E-5</v>
      </c>
      <c r="BH194"/>
      <c r="BI194" t="s">
        <v>33</v>
      </c>
      <c r="BJ194" t="s">
        <v>706</v>
      </c>
      <c r="BK194" t="s">
        <v>116</v>
      </c>
      <c r="BL194" t="s">
        <v>93</v>
      </c>
      <c r="BM194" t="s">
        <v>41</v>
      </c>
      <c r="BN194" t="s">
        <v>26</v>
      </c>
      <c r="BO194" t="s">
        <v>26</v>
      </c>
      <c r="BP194">
        <v>5.25</v>
      </c>
      <c r="BS194" s="126"/>
      <c r="BT194" s="126"/>
      <c r="CC194" s="126"/>
      <c r="CD194" s="126"/>
      <c r="CK194" s="126"/>
      <c r="CL194" s="126"/>
      <c r="CM194" s="126"/>
      <c r="CN194" s="126"/>
      <c r="CO194" s="126"/>
      <c r="CP194" s="126"/>
      <c r="CQ194" s="126"/>
      <c r="CR194" s="126"/>
      <c r="CS194" s="126"/>
      <c r="CT194" s="126"/>
      <c r="CU194" s="126"/>
      <c r="CV194" s="126"/>
      <c r="CW194" s="126"/>
      <c r="CX194" s="126"/>
      <c r="CY194" s="126"/>
      <c r="CZ194" s="126"/>
      <c r="DA194" s="126"/>
      <c r="DB194" s="126"/>
      <c r="DC194" s="126"/>
      <c r="DD194" s="126"/>
      <c r="DE194" s="126"/>
      <c r="DF194" s="126"/>
      <c r="DG194" s="126"/>
      <c r="DH194" s="126"/>
      <c r="DI194" s="126"/>
      <c r="DJ194" s="126"/>
      <c r="DK194" s="126"/>
      <c r="DL194" s="126"/>
      <c r="DM194" s="126"/>
      <c r="DN194" s="126"/>
      <c r="DO194" s="126"/>
      <c r="DP194" s="126"/>
      <c r="DQ194" s="126"/>
      <c r="DR194" s="126"/>
      <c r="DS194" s="126"/>
      <c r="DT194" s="126"/>
      <c r="DU194" s="126"/>
      <c r="DV194" s="126"/>
      <c r="DW194" s="126"/>
      <c r="DX194" s="126"/>
      <c r="EB194" s="126"/>
      <c r="EF194" s="126"/>
      <c r="EG194" s="126"/>
    </row>
    <row r="195" spans="1:137" x14ac:dyDescent="0.25">
      <c r="A195">
        <v>194</v>
      </c>
      <c r="B195" t="s">
        <v>238</v>
      </c>
      <c r="C195">
        <v>6</v>
      </c>
      <c r="D195" t="s">
        <v>239</v>
      </c>
      <c r="E195" s="134">
        <v>30.416666666666668</v>
      </c>
      <c r="F195">
        <v>223781</v>
      </c>
      <c r="G195" t="s">
        <v>30</v>
      </c>
      <c r="H195" t="s">
        <v>1008</v>
      </c>
      <c r="I195">
        <v>253758</v>
      </c>
      <c r="J195" t="s">
        <v>108</v>
      </c>
      <c r="K195">
        <v>1</v>
      </c>
      <c r="L195">
        <v>1.03</v>
      </c>
      <c r="M195">
        <v>6.9332799999999999</v>
      </c>
      <c r="N195">
        <v>6.93328E-3</v>
      </c>
      <c r="O195">
        <v>7.1412784</v>
      </c>
      <c r="P195">
        <v>7.1412784000000002E-3</v>
      </c>
      <c r="Q195">
        <v>3.0000000000000027E-2</v>
      </c>
      <c r="R195">
        <v>2.0799840000000017E-4</v>
      </c>
      <c r="S195">
        <v>140.03095020073718</v>
      </c>
      <c r="T195">
        <v>144.23187870675929</v>
      </c>
      <c r="U195" t="s">
        <v>1111</v>
      </c>
      <c r="V195">
        <v>7.85540624E-6</v>
      </c>
      <c r="W195">
        <v>9.4264874880000006E-7</v>
      </c>
      <c r="X195">
        <v>1.1783109360000001E-6</v>
      </c>
      <c r="Y195">
        <v>3.9277031199999998E-5</v>
      </c>
      <c r="Z195">
        <v>2.8279462464000002E-6</v>
      </c>
      <c r="AA195">
        <v>3.9277031199999998E-5</v>
      </c>
      <c r="AB195">
        <v>6.3000358044799999E-5</v>
      </c>
      <c r="AC195">
        <v>9.3400780193600013E-5</v>
      </c>
      <c r="AD195"/>
      <c r="AE195"/>
      <c r="AF195"/>
      <c r="AG195">
        <v>1.67785376E-5</v>
      </c>
      <c r="AH195">
        <v>3.8133039999999998E-5</v>
      </c>
      <c r="AI195">
        <v>1.0677251199999999E-5</v>
      </c>
      <c r="AJ195">
        <v>1.3727894399999999E-5</v>
      </c>
      <c r="AK195">
        <v>8.3892687999999998E-6</v>
      </c>
      <c r="AL195">
        <v>6.2538185599999999E-5</v>
      </c>
      <c r="AM195">
        <v>1.5253216E-5</v>
      </c>
      <c r="AN195"/>
      <c r="AO195">
        <v>1.1439912000000002E-5</v>
      </c>
      <c r="AP195">
        <v>3.8133040000000011E-7</v>
      </c>
      <c r="AQ195">
        <v>4.1599679999999991E-6</v>
      </c>
      <c r="AR195">
        <v>1.5253216E-5</v>
      </c>
      <c r="AS195">
        <v>1.9066520000000001E-4</v>
      </c>
      <c r="AT195"/>
      <c r="AU195"/>
      <c r="AV195"/>
      <c r="AW195"/>
      <c r="AX195"/>
      <c r="AY195"/>
      <c r="AZ195"/>
      <c r="BA195"/>
      <c r="BB195"/>
      <c r="BC195"/>
      <c r="BD195"/>
      <c r="BE195"/>
      <c r="BF195">
        <v>2.299422312E-4</v>
      </c>
      <c r="BG195">
        <v>1.5253216E-5</v>
      </c>
      <c r="BH195"/>
      <c r="BI195" t="s">
        <v>33</v>
      </c>
      <c r="BJ195" t="s">
        <v>706</v>
      </c>
      <c r="BK195" t="s">
        <v>119</v>
      </c>
      <c r="BL195" t="s">
        <v>93</v>
      </c>
      <c r="BM195" t="s">
        <v>41</v>
      </c>
      <c r="BN195" t="s">
        <v>26</v>
      </c>
      <c r="BO195" t="s">
        <v>94</v>
      </c>
      <c r="BP195">
        <v>5.2</v>
      </c>
      <c r="BS195" s="126"/>
      <c r="BT195" s="126"/>
      <c r="CC195" s="126"/>
      <c r="CD195" s="126"/>
      <c r="CK195" s="126"/>
      <c r="CL195" s="126"/>
      <c r="CM195" s="126"/>
      <c r="CN195" s="126"/>
      <c r="CO195" s="126"/>
      <c r="CP195" s="126"/>
      <c r="CQ195" s="126"/>
      <c r="CR195" s="126"/>
      <c r="CS195" s="126"/>
      <c r="CT195" s="126"/>
      <c r="CU195" s="126"/>
      <c r="CV195" s="126"/>
      <c r="CW195" s="126"/>
      <c r="CX195" s="126"/>
      <c r="CY195" s="126"/>
      <c r="CZ195" s="126"/>
      <c r="DA195" s="126"/>
      <c r="DB195" s="126"/>
      <c r="DC195" s="126"/>
      <c r="DD195" s="126"/>
      <c r="DE195" s="126"/>
      <c r="DF195" s="126"/>
      <c r="DG195" s="126"/>
      <c r="DH195" s="126"/>
      <c r="DI195" s="126"/>
      <c r="DJ195" s="126"/>
      <c r="DK195" s="126"/>
      <c r="DL195" s="126"/>
      <c r="DM195" s="126"/>
      <c r="DN195" s="126"/>
      <c r="DO195" s="126"/>
      <c r="DP195" s="126"/>
      <c r="DQ195" s="126"/>
      <c r="DR195" s="126"/>
      <c r="DS195" s="126"/>
      <c r="DT195" s="126"/>
      <c r="DU195" s="126"/>
      <c r="DV195" s="126"/>
      <c r="DW195" s="126"/>
      <c r="DX195" s="126"/>
      <c r="EB195" s="126"/>
      <c r="EF195" s="126"/>
      <c r="EG195" s="126"/>
    </row>
    <row r="196" spans="1:137" x14ac:dyDescent="0.25">
      <c r="A196">
        <v>195</v>
      </c>
      <c r="B196" t="s">
        <v>240</v>
      </c>
      <c r="C196">
        <v>6</v>
      </c>
      <c r="D196" t="s">
        <v>242</v>
      </c>
      <c r="E196" s="134">
        <v>10</v>
      </c>
      <c r="F196">
        <v>223782</v>
      </c>
      <c r="G196" t="s">
        <v>30</v>
      </c>
      <c r="H196" t="s">
        <v>1008</v>
      </c>
      <c r="I196">
        <v>253758</v>
      </c>
      <c r="J196" t="s">
        <v>108</v>
      </c>
      <c r="K196">
        <v>1</v>
      </c>
      <c r="L196">
        <v>1.03</v>
      </c>
      <c r="M196">
        <v>6.03972</v>
      </c>
      <c r="N196">
        <v>6.0397200000000002E-3</v>
      </c>
      <c r="O196">
        <v>6.2209116</v>
      </c>
      <c r="P196">
        <v>6.2209116000000002E-3</v>
      </c>
      <c r="Q196">
        <v>3.0000000000000027E-2</v>
      </c>
      <c r="R196">
        <v>1.8119159999999999E-4</v>
      </c>
      <c r="S196">
        <v>160.74814501463098</v>
      </c>
      <c r="T196">
        <v>165.57058936506991</v>
      </c>
      <c r="U196" t="s">
        <v>61</v>
      </c>
      <c r="V196">
        <v>6.8430027600000002E-6</v>
      </c>
      <c r="W196">
        <v>8.211603312E-7</v>
      </c>
      <c r="X196">
        <v>1.0264504139999999E-6</v>
      </c>
      <c r="Y196">
        <v>3.4215013800000005E-5</v>
      </c>
      <c r="Z196">
        <v>2.4634809935999998E-6</v>
      </c>
      <c r="AA196">
        <v>3.4215013800000005E-5</v>
      </c>
      <c r="AB196">
        <v>5.48808821352E-5</v>
      </c>
      <c r="AC196">
        <v>8.1363302816399993E-5</v>
      </c>
      <c r="AD196"/>
      <c r="AE196"/>
      <c r="AF196"/>
      <c r="AG196">
        <v>1.4616122400000002E-5</v>
      </c>
      <c r="AH196">
        <v>3.3218459999999998E-5</v>
      </c>
      <c r="AI196">
        <v>9.3011688000000003E-6</v>
      </c>
      <c r="AJ196">
        <v>1.19586456E-5</v>
      </c>
      <c r="AK196">
        <v>7.3080612000000019E-6</v>
      </c>
      <c r="AL196">
        <v>5.4478274399999998E-5</v>
      </c>
      <c r="AM196">
        <v>1.3287384E-5</v>
      </c>
      <c r="AN196">
        <v>1.4616122400000002E-5</v>
      </c>
      <c r="AO196"/>
      <c r="AP196">
        <v>3.3218460000000012E-7</v>
      </c>
      <c r="AQ196">
        <v>3.6238319999999991E-6</v>
      </c>
      <c r="AR196">
        <v>1.3287384E-5</v>
      </c>
      <c r="AS196">
        <v>1.6609230000000003E-4</v>
      </c>
      <c r="AT196"/>
      <c r="AU196"/>
      <c r="AV196"/>
      <c r="AW196"/>
      <c r="AX196"/>
      <c r="AY196"/>
      <c r="AZ196"/>
      <c r="BA196"/>
      <c r="BB196"/>
      <c r="BC196"/>
      <c r="BD196"/>
      <c r="BE196"/>
      <c r="BF196">
        <v>2.0030731380000003E-4</v>
      </c>
      <c r="BG196">
        <v>1.3287384E-5</v>
      </c>
      <c r="BH196"/>
      <c r="BI196" t="s">
        <v>33</v>
      </c>
      <c r="BJ196" t="s">
        <v>706</v>
      </c>
      <c r="BK196" t="s">
        <v>119</v>
      </c>
      <c r="BL196" t="s">
        <v>93</v>
      </c>
      <c r="BM196" t="s">
        <v>41</v>
      </c>
      <c r="BN196" t="s">
        <v>26</v>
      </c>
      <c r="BO196" t="s">
        <v>26</v>
      </c>
      <c r="BP196">
        <v>5.2</v>
      </c>
      <c r="BS196" s="126"/>
      <c r="BT196" s="126"/>
      <c r="CC196" s="126"/>
      <c r="CD196" s="126"/>
      <c r="CK196" s="126"/>
      <c r="CL196" s="126"/>
      <c r="CM196" s="126"/>
      <c r="CN196" s="126"/>
      <c r="CO196" s="126"/>
      <c r="CP196" s="126"/>
      <c r="CQ196" s="126"/>
      <c r="CR196" s="126"/>
      <c r="CS196" s="126"/>
      <c r="CT196" s="126"/>
      <c r="CU196" s="126"/>
      <c r="CV196" s="126"/>
      <c r="CW196" s="126"/>
      <c r="CX196" s="126"/>
      <c r="CY196" s="126"/>
      <c r="CZ196" s="126"/>
      <c r="DA196" s="126"/>
      <c r="DB196" s="126"/>
      <c r="DC196" s="126"/>
      <c r="DD196" s="126"/>
      <c r="DE196" s="126"/>
      <c r="DF196" s="126"/>
      <c r="DG196" s="126"/>
      <c r="DH196" s="126"/>
      <c r="DI196" s="126"/>
      <c r="DJ196" s="126"/>
      <c r="DK196" s="126"/>
      <c r="DL196" s="126"/>
      <c r="DM196" s="126"/>
      <c r="DN196" s="126"/>
      <c r="DO196" s="126"/>
      <c r="DP196" s="126"/>
      <c r="DQ196" s="126"/>
      <c r="DR196" s="126"/>
      <c r="DS196" s="126"/>
      <c r="DT196" s="126"/>
      <c r="DU196" s="126"/>
      <c r="DV196" s="126"/>
      <c r="DW196" s="126"/>
      <c r="DX196" s="126"/>
      <c r="EB196" s="126"/>
      <c r="EF196" s="126"/>
      <c r="EG196" s="126"/>
    </row>
    <row r="197" spans="1:137" x14ac:dyDescent="0.25">
      <c r="A197">
        <v>196</v>
      </c>
      <c r="B197" t="s">
        <v>241</v>
      </c>
      <c r="C197">
        <v>6</v>
      </c>
      <c r="D197" t="s">
        <v>243</v>
      </c>
      <c r="E197" s="134">
        <v>136</v>
      </c>
      <c r="F197">
        <v>223783</v>
      </c>
      <c r="G197" t="s">
        <v>30</v>
      </c>
      <c r="H197" t="s">
        <v>1008</v>
      </c>
      <c r="I197">
        <v>253758</v>
      </c>
      <c r="J197" t="s">
        <v>108</v>
      </c>
      <c r="K197">
        <v>1</v>
      </c>
      <c r="L197">
        <v>1.03</v>
      </c>
      <c r="M197">
        <v>9.41845</v>
      </c>
      <c r="N197">
        <v>9.4184500000000001E-3</v>
      </c>
      <c r="O197">
        <v>9.7010035000000006</v>
      </c>
      <c r="P197">
        <v>9.7010035000000012E-3</v>
      </c>
      <c r="Q197">
        <v>3.0000000000000027E-2</v>
      </c>
      <c r="R197">
        <v>2.825535000000011E-4</v>
      </c>
      <c r="S197">
        <v>103.0821192879685</v>
      </c>
      <c r="T197">
        <v>106.17458286660757</v>
      </c>
      <c r="U197" t="s">
        <v>1111</v>
      </c>
      <c r="V197">
        <v>1.0671103850000002E-5</v>
      </c>
      <c r="W197">
        <v>1.2805324620000003E-6</v>
      </c>
      <c r="X197">
        <v>1.6006655775000001E-6</v>
      </c>
      <c r="Y197">
        <v>5.3355519250000019E-5</v>
      </c>
      <c r="Z197">
        <v>3.8415973860000002E-6</v>
      </c>
      <c r="AA197">
        <v>5.3355519250000019E-5</v>
      </c>
      <c r="AB197">
        <v>8.5582252877000015E-5</v>
      </c>
      <c r="AC197">
        <v>1.2687942477650004E-4</v>
      </c>
      <c r="AD197"/>
      <c r="AE197"/>
      <c r="AF197"/>
      <c r="AG197">
        <v>2.2792649000000003E-5</v>
      </c>
      <c r="AH197">
        <v>5.1801474999999993E-5</v>
      </c>
      <c r="AI197">
        <v>1.4504413E-5</v>
      </c>
      <c r="AJ197">
        <v>1.8648531000000001E-5</v>
      </c>
      <c r="AK197">
        <v>1.1396324500000002E-5</v>
      </c>
      <c r="AL197">
        <v>8.4954419000000006E-5</v>
      </c>
      <c r="AM197">
        <v>2.0720589999999999E-5</v>
      </c>
      <c r="AN197"/>
      <c r="AO197">
        <v>1.5540442500000001E-5</v>
      </c>
      <c r="AP197">
        <v>5.180147500000001E-7</v>
      </c>
      <c r="AQ197">
        <v>5.6510699999999996E-6</v>
      </c>
      <c r="AR197">
        <v>2.0720589999999999E-5</v>
      </c>
      <c r="AS197">
        <v>2.5900737500000003E-4</v>
      </c>
      <c r="AT197"/>
      <c r="AU197"/>
      <c r="AV197"/>
      <c r="AW197"/>
      <c r="AX197"/>
      <c r="AY197"/>
      <c r="AZ197"/>
      <c r="BA197"/>
      <c r="BB197"/>
      <c r="BC197"/>
      <c r="BD197"/>
      <c r="BE197"/>
      <c r="BF197">
        <v>3.1236289425000006E-4</v>
      </c>
      <c r="BG197">
        <v>2.0720589999999999E-5</v>
      </c>
      <c r="BH197"/>
      <c r="BI197" t="s">
        <v>33</v>
      </c>
      <c r="BJ197" t="s">
        <v>706</v>
      </c>
      <c r="BK197" t="s">
        <v>119</v>
      </c>
      <c r="BL197" t="s">
        <v>93</v>
      </c>
      <c r="BM197" t="s">
        <v>41</v>
      </c>
      <c r="BN197" t="s">
        <v>26</v>
      </c>
      <c r="BO197" t="s">
        <v>94</v>
      </c>
      <c r="BP197">
        <v>5.2</v>
      </c>
      <c r="BS197" s="126"/>
      <c r="BT197" s="126"/>
      <c r="CC197" s="126"/>
      <c r="CD197" s="126"/>
      <c r="CK197" s="126"/>
      <c r="CL197" s="126"/>
      <c r="CM197" s="126"/>
      <c r="CN197" s="126"/>
      <c r="CO197" s="126"/>
      <c r="CP197" s="126"/>
      <c r="CQ197" s="126"/>
      <c r="CR197" s="126"/>
      <c r="CS197" s="126"/>
      <c r="CT197" s="126"/>
      <c r="CU197" s="126"/>
      <c r="CV197" s="126"/>
      <c r="CW197" s="126"/>
      <c r="CX197" s="126"/>
      <c r="CY197" s="126"/>
      <c r="CZ197" s="126"/>
      <c r="DA197" s="126"/>
      <c r="DB197" s="126"/>
      <c r="DC197" s="126"/>
      <c r="DD197" s="126"/>
      <c r="DE197" s="126"/>
      <c r="DF197" s="126"/>
      <c r="DG197" s="126"/>
      <c r="DH197" s="126"/>
      <c r="DI197" s="126"/>
      <c r="DJ197" s="126"/>
      <c r="DK197" s="126"/>
      <c r="DL197" s="126"/>
      <c r="DM197" s="126"/>
      <c r="DN197" s="126"/>
      <c r="DO197" s="126"/>
      <c r="DP197" s="126"/>
      <c r="DQ197" s="126"/>
      <c r="DR197" s="126"/>
      <c r="DS197" s="126"/>
      <c r="DT197" s="126"/>
      <c r="DU197" s="126"/>
      <c r="DV197" s="126"/>
      <c r="DW197" s="126"/>
      <c r="DX197" s="126"/>
      <c r="EB197" s="126"/>
      <c r="EF197" s="126"/>
      <c r="EG197" s="126"/>
    </row>
    <row r="198" spans="1:137" x14ac:dyDescent="0.25">
      <c r="A198">
        <v>197</v>
      </c>
      <c r="B198" t="s">
        <v>245</v>
      </c>
      <c r="C198">
        <v>6</v>
      </c>
      <c r="D198" t="s">
        <v>1329</v>
      </c>
      <c r="E198" s="134">
        <v>30</v>
      </c>
      <c r="F198">
        <v>167579</v>
      </c>
      <c r="G198" t="s">
        <v>30</v>
      </c>
      <c r="H198" t="s">
        <v>1008</v>
      </c>
      <c r="I198">
        <v>253758</v>
      </c>
      <c r="J198" t="s">
        <v>108</v>
      </c>
      <c r="K198">
        <v>1</v>
      </c>
      <c r="L198">
        <v>1.05</v>
      </c>
      <c r="M198">
        <v>7.2093600000000002</v>
      </c>
      <c r="N198">
        <v>7.2093599999999997E-3</v>
      </c>
      <c r="O198">
        <v>7.5698280000000002</v>
      </c>
      <c r="P198">
        <v>7.5698279999999998E-3</v>
      </c>
      <c r="Q198">
        <v>5.0000000000000051E-2</v>
      </c>
      <c r="R198">
        <v>3.6046799999999921E-4</v>
      </c>
      <c r="S198">
        <v>132.10339785791697</v>
      </c>
      <c r="T198">
        <v>138.70856775081282</v>
      </c>
      <c r="U198" t="s">
        <v>61</v>
      </c>
      <c r="V198">
        <v>8.3268108000000015E-6</v>
      </c>
      <c r="W198">
        <v>9.9921729600000017E-7</v>
      </c>
      <c r="X198">
        <v>1.2490216200000001E-6</v>
      </c>
      <c r="Y198">
        <v>4.1634054000000009E-5</v>
      </c>
      <c r="Z198">
        <v>2.9976518880000001E-6</v>
      </c>
      <c r="AA198">
        <v>4.1634054000000009E-5</v>
      </c>
      <c r="AB198">
        <v>6.6781022615999998E-5</v>
      </c>
      <c r="AC198">
        <v>9.9005780412000016E-5</v>
      </c>
      <c r="AD198"/>
      <c r="AE198">
        <v>5.0753894400000019E-5</v>
      </c>
      <c r="AF198">
        <v>3.7272391199999998E-4</v>
      </c>
      <c r="AG198">
        <v>1.7446651200000003E-5</v>
      </c>
      <c r="AH198">
        <v>3.9651479999999997E-5</v>
      </c>
      <c r="AI198">
        <v>1.1102414400000002E-5</v>
      </c>
      <c r="AJ198">
        <v>1.4274532800000001E-5</v>
      </c>
      <c r="AK198">
        <v>8.7233256000000014E-6</v>
      </c>
      <c r="AL198">
        <v>6.5028427200000013E-5</v>
      </c>
      <c r="AM198">
        <v>1.5860592000000003E-5</v>
      </c>
      <c r="AN198">
        <v>1.7446651200000003E-5</v>
      </c>
      <c r="AO198"/>
      <c r="AP198">
        <v>3.965148000000001E-7</v>
      </c>
      <c r="AQ198">
        <v>4.3256160000000002E-6</v>
      </c>
      <c r="AR198">
        <v>1.5860592000000003E-5</v>
      </c>
      <c r="AS198">
        <v>1.9825740000000005E-4</v>
      </c>
      <c r="AT198"/>
      <c r="AU198"/>
      <c r="AV198"/>
      <c r="AW198"/>
      <c r="AX198"/>
      <c r="AY198"/>
      <c r="AZ198"/>
      <c r="BA198"/>
      <c r="BB198"/>
      <c r="BC198"/>
      <c r="BD198"/>
      <c r="BE198"/>
      <c r="BF198">
        <v>2.3989145400000003E-4</v>
      </c>
      <c r="BG198">
        <v>1.5860592000000003E-5</v>
      </c>
      <c r="BH198"/>
      <c r="BI198" t="s">
        <v>33</v>
      </c>
      <c r="BJ198" t="s">
        <v>706</v>
      </c>
      <c r="BK198" t="s">
        <v>116</v>
      </c>
      <c r="BL198" t="s">
        <v>93</v>
      </c>
      <c r="BM198" t="s">
        <v>41</v>
      </c>
      <c r="BN198" t="s">
        <v>26</v>
      </c>
      <c r="BO198" t="s">
        <v>26</v>
      </c>
      <c r="BP198">
        <v>4.75</v>
      </c>
      <c r="BS198" s="126"/>
      <c r="BT198" s="126"/>
      <c r="CC198" s="126"/>
      <c r="CD198" s="126"/>
      <c r="CK198" s="126"/>
      <c r="CL198" s="126"/>
      <c r="CM198" s="126"/>
      <c r="CN198" s="126"/>
      <c r="CO198" s="126"/>
      <c r="CP198" s="126"/>
      <c r="CQ198" s="126"/>
      <c r="CR198" s="126"/>
      <c r="CS198" s="126"/>
      <c r="CT198" s="126"/>
      <c r="CU198" s="126"/>
      <c r="CV198" s="126"/>
      <c r="CW198" s="126"/>
      <c r="CX198" s="126"/>
      <c r="CY198" s="126"/>
      <c r="CZ198" s="126"/>
      <c r="DA198" s="126"/>
      <c r="DB198" s="126"/>
      <c r="DC198" s="126"/>
      <c r="DD198" s="126"/>
      <c r="DE198" s="126"/>
      <c r="DF198" s="126"/>
      <c r="DG198" s="126"/>
      <c r="DH198" s="126"/>
      <c r="DI198" s="126"/>
      <c r="DJ198" s="126"/>
      <c r="DK198" s="126"/>
      <c r="DL198" s="126"/>
      <c r="DM198" s="126"/>
      <c r="DN198" s="126"/>
      <c r="DO198" s="126"/>
      <c r="DP198" s="126"/>
      <c r="DQ198" s="126"/>
      <c r="DR198" s="126"/>
      <c r="DS198" s="126"/>
      <c r="DT198" s="126"/>
      <c r="DU198" s="126"/>
      <c r="DV198" s="126"/>
      <c r="DW198" s="126"/>
      <c r="DX198" s="126"/>
      <c r="EB198" s="126"/>
      <c r="EF198" s="126"/>
      <c r="EG198" s="126"/>
    </row>
    <row r="199" spans="1:137" x14ac:dyDescent="0.25">
      <c r="A199">
        <v>198</v>
      </c>
      <c r="B199" t="s">
        <v>252</v>
      </c>
      <c r="C199">
        <v>6</v>
      </c>
      <c r="D199" t="s">
        <v>253</v>
      </c>
      <c r="E199" s="134">
        <v>172.58333333333334</v>
      </c>
      <c r="F199"/>
      <c r="G199" t="s">
        <v>30</v>
      </c>
      <c r="H199" t="s">
        <v>1008</v>
      </c>
      <c r="I199">
        <v>253758</v>
      </c>
      <c r="J199" t="s">
        <v>108</v>
      </c>
      <c r="K199">
        <v>1</v>
      </c>
      <c r="L199">
        <v>1.03</v>
      </c>
      <c r="M199">
        <v>8.5851699999999997</v>
      </c>
      <c r="N199">
        <v>8.5851699999999996E-3</v>
      </c>
      <c r="O199">
        <v>8.8427250999999991</v>
      </c>
      <c r="P199">
        <v>8.8427250999999988E-3</v>
      </c>
      <c r="Q199">
        <v>3.0000000000000027E-2</v>
      </c>
      <c r="R199">
        <v>2.5755509999999919E-4</v>
      </c>
      <c r="S199">
        <v>113.08731060745065</v>
      </c>
      <c r="T199">
        <v>116.47992992567416</v>
      </c>
      <c r="U199" t="s">
        <v>1111</v>
      </c>
      <c r="V199">
        <v>9.7269976099999998E-6</v>
      </c>
      <c r="W199">
        <v>1.1672397131999999E-6</v>
      </c>
      <c r="X199">
        <v>1.4590496414999998E-6</v>
      </c>
      <c r="Y199">
        <v>4.8634988050000001E-5</v>
      </c>
      <c r="Z199">
        <v>3.5017191395999995E-6</v>
      </c>
      <c r="AA199">
        <v>4.8634988050000001E-5</v>
      </c>
      <c r="AB199">
        <v>7.8010520832199994E-5</v>
      </c>
      <c r="AC199">
        <v>1.156540015829E-4</v>
      </c>
      <c r="AD199"/>
      <c r="AE199"/>
      <c r="AF199"/>
      <c r="AG199">
        <v>2.0776111399999999E-5</v>
      </c>
      <c r="AH199">
        <v>4.7218434999999997E-5</v>
      </c>
      <c r="AI199">
        <v>1.3221161799999999E-5</v>
      </c>
      <c r="AJ199">
        <v>1.6998636600000002E-5</v>
      </c>
      <c r="AK199">
        <v>1.03880557E-5</v>
      </c>
      <c r="AL199">
        <v>7.7438233399999997E-5</v>
      </c>
      <c r="AM199">
        <v>1.8887374E-5</v>
      </c>
      <c r="AN199"/>
      <c r="AO199">
        <v>1.4165530500000002E-5</v>
      </c>
      <c r="AP199">
        <v>4.7218435000000009E-7</v>
      </c>
      <c r="AQ199">
        <v>5.1511019999999993E-6</v>
      </c>
      <c r="AR199">
        <v>1.8887374E-5</v>
      </c>
      <c r="AS199">
        <v>2.3609217500000003E-4</v>
      </c>
      <c r="AT199"/>
      <c r="AU199"/>
      <c r="AV199"/>
      <c r="AW199"/>
      <c r="AX199"/>
      <c r="AY199"/>
      <c r="AZ199"/>
      <c r="BA199"/>
      <c r="BB199"/>
      <c r="BC199"/>
      <c r="BD199"/>
      <c r="BE199"/>
      <c r="BF199">
        <v>2.8472716305000002E-4</v>
      </c>
      <c r="BG199">
        <v>1.8887374E-5</v>
      </c>
      <c r="BH199"/>
      <c r="BI199" t="s">
        <v>33</v>
      </c>
      <c r="BJ199" t="s">
        <v>706</v>
      </c>
      <c r="BK199" t="s">
        <v>119</v>
      </c>
      <c r="BL199" t="s">
        <v>93</v>
      </c>
      <c r="BM199" t="s">
        <v>41</v>
      </c>
      <c r="BN199" t="s">
        <v>26</v>
      </c>
      <c r="BO199" t="s">
        <v>94</v>
      </c>
      <c r="BP199">
        <v>5.2</v>
      </c>
      <c r="BS199" s="126"/>
      <c r="BT199" s="126"/>
      <c r="CC199" s="126"/>
      <c r="CD199" s="126"/>
      <c r="CK199" s="126"/>
      <c r="CL199" s="126"/>
      <c r="CM199" s="126"/>
      <c r="CN199" s="126"/>
      <c r="CO199" s="126"/>
      <c r="CP199" s="126"/>
      <c r="CQ199" s="126"/>
      <c r="CR199" s="126"/>
      <c r="CS199" s="126"/>
      <c r="CT199" s="126"/>
      <c r="CU199" s="126"/>
      <c r="CV199" s="126"/>
      <c r="CW199" s="126"/>
      <c r="CX199" s="126"/>
      <c r="CY199" s="126"/>
      <c r="CZ199" s="126"/>
      <c r="DA199" s="126"/>
      <c r="DB199" s="126"/>
      <c r="DC199" s="126"/>
      <c r="DD199" s="126"/>
      <c r="DE199" s="126"/>
      <c r="DF199" s="126"/>
      <c r="DG199" s="126"/>
      <c r="DH199" s="126"/>
      <c r="DI199" s="126"/>
      <c r="DJ199" s="126"/>
      <c r="DK199" s="126"/>
      <c r="DL199" s="126"/>
      <c r="DM199" s="126"/>
      <c r="DN199" s="126"/>
      <c r="DO199" s="126"/>
      <c r="DP199" s="126"/>
      <c r="DQ199" s="126"/>
      <c r="DR199" s="126"/>
      <c r="DS199" s="126"/>
      <c r="DT199" s="126"/>
      <c r="DU199" s="126"/>
      <c r="DV199" s="126"/>
      <c r="DW199" s="126"/>
      <c r="DX199" s="126"/>
      <c r="EB199" s="126"/>
      <c r="EF199" s="126"/>
      <c r="EG199" s="126"/>
    </row>
    <row r="200" spans="1:137" x14ac:dyDescent="0.25">
      <c r="A200">
        <v>199</v>
      </c>
      <c r="B200" t="s">
        <v>256</v>
      </c>
      <c r="C200">
        <v>6</v>
      </c>
      <c r="D200" t="s">
        <v>1330</v>
      </c>
      <c r="E200" s="134">
        <v>2000</v>
      </c>
      <c r="F200">
        <v>191082</v>
      </c>
      <c r="G200" t="s">
        <v>30</v>
      </c>
      <c r="H200" t="s">
        <v>1016</v>
      </c>
      <c r="I200">
        <v>267714</v>
      </c>
      <c r="J200" t="s">
        <v>108</v>
      </c>
      <c r="K200">
        <v>1</v>
      </c>
      <c r="L200">
        <v>1.18</v>
      </c>
      <c r="M200">
        <v>2.8807999999999998</v>
      </c>
      <c r="N200">
        <v>2.8808000000000002E-3</v>
      </c>
      <c r="O200">
        <v>3.3993439999999997</v>
      </c>
      <c r="P200">
        <v>3.3993439999999999E-3</v>
      </c>
      <c r="Q200">
        <v>0.17999999999999994</v>
      </c>
      <c r="R200">
        <v>5.1854400000000012E-4</v>
      </c>
      <c r="S200">
        <v>294.17440541469182</v>
      </c>
      <c r="T200">
        <v>347.1257983893363</v>
      </c>
      <c r="U200" t="s">
        <v>1111</v>
      </c>
      <c r="V200">
        <v>3.7392783999999991E-6</v>
      </c>
      <c r="W200">
        <v>4.4871340800000003E-7</v>
      </c>
      <c r="X200">
        <v>5.6089176000000007E-7</v>
      </c>
      <c r="Y200">
        <v>1.8696391999999997E-5</v>
      </c>
      <c r="Z200">
        <v>1.3461402239999995E-6</v>
      </c>
      <c r="AA200">
        <v>1.8696391999999997E-5</v>
      </c>
      <c r="AB200">
        <v>2.9989012767999996E-5</v>
      </c>
      <c r="AC200">
        <v>4.4460020176000002E-5</v>
      </c>
      <c r="AD200"/>
      <c r="AE200"/>
      <c r="AF200"/>
      <c r="AG200">
        <v>6.9715360000000011E-6</v>
      </c>
      <c r="AH200">
        <v>1.58444E-5</v>
      </c>
      <c r="AI200">
        <v>4.4364320000000005E-6</v>
      </c>
      <c r="AJ200">
        <v>5.7039840000000003E-6</v>
      </c>
      <c r="AK200">
        <v>3.4857680000000005E-6</v>
      </c>
      <c r="AL200">
        <v>2.5984815999999999E-5</v>
      </c>
      <c r="AM200">
        <v>6.3377600000000003E-6</v>
      </c>
      <c r="AN200"/>
      <c r="AO200">
        <v>4.7533199999999996E-6</v>
      </c>
      <c r="AP200">
        <v>1.5844400000000001E-7</v>
      </c>
      <c r="AQ200">
        <v>1.7284799999999999E-6</v>
      </c>
      <c r="AR200">
        <v>6.3377600000000003E-6</v>
      </c>
      <c r="AS200">
        <v>7.9221999999999995E-5</v>
      </c>
      <c r="AT200"/>
      <c r="AU200"/>
      <c r="AV200"/>
      <c r="AW200"/>
      <c r="AX200"/>
      <c r="AY200"/>
      <c r="AZ200"/>
      <c r="BA200"/>
      <c r="BB200"/>
      <c r="BC200"/>
      <c r="BD200"/>
      <c r="BE200"/>
      <c r="BF200">
        <v>9.7918392000000013E-5</v>
      </c>
      <c r="BG200">
        <v>6.3377600000000003E-6</v>
      </c>
      <c r="BH200"/>
      <c r="BI200" t="s">
        <v>33</v>
      </c>
      <c r="BJ200" t="s">
        <v>91</v>
      </c>
      <c r="BK200" t="s">
        <v>115</v>
      </c>
      <c r="BL200" t="s">
        <v>495</v>
      </c>
      <c r="BM200" t="s">
        <v>41</v>
      </c>
      <c r="BN200" t="s">
        <v>26</v>
      </c>
      <c r="BO200" t="s">
        <v>94</v>
      </c>
      <c r="BP200">
        <v>9.1999999999999993</v>
      </c>
      <c r="BS200" s="126"/>
      <c r="BT200" s="126"/>
      <c r="CC200" s="126"/>
      <c r="CD200" s="126"/>
      <c r="CK200" s="126"/>
      <c r="CL200" s="126"/>
      <c r="CM200" s="126"/>
      <c r="CN200" s="126"/>
      <c r="CO200" s="126"/>
      <c r="CP200" s="126"/>
      <c r="CQ200" s="126"/>
      <c r="CR200" s="126"/>
      <c r="CS200" s="126"/>
      <c r="CT200" s="126"/>
      <c r="CU200" s="126"/>
      <c r="CV200" s="126"/>
      <c r="CW200" s="126"/>
      <c r="CX200" s="126"/>
      <c r="CY200" s="126"/>
      <c r="CZ200" s="126"/>
      <c r="DA200" s="126"/>
      <c r="DB200" s="126"/>
      <c r="DC200" s="126"/>
      <c r="DD200" s="126"/>
      <c r="DE200" s="126"/>
      <c r="DF200" s="126"/>
      <c r="DG200" s="126"/>
      <c r="DH200" s="126"/>
      <c r="DI200" s="126"/>
      <c r="DJ200" s="126"/>
      <c r="DK200" s="126"/>
      <c r="DL200" s="126"/>
      <c r="DM200" s="126"/>
      <c r="DN200" s="126"/>
      <c r="DO200" s="126"/>
      <c r="DP200" s="126"/>
      <c r="DQ200" s="126"/>
      <c r="DR200" s="126"/>
      <c r="DS200" s="126"/>
      <c r="DT200" s="126"/>
      <c r="DU200" s="126"/>
      <c r="DV200" s="126"/>
      <c r="DW200" s="126"/>
      <c r="DX200" s="126"/>
      <c r="EB200" s="126"/>
      <c r="EF200" s="126"/>
      <c r="EG200" s="126"/>
    </row>
    <row r="201" spans="1:137" x14ac:dyDescent="0.25">
      <c r="A201">
        <v>200</v>
      </c>
      <c r="B201" t="s">
        <v>295</v>
      </c>
      <c r="C201">
        <v>6</v>
      </c>
      <c r="D201" t="s">
        <v>296</v>
      </c>
      <c r="E201" s="134">
        <v>5643.083333333333</v>
      </c>
      <c r="F201">
        <v>167582</v>
      </c>
      <c r="G201" t="s">
        <v>30</v>
      </c>
      <c r="H201" t="s">
        <v>1008</v>
      </c>
      <c r="I201">
        <v>253758</v>
      </c>
      <c r="J201" t="s">
        <v>108</v>
      </c>
      <c r="K201">
        <v>1</v>
      </c>
      <c r="L201">
        <v>1.03</v>
      </c>
      <c r="M201">
        <v>4.62758</v>
      </c>
      <c r="N201">
        <v>4.6275800000000001E-3</v>
      </c>
      <c r="O201">
        <v>4.7664074000000003</v>
      </c>
      <c r="P201">
        <v>4.7664074000000004E-3</v>
      </c>
      <c r="Q201">
        <v>3.0000000000000027E-2</v>
      </c>
      <c r="R201">
        <v>1.3882740000000036E-4</v>
      </c>
      <c r="S201">
        <v>209.80162123783208</v>
      </c>
      <c r="T201">
        <v>216.09566987496703</v>
      </c>
      <c r="U201" t="s">
        <v>61</v>
      </c>
      <c r="V201">
        <v>5.2430481400000002E-6</v>
      </c>
      <c r="W201">
        <v>6.2916577680000016E-7</v>
      </c>
      <c r="X201">
        <v>7.8645722100000005E-7</v>
      </c>
      <c r="Y201">
        <v>2.6215240700000003E-5</v>
      </c>
      <c r="Z201">
        <v>1.8874973304000001E-6</v>
      </c>
      <c r="AA201">
        <v>2.6215240700000003E-5</v>
      </c>
      <c r="AB201">
        <v>4.2049246082800001E-5</v>
      </c>
      <c r="AC201">
        <v>6.233984238460001E-5</v>
      </c>
      <c r="AD201"/>
      <c r="AE201">
        <v>3.2578163200000001E-5</v>
      </c>
      <c r="AF201">
        <v>2.39245886E-4</v>
      </c>
      <c r="AG201">
        <v>1.1198743600000001E-5</v>
      </c>
      <c r="AH201">
        <v>2.5451690000000002E-5</v>
      </c>
      <c r="AI201">
        <v>7.1264732000000005E-6</v>
      </c>
      <c r="AJ201">
        <v>9.1626083999999993E-6</v>
      </c>
      <c r="AK201">
        <v>5.5993718000000003E-6</v>
      </c>
      <c r="AL201">
        <v>4.1740771599999989E-5</v>
      </c>
      <c r="AM201">
        <v>1.0180676E-5</v>
      </c>
      <c r="AN201">
        <v>1.1198743600000001E-5</v>
      </c>
      <c r="AO201"/>
      <c r="AP201">
        <v>2.5451690000000001E-7</v>
      </c>
      <c r="AQ201">
        <v>2.7765479999999996E-6</v>
      </c>
      <c r="AR201">
        <v>1.0180676E-5</v>
      </c>
      <c r="AS201">
        <v>1.2725845000000001E-4</v>
      </c>
      <c r="AT201"/>
      <c r="AU201"/>
      <c r="AV201"/>
      <c r="AW201"/>
      <c r="AX201"/>
      <c r="AY201"/>
      <c r="AZ201"/>
      <c r="BA201"/>
      <c r="BB201"/>
      <c r="BC201"/>
      <c r="BD201"/>
      <c r="BE201"/>
      <c r="BF201">
        <v>1.5347369069999999E-4</v>
      </c>
      <c r="BG201">
        <v>1.0180676E-5</v>
      </c>
      <c r="BH201"/>
      <c r="BI201" t="s">
        <v>33</v>
      </c>
      <c r="BJ201" t="s">
        <v>706</v>
      </c>
      <c r="BK201" t="s">
        <v>116</v>
      </c>
      <c r="BL201" t="s">
        <v>93</v>
      </c>
      <c r="BM201" t="s">
        <v>41</v>
      </c>
      <c r="BN201" t="s">
        <v>26</v>
      </c>
      <c r="BO201" t="s">
        <v>26</v>
      </c>
      <c r="BP201">
        <v>5.25</v>
      </c>
      <c r="BS201" s="126"/>
      <c r="BT201" s="126"/>
      <c r="CC201" s="126"/>
      <c r="CD201" s="126"/>
      <c r="CK201" s="126"/>
      <c r="CL201" s="126"/>
      <c r="CM201" s="126"/>
      <c r="CN201" s="126"/>
      <c r="CO201" s="126"/>
      <c r="CP201" s="126"/>
      <c r="CQ201" s="126"/>
      <c r="CR201" s="126"/>
      <c r="CS201" s="126"/>
      <c r="CT201" s="126"/>
      <c r="CU201" s="126"/>
      <c r="CV201" s="126"/>
      <c r="CW201" s="126"/>
      <c r="CX201" s="126"/>
      <c r="CY201" s="126"/>
      <c r="CZ201" s="126"/>
      <c r="DA201" s="126"/>
      <c r="DB201" s="126"/>
      <c r="DC201" s="126"/>
      <c r="DD201" s="126"/>
      <c r="DE201" s="126"/>
      <c r="DF201" s="126"/>
      <c r="DG201" s="126"/>
      <c r="DH201" s="126"/>
      <c r="DI201" s="126"/>
      <c r="DJ201" s="126"/>
      <c r="DK201" s="126"/>
      <c r="DL201" s="126"/>
      <c r="DM201" s="126"/>
      <c r="DN201" s="126"/>
      <c r="DO201" s="126"/>
      <c r="DP201" s="126"/>
      <c r="DQ201" s="126"/>
      <c r="DR201" s="126"/>
      <c r="DS201" s="126"/>
      <c r="DT201" s="126"/>
      <c r="DU201" s="126"/>
      <c r="DV201" s="126"/>
      <c r="DW201" s="126"/>
      <c r="DX201" s="126"/>
      <c r="EB201" s="126"/>
      <c r="EF201" s="126"/>
      <c r="EG201" s="126"/>
    </row>
    <row r="202" spans="1:137" x14ac:dyDescent="0.25">
      <c r="A202">
        <v>201</v>
      </c>
      <c r="B202" t="s">
        <v>331</v>
      </c>
      <c r="C202">
        <v>6</v>
      </c>
      <c r="D202" t="s">
        <v>1331</v>
      </c>
      <c r="E202" s="134">
        <v>1700</v>
      </c>
      <c r="F202">
        <v>170272</v>
      </c>
      <c r="G202" t="s">
        <v>30</v>
      </c>
      <c r="H202" t="s">
        <v>1008</v>
      </c>
      <c r="I202">
        <v>253758</v>
      </c>
      <c r="J202" t="s">
        <v>108</v>
      </c>
      <c r="K202">
        <v>1</v>
      </c>
      <c r="L202">
        <v>1.03</v>
      </c>
      <c r="M202">
        <v>10.918200000000001</v>
      </c>
      <c r="N202">
        <v>1.0918199999999999E-2</v>
      </c>
      <c r="O202">
        <v>11.245746</v>
      </c>
      <c r="P202">
        <v>1.1245745999999999E-2</v>
      </c>
      <c r="Q202">
        <v>3.0000000000000027E-2</v>
      </c>
      <c r="R202">
        <v>3.2754599999999974E-4</v>
      </c>
      <c r="S202">
        <v>88.922513455310124</v>
      </c>
      <c r="T202">
        <v>91.590188858969427</v>
      </c>
      <c r="U202" t="s">
        <v>1111</v>
      </c>
      <c r="V202">
        <v>1.23703206E-5</v>
      </c>
      <c r="W202">
        <v>1.4844384719999999E-6</v>
      </c>
      <c r="X202">
        <v>1.85554809E-6</v>
      </c>
      <c r="Y202">
        <v>6.1851603000000004E-5</v>
      </c>
      <c r="Z202">
        <v>4.4533154159999994E-6</v>
      </c>
      <c r="AA202">
        <v>6.1851603000000004E-5</v>
      </c>
      <c r="AB202">
        <v>9.9209971212000002E-5</v>
      </c>
      <c r="AC202">
        <v>1.4708311193400002E-4</v>
      </c>
      <c r="AD202"/>
      <c r="AE202"/>
      <c r="AF202"/>
      <c r="AG202">
        <v>2.6422044000000003E-5</v>
      </c>
      <c r="AH202">
        <v>6.0050100000000003E-5</v>
      </c>
      <c r="AI202">
        <v>1.6814028000000002E-5</v>
      </c>
      <c r="AJ202">
        <v>2.1618036000000001E-5</v>
      </c>
      <c r="AK202">
        <v>1.3211022E-5</v>
      </c>
      <c r="AL202">
        <v>9.8482164000000005E-5</v>
      </c>
      <c r="AM202">
        <v>2.4020040000000003E-5</v>
      </c>
      <c r="AN202"/>
      <c r="AO202">
        <v>1.8015030000000002E-5</v>
      </c>
      <c r="AP202">
        <v>6.0050100000000025E-7</v>
      </c>
      <c r="AQ202">
        <v>6.5509199999999991E-6</v>
      </c>
      <c r="AR202">
        <v>2.4020040000000003E-5</v>
      </c>
      <c r="AS202">
        <v>3.0025050000000001E-4</v>
      </c>
      <c r="AT202"/>
      <c r="AU202"/>
      <c r="AV202"/>
      <c r="AW202"/>
      <c r="AX202"/>
      <c r="AY202"/>
      <c r="AZ202"/>
      <c r="BA202"/>
      <c r="BB202"/>
      <c r="BC202"/>
      <c r="BD202"/>
      <c r="BE202"/>
      <c r="BF202">
        <v>3.6210210300000002E-4</v>
      </c>
      <c r="BG202">
        <v>2.4020040000000003E-5</v>
      </c>
      <c r="BH202"/>
      <c r="BI202" t="s">
        <v>33</v>
      </c>
      <c r="BJ202" t="s">
        <v>706</v>
      </c>
      <c r="BK202" t="s">
        <v>119</v>
      </c>
      <c r="BL202" t="s">
        <v>93</v>
      </c>
      <c r="BM202" t="s">
        <v>41</v>
      </c>
      <c r="BN202" t="s">
        <v>26</v>
      </c>
      <c r="BO202" t="s">
        <v>94</v>
      </c>
      <c r="BP202">
        <v>5.2</v>
      </c>
      <c r="BS202" s="126"/>
      <c r="BT202" s="126"/>
      <c r="CC202" s="126"/>
      <c r="CD202" s="126"/>
      <c r="CK202" s="126"/>
      <c r="CL202" s="126"/>
      <c r="CM202" s="126"/>
      <c r="CN202" s="126"/>
      <c r="CO202" s="126"/>
      <c r="CP202" s="126"/>
      <c r="CQ202" s="126"/>
      <c r="CR202" s="126"/>
      <c r="CS202" s="126"/>
      <c r="CT202" s="126"/>
      <c r="CU202" s="126"/>
      <c r="CV202" s="126"/>
      <c r="CW202" s="126"/>
      <c r="CX202" s="126"/>
      <c r="CY202" s="126"/>
      <c r="CZ202" s="126"/>
      <c r="DA202" s="126"/>
      <c r="DB202" s="126"/>
      <c r="DC202" s="126"/>
      <c r="DD202" s="126"/>
      <c r="DE202" s="126"/>
      <c r="DF202" s="126"/>
      <c r="DG202" s="126"/>
      <c r="DH202" s="126"/>
      <c r="DI202" s="126"/>
      <c r="DJ202" s="126"/>
      <c r="DK202" s="126"/>
      <c r="DL202" s="126"/>
      <c r="DM202" s="126"/>
      <c r="DN202" s="126"/>
      <c r="DO202" s="126"/>
      <c r="DP202" s="126"/>
      <c r="DQ202" s="126"/>
      <c r="DR202" s="126"/>
      <c r="DS202" s="126"/>
      <c r="DT202" s="126"/>
      <c r="DU202" s="126"/>
      <c r="DV202" s="126"/>
      <c r="DW202" s="126"/>
      <c r="DX202" s="126"/>
      <c r="EB202" s="126"/>
      <c r="EF202" s="126"/>
      <c r="EG202" s="126"/>
    </row>
    <row r="203" spans="1:137" x14ac:dyDescent="0.25">
      <c r="A203">
        <v>202</v>
      </c>
      <c r="B203" t="s">
        <v>425</v>
      </c>
      <c r="C203">
        <v>6</v>
      </c>
      <c r="D203" t="s">
        <v>1332</v>
      </c>
      <c r="E203" s="134">
        <v>294.41666666666669</v>
      </c>
      <c r="F203"/>
      <c r="G203" t="s">
        <v>30</v>
      </c>
      <c r="H203" t="s">
        <v>1008</v>
      </c>
      <c r="I203">
        <v>253758</v>
      </c>
      <c r="J203" t="s">
        <v>108</v>
      </c>
      <c r="K203">
        <v>1</v>
      </c>
      <c r="L203">
        <v>1.03</v>
      </c>
      <c r="M203">
        <v>9.2376000000000005</v>
      </c>
      <c r="N203">
        <v>9.2376000000000003E-3</v>
      </c>
      <c r="O203">
        <v>9.5147279999999999</v>
      </c>
      <c r="P203">
        <v>9.5147280000000001E-3</v>
      </c>
      <c r="Q203">
        <v>3.0000000000000027E-2</v>
      </c>
      <c r="R203">
        <v>2.7712799999999975E-4</v>
      </c>
      <c r="S203">
        <v>105.10021936517786</v>
      </c>
      <c r="T203">
        <v>108.25322594613318</v>
      </c>
      <c r="U203" t="s">
        <v>61</v>
      </c>
      <c r="V203">
        <v>1.0466200799999999E-5</v>
      </c>
      <c r="W203">
        <v>1.255944096E-6</v>
      </c>
      <c r="X203">
        <v>1.56993012E-6</v>
      </c>
      <c r="Y203">
        <v>5.2331004000000002E-5</v>
      </c>
      <c r="Z203">
        <v>3.7678322879999991E-6</v>
      </c>
      <c r="AA203">
        <v>5.2331004000000002E-5</v>
      </c>
      <c r="AB203">
        <v>8.393893041599999E-5</v>
      </c>
      <c r="AC203">
        <v>1.2444312751200002E-4</v>
      </c>
      <c r="AD203"/>
      <c r="AE203">
        <v>6.5032704000000016E-5</v>
      </c>
      <c r="AF203">
        <v>4.7758392000000008E-4</v>
      </c>
      <c r="AG203">
        <v>2.2354992000000003E-5</v>
      </c>
      <c r="AH203">
        <v>5.0806800000000003E-5</v>
      </c>
      <c r="AI203">
        <v>1.4225904000000005E-5</v>
      </c>
      <c r="AJ203">
        <v>1.8290448000000002E-5</v>
      </c>
      <c r="AK203">
        <v>1.1177496000000002E-5</v>
      </c>
      <c r="AL203">
        <v>8.3323152000000004E-5</v>
      </c>
      <c r="AM203">
        <v>2.0322720000000003E-5</v>
      </c>
      <c r="AN203">
        <v>2.2354992000000003E-5</v>
      </c>
      <c r="AO203"/>
      <c r="AP203">
        <v>5.0806800000000023E-7</v>
      </c>
      <c r="AQ203">
        <v>5.5425599999999998E-6</v>
      </c>
      <c r="AR203">
        <v>2.0322720000000003E-5</v>
      </c>
      <c r="AS203">
        <v>2.5403400000000004E-4</v>
      </c>
      <c r="AT203"/>
      <c r="AU203"/>
      <c r="AV203"/>
      <c r="AW203"/>
      <c r="AX203"/>
      <c r="AY203"/>
      <c r="AZ203"/>
      <c r="BA203"/>
      <c r="BB203"/>
      <c r="BC203"/>
      <c r="BD203"/>
      <c r="BE203"/>
      <c r="BF203">
        <v>3.0636500400000005E-4</v>
      </c>
      <c r="BG203">
        <v>2.0322720000000003E-5</v>
      </c>
      <c r="BH203"/>
      <c r="BI203" t="s">
        <v>33</v>
      </c>
      <c r="BJ203" t="s">
        <v>706</v>
      </c>
      <c r="BK203" t="s">
        <v>119</v>
      </c>
      <c r="BL203" t="s">
        <v>93</v>
      </c>
      <c r="BM203" t="s">
        <v>41</v>
      </c>
      <c r="BN203" t="s">
        <v>26</v>
      </c>
      <c r="BO203" t="s">
        <v>94</v>
      </c>
      <c r="BP203">
        <v>5.2</v>
      </c>
      <c r="BS203" s="126"/>
      <c r="BT203" s="126"/>
      <c r="CC203" s="126"/>
      <c r="CD203" s="126"/>
      <c r="CK203" s="126"/>
      <c r="CL203" s="126"/>
      <c r="CM203" s="126"/>
      <c r="CN203" s="126"/>
      <c r="CO203" s="126"/>
      <c r="CP203" s="126"/>
      <c r="CQ203" s="126"/>
      <c r="CR203" s="126"/>
      <c r="CS203" s="126"/>
      <c r="CT203" s="126"/>
      <c r="CU203" s="126"/>
      <c r="CV203" s="126"/>
      <c r="CW203" s="126"/>
      <c r="CX203" s="126"/>
      <c r="CY203" s="126"/>
      <c r="CZ203" s="126"/>
      <c r="DA203" s="126"/>
      <c r="DB203" s="126"/>
      <c r="DC203" s="126"/>
      <c r="DD203" s="126"/>
      <c r="DE203" s="126"/>
      <c r="DF203" s="126"/>
      <c r="DG203" s="126"/>
      <c r="DH203" s="126"/>
      <c r="DI203" s="126"/>
      <c r="DJ203" s="126"/>
      <c r="DK203" s="126"/>
      <c r="DL203" s="126"/>
      <c r="DM203" s="126"/>
      <c r="DN203" s="126"/>
      <c r="DO203" s="126"/>
      <c r="DP203" s="126"/>
      <c r="DQ203" s="126"/>
      <c r="DR203" s="126"/>
      <c r="DS203" s="126"/>
      <c r="DT203" s="126"/>
      <c r="DU203" s="126"/>
      <c r="DV203" s="126"/>
      <c r="DW203" s="126"/>
      <c r="DX203" s="126"/>
      <c r="EB203" s="126"/>
      <c r="EF203" s="126"/>
      <c r="EG203" s="126"/>
    </row>
    <row r="204" spans="1:137" x14ac:dyDescent="0.25">
      <c r="A204">
        <v>203</v>
      </c>
      <c r="B204" t="s">
        <v>440</v>
      </c>
      <c r="C204">
        <v>6</v>
      </c>
      <c r="D204" t="s">
        <v>436</v>
      </c>
      <c r="E204" s="134">
        <v>646.41666666666663</v>
      </c>
      <c r="F204">
        <v>192696</v>
      </c>
      <c r="G204" t="s">
        <v>30</v>
      </c>
      <c r="H204" t="s">
        <v>1008</v>
      </c>
      <c r="I204">
        <v>253758</v>
      </c>
      <c r="J204" t="s">
        <v>108</v>
      </c>
      <c r="K204">
        <v>1</v>
      </c>
      <c r="L204">
        <v>1.03</v>
      </c>
      <c r="M204">
        <v>6.1826315049999989</v>
      </c>
      <c r="N204">
        <v>6.1826315049999993E-3</v>
      </c>
      <c r="O204">
        <v>6.3681104501499988</v>
      </c>
      <c r="P204">
        <v>6.3681104501499986E-3</v>
      </c>
      <c r="Q204">
        <v>3.0000000000000027E-2</v>
      </c>
      <c r="R204">
        <v>1.8547894514999927E-4</v>
      </c>
      <c r="S204">
        <v>157.03245222080676</v>
      </c>
      <c r="T204">
        <v>161.74342578743097</v>
      </c>
      <c r="U204" t="s">
        <v>1111</v>
      </c>
      <c r="V204">
        <v>7.0049214951649997E-6</v>
      </c>
      <c r="W204">
        <v>8.4059057941980008E-7</v>
      </c>
      <c r="X204">
        <v>1.0507382242747501E-6</v>
      </c>
      <c r="Y204">
        <v>3.5024607475825003E-5</v>
      </c>
      <c r="Z204">
        <v>2.5217717382593995E-6</v>
      </c>
      <c r="AA204">
        <v>3.5024607475825003E-5</v>
      </c>
      <c r="AB204">
        <v>5.6179470391223293E-5</v>
      </c>
      <c r="AC204">
        <v>8.3288516577511852E-5</v>
      </c>
      <c r="AD204"/>
      <c r="AE204"/>
      <c r="AF204"/>
      <c r="AG204">
        <v>1.49619682421E-5</v>
      </c>
      <c r="AH204">
        <v>3.4004473277499997E-5</v>
      </c>
      <c r="AI204">
        <v>9.5212525177000001E-6</v>
      </c>
      <c r="AJ204">
        <v>1.2241610379899998E-5</v>
      </c>
      <c r="AK204">
        <v>7.4809841210499999E-6</v>
      </c>
      <c r="AL204">
        <v>5.5767336175099995E-5</v>
      </c>
      <c r="AM204">
        <v>1.3601789311000001E-5</v>
      </c>
      <c r="AN204"/>
      <c r="AO204">
        <v>1.020134198325E-5</v>
      </c>
      <c r="AP204">
        <v>3.4004473277500008E-7</v>
      </c>
      <c r="AQ204">
        <v>3.7095789029999994E-6</v>
      </c>
      <c r="AR204">
        <v>1.3601789311000001E-5</v>
      </c>
      <c r="AS204">
        <v>1.7002236638749999E-4</v>
      </c>
      <c r="AT204"/>
      <c r="AU204"/>
      <c r="AV204"/>
      <c r="AW204"/>
      <c r="AX204"/>
      <c r="AY204"/>
      <c r="AZ204"/>
      <c r="BA204"/>
      <c r="BB204"/>
      <c r="BC204"/>
      <c r="BD204"/>
      <c r="BE204"/>
      <c r="BF204">
        <v>2.0504697386332501E-4</v>
      </c>
      <c r="BG204">
        <v>1.3601789311000001E-5</v>
      </c>
      <c r="BH204"/>
      <c r="BI204" t="s">
        <v>33</v>
      </c>
      <c r="BJ204" t="s">
        <v>706</v>
      </c>
      <c r="BK204" t="s">
        <v>119</v>
      </c>
      <c r="BL204" t="s">
        <v>93</v>
      </c>
      <c r="BM204" t="s">
        <v>41</v>
      </c>
      <c r="BN204" t="s">
        <v>26</v>
      </c>
      <c r="BO204" t="s">
        <v>94</v>
      </c>
      <c r="BP204">
        <v>5.2</v>
      </c>
      <c r="BS204" s="126"/>
      <c r="BT204" s="126"/>
      <c r="CC204" s="126"/>
      <c r="CD204" s="126"/>
      <c r="CK204" s="126"/>
      <c r="CL204" s="126"/>
      <c r="CM204" s="126"/>
      <c r="CN204" s="126"/>
      <c r="CO204" s="126"/>
      <c r="CP204" s="126"/>
      <c r="CQ204" s="126"/>
      <c r="CR204" s="126"/>
      <c r="CS204" s="126"/>
      <c r="CT204" s="126"/>
      <c r="CU204" s="126"/>
      <c r="CV204" s="126"/>
      <c r="CW204" s="126"/>
      <c r="CX204" s="126"/>
      <c r="CY204" s="126"/>
      <c r="CZ204" s="126"/>
      <c r="DA204" s="126"/>
      <c r="DB204" s="126"/>
      <c r="DC204" s="126"/>
      <c r="DD204" s="126"/>
      <c r="DE204" s="126"/>
      <c r="DF204" s="126"/>
      <c r="DG204" s="126"/>
      <c r="DH204" s="126"/>
      <c r="DI204" s="126"/>
      <c r="DJ204" s="126"/>
      <c r="DK204" s="126"/>
      <c r="DL204" s="126"/>
      <c r="DM204" s="126"/>
      <c r="DN204" s="126"/>
      <c r="DO204" s="126"/>
      <c r="DP204" s="126"/>
      <c r="DQ204" s="126"/>
      <c r="DR204" s="126"/>
      <c r="DS204" s="126"/>
      <c r="DT204" s="126"/>
      <c r="DU204" s="126"/>
      <c r="DV204" s="126"/>
      <c r="DW204" s="126"/>
      <c r="DX204" s="126"/>
      <c r="EB204" s="126"/>
      <c r="EF204" s="126"/>
      <c r="EG204" s="126"/>
    </row>
    <row r="205" spans="1:137" x14ac:dyDescent="0.25">
      <c r="A205">
        <v>204</v>
      </c>
      <c r="B205" t="s">
        <v>431</v>
      </c>
      <c r="C205">
        <v>6</v>
      </c>
      <c r="D205" t="s">
        <v>429</v>
      </c>
      <c r="E205" s="134">
        <v>263.08333333333331</v>
      </c>
      <c r="F205">
        <v>192697</v>
      </c>
      <c r="G205" t="s">
        <v>30</v>
      </c>
      <c r="H205" t="s">
        <v>1008</v>
      </c>
      <c r="I205">
        <v>253758</v>
      </c>
      <c r="J205" t="s">
        <v>108</v>
      </c>
      <c r="K205">
        <v>1</v>
      </c>
      <c r="L205">
        <v>1.03</v>
      </c>
      <c r="M205">
        <v>4.6802515049999993</v>
      </c>
      <c r="N205">
        <v>4.6802515049999991E-3</v>
      </c>
      <c r="O205">
        <v>4.8206590501499997</v>
      </c>
      <c r="P205">
        <v>4.8206590501499993E-3</v>
      </c>
      <c r="Q205">
        <v>3.0000000000000027E-2</v>
      </c>
      <c r="R205">
        <v>1.4040754515000015E-4</v>
      </c>
      <c r="S205">
        <v>207.44051582923791</v>
      </c>
      <c r="T205">
        <v>213.66373130411503</v>
      </c>
      <c r="U205" t="s">
        <v>1111</v>
      </c>
      <c r="V205">
        <v>5.3027249551650004E-6</v>
      </c>
      <c r="W205">
        <v>6.3632699461980009E-7</v>
      </c>
      <c r="X205">
        <v>7.9540874327474995E-7</v>
      </c>
      <c r="Y205">
        <v>2.6513624775825E-5</v>
      </c>
      <c r="Z205">
        <v>1.9089809838593996E-6</v>
      </c>
      <c r="AA205">
        <v>2.6513624775825E-5</v>
      </c>
      <c r="AB205">
        <v>4.2527854140423294E-5</v>
      </c>
      <c r="AC205">
        <v>6.3049399716911858E-5</v>
      </c>
      <c r="AD205"/>
      <c r="AE205"/>
      <c r="AF205"/>
      <c r="AG205">
        <v>1.1326208642100001E-5</v>
      </c>
      <c r="AH205">
        <v>2.5741383277499995E-5</v>
      </c>
      <c r="AI205">
        <v>7.2075873176999998E-6</v>
      </c>
      <c r="AJ205">
        <v>9.2668979798999985E-6</v>
      </c>
      <c r="AK205">
        <v>5.6631043210500003E-6</v>
      </c>
      <c r="AL205">
        <v>4.2215868575099995E-5</v>
      </c>
      <c r="AM205">
        <v>1.0296553311E-5</v>
      </c>
      <c r="AN205"/>
      <c r="AO205">
        <v>7.7224149832499999E-6</v>
      </c>
      <c r="AP205">
        <v>2.57413832775E-7</v>
      </c>
      <c r="AQ205">
        <v>2.8081509029999995E-6</v>
      </c>
      <c r="AR205">
        <v>1.0296553311E-5</v>
      </c>
      <c r="AS205">
        <v>1.2870691638750001E-4</v>
      </c>
      <c r="AT205"/>
      <c r="AU205"/>
      <c r="AV205"/>
      <c r="AW205"/>
      <c r="AX205"/>
      <c r="AY205"/>
      <c r="AZ205"/>
      <c r="BA205"/>
      <c r="BB205"/>
      <c r="BC205"/>
      <c r="BD205"/>
      <c r="BE205"/>
      <c r="BF205">
        <v>1.55220541163325E-4</v>
      </c>
      <c r="BG205">
        <v>1.0296553311E-5</v>
      </c>
      <c r="BH205"/>
      <c r="BI205" t="s">
        <v>33</v>
      </c>
      <c r="BJ205" t="s">
        <v>706</v>
      </c>
      <c r="BK205" t="s">
        <v>119</v>
      </c>
      <c r="BL205" t="s">
        <v>93</v>
      </c>
      <c r="BM205" t="s">
        <v>41</v>
      </c>
      <c r="BN205" t="s">
        <v>26</v>
      </c>
      <c r="BO205" t="s">
        <v>94</v>
      </c>
      <c r="BP205">
        <v>5.2</v>
      </c>
      <c r="BS205" s="126"/>
      <c r="BT205" s="126"/>
      <c r="CC205" s="126"/>
      <c r="CD205" s="126"/>
      <c r="CK205" s="126"/>
      <c r="CL205" s="126"/>
      <c r="CM205" s="126"/>
      <c r="CN205" s="126"/>
      <c r="CO205" s="126"/>
      <c r="CP205" s="126"/>
      <c r="CQ205" s="126"/>
      <c r="CR205" s="126"/>
      <c r="CS205" s="126"/>
      <c r="CT205" s="126"/>
      <c r="CU205" s="126"/>
      <c r="CV205" s="126"/>
      <c r="CW205" s="126"/>
      <c r="CX205" s="126"/>
      <c r="CY205" s="126"/>
      <c r="CZ205" s="126"/>
      <c r="DA205" s="126"/>
      <c r="DB205" s="126"/>
      <c r="DC205" s="126"/>
      <c r="DD205" s="126"/>
      <c r="DE205" s="126"/>
      <c r="DF205" s="126"/>
      <c r="DG205" s="126"/>
      <c r="DH205" s="126"/>
      <c r="DI205" s="126"/>
      <c r="DJ205" s="126"/>
      <c r="DK205" s="126"/>
      <c r="DL205" s="126"/>
      <c r="DM205" s="126"/>
      <c r="DN205" s="126"/>
      <c r="DO205" s="126"/>
      <c r="DP205" s="126"/>
      <c r="DQ205" s="126"/>
      <c r="DR205" s="126"/>
      <c r="DS205" s="126"/>
      <c r="DT205" s="126"/>
      <c r="DU205" s="126"/>
      <c r="DV205" s="126"/>
      <c r="DW205" s="126"/>
      <c r="DX205" s="126"/>
      <c r="EB205" s="126"/>
      <c r="EF205" s="126"/>
      <c r="EG205" s="126"/>
    </row>
    <row r="206" spans="1:137" x14ac:dyDescent="0.25">
      <c r="A206">
        <v>205</v>
      </c>
      <c r="B206" t="s">
        <v>430</v>
      </c>
      <c r="C206">
        <v>6</v>
      </c>
      <c r="D206" t="s">
        <v>428</v>
      </c>
      <c r="E206" s="134">
        <v>56.416666666666664</v>
      </c>
      <c r="F206">
        <v>192698</v>
      </c>
      <c r="G206" t="s">
        <v>30</v>
      </c>
      <c r="H206" t="s">
        <v>1008</v>
      </c>
      <c r="I206">
        <v>253758</v>
      </c>
      <c r="J206" t="s">
        <v>108</v>
      </c>
      <c r="K206">
        <v>1</v>
      </c>
      <c r="L206">
        <v>1.03</v>
      </c>
      <c r="M206">
        <v>7.7390556187500001</v>
      </c>
      <c r="N206">
        <v>7.7390556187499999E-3</v>
      </c>
      <c r="O206">
        <v>7.9712272873125007</v>
      </c>
      <c r="P206">
        <v>7.971227287312501E-3</v>
      </c>
      <c r="Q206">
        <v>3.0000000000000027E-2</v>
      </c>
      <c r="R206">
        <v>2.3217166856250111E-4</v>
      </c>
      <c r="S206">
        <v>125.45119640380372</v>
      </c>
      <c r="T206">
        <v>129.21473229591783</v>
      </c>
      <c r="U206" t="s">
        <v>1111</v>
      </c>
      <c r="V206">
        <v>8.7683500160437515E-6</v>
      </c>
      <c r="W206">
        <v>1.0522020019252503E-6</v>
      </c>
      <c r="X206">
        <v>1.3152525024065629E-6</v>
      </c>
      <c r="Y206">
        <v>4.3841750080218758E-5</v>
      </c>
      <c r="Z206">
        <v>3.1566060057757501E-6</v>
      </c>
      <c r="AA206">
        <v>4.3841750080218758E-5</v>
      </c>
      <c r="AB206">
        <v>7.0322167128670883E-5</v>
      </c>
      <c r="AC206">
        <v>1.0425568169076022E-4</v>
      </c>
      <c r="AD206"/>
      <c r="AE206"/>
      <c r="AF206"/>
      <c r="AG206">
        <v>1.8728514597375004E-5</v>
      </c>
      <c r="AH206">
        <v>4.2564805903124997E-5</v>
      </c>
      <c r="AI206">
        <v>1.1918145652875E-5</v>
      </c>
      <c r="AJ206">
        <v>1.5323330125124999E-5</v>
      </c>
      <c r="AK206">
        <v>9.3642572986875021E-6</v>
      </c>
      <c r="AL206">
        <v>6.9806281681125001E-5</v>
      </c>
      <c r="AM206">
        <v>1.7025922361250003E-5</v>
      </c>
      <c r="AN206"/>
      <c r="AO206">
        <v>1.2769441770937502E-5</v>
      </c>
      <c r="AP206">
        <v>4.2564805903125012E-7</v>
      </c>
      <c r="AQ206">
        <v>4.6434333712500004E-6</v>
      </c>
      <c r="AR206">
        <v>1.7025922361250003E-5</v>
      </c>
      <c r="AS206">
        <v>2.1282402951562505E-4</v>
      </c>
      <c r="AT206"/>
      <c r="AU206"/>
      <c r="AV206"/>
      <c r="AW206"/>
      <c r="AX206"/>
      <c r="AY206"/>
      <c r="AZ206"/>
      <c r="BA206"/>
      <c r="BB206"/>
      <c r="BC206"/>
      <c r="BD206"/>
      <c r="BE206"/>
      <c r="BF206">
        <v>2.5666577959584382E-4</v>
      </c>
      <c r="BG206">
        <v>1.7025922361250003E-5</v>
      </c>
      <c r="BH206"/>
      <c r="BI206" t="s">
        <v>33</v>
      </c>
      <c r="BJ206" t="s">
        <v>706</v>
      </c>
      <c r="BK206" t="s">
        <v>119</v>
      </c>
      <c r="BL206" t="s">
        <v>93</v>
      </c>
      <c r="BM206" t="s">
        <v>41</v>
      </c>
      <c r="BN206" t="s">
        <v>26</v>
      </c>
      <c r="BO206" t="s">
        <v>26</v>
      </c>
      <c r="BP206">
        <v>5.2</v>
      </c>
      <c r="BS206" s="126"/>
      <c r="BT206" s="126"/>
      <c r="CC206" s="126"/>
      <c r="CD206" s="126"/>
      <c r="CK206" s="126"/>
      <c r="CL206" s="126"/>
      <c r="CM206" s="126"/>
      <c r="CN206" s="126"/>
      <c r="CO206" s="126"/>
      <c r="CP206" s="126"/>
      <c r="CQ206" s="126"/>
      <c r="CR206" s="126"/>
      <c r="CS206" s="126"/>
      <c r="CT206" s="126"/>
      <c r="CU206" s="126"/>
      <c r="CV206" s="126"/>
      <c r="CW206" s="126"/>
      <c r="CX206" s="126"/>
      <c r="CY206" s="126"/>
      <c r="CZ206" s="126"/>
      <c r="DA206" s="126"/>
      <c r="DB206" s="126"/>
      <c r="DC206" s="126"/>
      <c r="DD206" s="126"/>
      <c r="DE206" s="126"/>
      <c r="DF206" s="126"/>
      <c r="DG206" s="126"/>
      <c r="DH206" s="126"/>
      <c r="DI206" s="126"/>
      <c r="DJ206" s="126"/>
      <c r="DK206" s="126"/>
      <c r="DL206" s="126"/>
      <c r="DM206" s="126"/>
      <c r="DN206" s="126"/>
      <c r="DO206" s="126"/>
      <c r="DP206" s="126"/>
      <c r="DQ206" s="126"/>
      <c r="DR206" s="126"/>
      <c r="DS206" s="126"/>
      <c r="DT206" s="126"/>
      <c r="DU206" s="126"/>
      <c r="DV206" s="126"/>
      <c r="DW206" s="126"/>
      <c r="DX206" s="126"/>
      <c r="EB206" s="126"/>
      <c r="EF206" s="126"/>
      <c r="EG206" s="126"/>
    </row>
    <row r="207" spans="1:137" x14ac:dyDescent="0.25">
      <c r="A207">
        <v>206</v>
      </c>
      <c r="B207" t="s">
        <v>439</v>
      </c>
      <c r="C207">
        <v>6</v>
      </c>
      <c r="D207" t="s">
        <v>1333</v>
      </c>
      <c r="E207" s="134">
        <v>400</v>
      </c>
      <c r="F207">
        <v>379127</v>
      </c>
      <c r="G207" t="s">
        <v>30</v>
      </c>
      <c r="H207" t="s">
        <v>1008</v>
      </c>
      <c r="I207">
        <v>253758</v>
      </c>
      <c r="J207" t="s">
        <v>108</v>
      </c>
      <c r="K207">
        <v>1</v>
      </c>
      <c r="L207">
        <v>1.03</v>
      </c>
      <c r="M207">
        <v>12.664199999999999</v>
      </c>
      <c r="N207">
        <v>1.26642E-2</v>
      </c>
      <c r="O207">
        <v>13.044126</v>
      </c>
      <c r="P207">
        <v>1.3044126E-2</v>
      </c>
      <c r="Q207">
        <v>3.0000000000000027E-2</v>
      </c>
      <c r="R207">
        <v>3.7992600000000097E-4</v>
      </c>
      <c r="S207">
        <v>76.662859589059465</v>
      </c>
      <c r="T207">
        <v>78.962745376731263</v>
      </c>
      <c r="U207" t="s">
        <v>1111</v>
      </c>
      <c r="V207">
        <v>1.4348538600000002E-5</v>
      </c>
      <c r="W207">
        <v>1.7218246320000004E-6</v>
      </c>
      <c r="X207">
        <v>2.1522807900000001E-6</v>
      </c>
      <c r="Y207">
        <v>7.1742693000000014E-5</v>
      </c>
      <c r="Z207">
        <v>5.1654738960000001E-6</v>
      </c>
      <c r="AA207">
        <v>7.1742693000000014E-5</v>
      </c>
      <c r="AB207">
        <v>1.15075279572E-4</v>
      </c>
      <c r="AC207">
        <v>1.7060412395400004E-4</v>
      </c>
      <c r="AD207"/>
      <c r="AE207"/>
      <c r="AF207"/>
      <c r="AG207">
        <v>3.0647364000000002E-5</v>
      </c>
      <c r="AH207">
        <v>6.9653099999999985E-5</v>
      </c>
      <c r="AI207">
        <v>1.9502867999999998E-5</v>
      </c>
      <c r="AJ207">
        <v>2.5075115999999997E-5</v>
      </c>
      <c r="AK207">
        <v>1.5323682000000001E-5</v>
      </c>
      <c r="AL207">
        <v>1.14231084E-4</v>
      </c>
      <c r="AM207">
        <v>2.786124E-5</v>
      </c>
      <c r="AN207"/>
      <c r="AO207">
        <v>2.089593E-5</v>
      </c>
      <c r="AP207">
        <v>6.9653100000000003E-7</v>
      </c>
      <c r="AQ207">
        <v>7.598519999999999E-6</v>
      </c>
      <c r="AR207">
        <v>2.786124E-5</v>
      </c>
      <c r="AS207">
        <v>3.4826550000000001E-4</v>
      </c>
      <c r="AT207"/>
      <c r="AU207"/>
      <c r="AV207"/>
      <c r="AW207"/>
      <c r="AX207"/>
      <c r="AY207"/>
      <c r="AZ207"/>
      <c r="BA207"/>
      <c r="BB207"/>
      <c r="BC207"/>
      <c r="BD207"/>
      <c r="BE207"/>
      <c r="BF207">
        <v>4.2000819300000002E-4</v>
      </c>
      <c r="BG207">
        <v>2.786124E-5</v>
      </c>
      <c r="BH207"/>
      <c r="BI207" t="s">
        <v>33</v>
      </c>
      <c r="BJ207" t="s">
        <v>706</v>
      </c>
      <c r="BK207" t="s">
        <v>123</v>
      </c>
      <c r="BL207" t="s">
        <v>121</v>
      </c>
      <c r="BM207" t="s">
        <v>41</v>
      </c>
      <c r="BN207" t="s">
        <v>26</v>
      </c>
      <c r="BO207" t="s">
        <v>94</v>
      </c>
      <c r="BP207">
        <v>5.2</v>
      </c>
      <c r="BS207" s="126"/>
      <c r="BT207" s="126"/>
      <c r="CC207" s="126"/>
      <c r="CD207" s="126"/>
      <c r="CK207" s="126"/>
      <c r="CL207" s="126"/>
      <c r="CM207" s="126"/>
      <c r="CN207" s="126"/>
      <c r="CO207" s="126"/>
      <c r="CP207" s="126"/>
      <c r="CQ207" s="126"/>
      <c r="CR207" s="126"/>
      <c r="CS207" s="126"/>
      <c r="CT207" s="126"/>
      <c r="CU207" s="126"/>
      <c r="CV207" s="126"/>
      <c r="CW207" s="126"/>
      <c r="CX207" s="126"/>
      <c r="CY207" s="126"/>
      <c r="CZ207" s="126"/>
      <c r="DA207" s="126"/>
      <c r="DB207" s="126"/>
      <c r="DC207" s="126"/>
      <c r="DD207" s="126"/>
      <c r="DE207" s="126"/>
      <c r="DF207" s="126"/>
      <c r="DG207" s="126"/>
      <c r="DH207" s="126"/>
      <c r="DI207" s="126"/>
      <c r="DJ207" s="126"/>
      <c r="DK207" s="126"/>
      <c r="DL207" s="126"/>
      <c r="DM207" s="126"/>
      <c r="DN207" s="126"/>
      <c r="DO207" s="126"/>
      <c r="DP207" s="126"/>
      <c r="DQ207" s="126"/>
      <c r="DR207" s="126"/>
      <c r="DS207" s="126"/>
      <c r="DT207" s="126"/>
      <c r="DU207" s="126"/>
      <c r="DV207" s="126"/>
      <c r="DW207" s="126"/>
      <c r="DX207" s="126"/>
      <c r="EB207" s="126"/>
      <c r="EF207" s="126"/>
      <c r="EG207" s="126"/>
    </row>
    <row r="208" spans="1:137" x14ac:dyDescent="0.25">
      <c r="A208">
        <v>207</v>
      </c>
      <c r="B208" t="s">
        <v>554</v>
      </c>
      <c r="C208">
        <v>6</v>
      </c>
      <c r="D208" t="s">
        <v>556</v>
      </c>
      <c r="E208" s="134">
        <v>143.66666666666666</v>
      </c>
      <c r="F208">
        <v>175717</v>
      </c>
      <c r="G208" t="s">
        <v>30</v>
      </c>
      <c r="H208" t="s">
        <v>1008</v>
      </c>
      <c r="I208">
        <v>253758</v>
      </c>
      <c r="J208" t="s">
        <v>108</v>
      </c>
      <c r="K208">
        <v>1</v>
      </c>
      <c r="L208">
        <v>1.03</v>
      </c>
      <c r="M208">
        <v>10.076000000000001</v>
      </c>
      <c r="N208">
        <v>1.0076E-2</v>
      </c>
      <c r="O208">
        <v>10.37828</v>
      </c>
      <c r="P208">
        <v>1.037828E-2</v>
      </c>
      <c r="Q208">
        <v>3.0000000000000027E-2</v>
      </c>
      <c r="R208">
        <v>3.0228000000000026E-4</v>
      </c>
      <c r="S208">
        <v>96.355080032529472</v>
      </c>
      <c r="T208">
        <v>99.245732433505367</v>
      </c>
      <c r="U208" t="s">
        <v>61</v>
      </c>
      <c r="V208">
        <v>1.1416107999999999E-5</v>
      </c>
      <c r="W208">
        <v>1.3699329599999999E-6</v>
      </c>
      <c r="X208">
        <v>1.7124162E-6</v>
      </c>
      <c r="Y208">
        <v>5.7080540000000006E-5</v>
      </c>
      <c r="Z208">
        <v>4.1097988800000002E-6</v>
      </c>
      <c r="AA208">
        <v>5.7080540000000006E-5</v>
      </c>
      <c r="AB208">
        <v>9.1557186160000004E-5</v>
      </c>
      <c r="AC208">
        <v>1.3573752412000004E-4</v>
      </c>
      <c r="AD208"/>
      <c r="AE208">
        <v>7.0935040000000014E-5</v>
      </c>
      <c r="AF208">
        <v>5.2092920000000001E-4</v>
      </c>
      <c r="AG208">
        <v>2.4383920000000004E-5</v>
      </c>
      <c r="AH208">
        <v>5.5417999999999997E-5</v>
      </c>
      <c r="AI208">
        <v>1.5517040000000003E-5</v>
      </c>
      <c r="AJ208">
        <v>1.995048E-5</v>
      </c>
      <c r="AK208">
        <v>1.2191960000000002E-5</v>
      </c>
      <c r="AL208">
        <v>9.0885520000000004E-5</v>
      </c>
      <c r="AM208">
        <v>2.2167200000000004E-5</v>
      </c>
      <c r="AN208">
        <v>2.4383920000000004E-5</v>
      </c>
      <c r="AO208"/>
      <c r="AP208">
        <v>5.5418000000000011E-7</v>
      </c>
      <c r="AQ208">
        <v>6.0456000000000002E-6</v>
      </c>
      <c r="AR208">
        <v>2.2167200000000004E-5</v>
      </c>
      <c r="AS208">
        <v>2.7709000000000007E-4</v>
      </c>
      <c r="AT208"/>
      <c r="AU208"/>
      <c r="AV208"/>
      <c r="AW208"/>
      <c r="AX208"/>
      <c r="AY208"/>
      <c r="AZ208"/>
      <c r="BA208"/>
      <c r="BB208"/>
      <c r="BC208"/>
      <c r="BD208"/>
      <c r="BE208"/>
      <c r="BF208">
        <v>3.3417054000000007E-4</v>
      </c>
      <c r="BG208">
        <v>2.2167200000000004E-5</v>
      </c>
      <c r="BH208"/>
      <c r="BI208" t="s">
        <v>33</v>
      </c>
      <c r="BJ208" t="s">
        <v>706</v>
      </c>
      <c r="BK208" t="s">
        <v>119</v>
      </c>
      <c r="BL208" t="s">
        <v>93</v>
      </c>
      <c r="BM208" t="s">
        <v>41</v>
      </c>
      <c r="BN208" t="s">
        <v>26</v>
      </c>
      <c r="BO208" t="s">
        <v>26</v>
      </c>
      <c r="BP208">
        <v>5.2</v>
      </c>
      <c r="BS208" s="126"/>
      <c r="BT208" s="126"/>
      <c r="CC208" s="126"/>
      <c r="CD208" s="126"/>
      <c r="CK208" s="126"/>
      <c r="CL208" s="126"/>
      <c r="CM208" s="126"/>
      <c r="CN208" s="126"/>
      <c r="CO208" s="126"/>
      <c r="CP208" s="126"/>
      <c r="CQ208" s="126"/>
      <c r="CR208" s="126"/>
      <c r="CS208" s="126"/>
      <c r="CT208" s="126"/>
      <c r="CU208" s="126"/>
      <c r="CV208" s="126"/>
      <c r="CW208" s="126"/>
      <c r="CX208" s="126"/>
      <c r="CY208" s="126"/>
      <c r="CZ208" s="126"/>
      <c r="DA208" s="126"/>
      <c r="DB208" s="126"/>
      <c r="DC208" s="126"/>
      <c r="DD208" s="126"/>
      <c r="DE208" s="126"/>
      <c r="DF208" s="126"/>
      <c r="DG208" s="126"/>
      <c r="DH208" s="126"/>
      <c r="DI208" s="126"/>
      <c r="DJ208" s="126"/>
      <c r="DK208" s="126"/>
      <c r="DL208" s="126"/>
      <c r="DM208" s="126"/>
      <c r="DN208" s="126"/>
      <c r="DO208" s="126"/>
      <c r="DP208" s="126"/>
      <c r="DQ208" s="126"/>
      <c r="DR208" s="126"/>
      <c r="DS208" s="126"/>
      <c r="DT208" s="126"/>
      <c r="DU208" s="126"/>
      <c r="DV208" s="126"/>
      <c r="DW208" s="126"/>
      <c r="DX208" s="126"/>
      <c r="EB208" s="126"/>
      <c r="EF208" s="126"/>
      <c r="EG208" s="126"/>
    </row>
    <row r="209" spans="1:137" x14ac:dyDescent="0.25">
      <c r="A209">
        <v>208</v>
      </c>
      <c r="B209" t="s">
        <v>645</v>
      </c>
      <c r="C209">
        <v>6</v>
      </c>
      <c r="D209" t="s">
        <v>646</v>
      </c>
      <c r="E209" s="134">
        <v>189.16666666666663</v>
      </c>
      <c r="F209">
        <v>191088</v>
      </c>
      <c r="G209" t="s">
        <v>30</v>
      </c>
      <c r="H209" t="s">
        <v>1008</v>
      </c>
      <c r="I209">
        <v>253758</v>
      </c>
      <c r="J209" t="s">
        <v>108</v>
      </c>
      <c r="K209">
        <v>1</v>
      </c>
      <c r="L209">
        <v>1.03</v>
      </c>
      <c r="M209">
        <v>5.3697100000000004</v>
      </c>
      <c r="N209">
        <v>5.3697100000000006E-3</v>
      </c>
      <c r="O209">
        <v>5.5308013000000003</v>
      </c>
      <c r="P209">
        <v>5.5308013000000007E-3</v>
      </c>
      <c r="Q209">
        <v>3.0000000000000027E-2</v>
      </c>
      <c r="R209">
        <v>1.6109130000000003E-4</v>
      </c>
      <c r="S209">
        <v>180.80562756792585</v>
      </c>
      <c r="T209">
        <v>186.22979639496361</v>
      </c>
      <c r="U209" t="s">
        <v>61</v>
      </c>
      <c r="V209">
        <v>6.0838814300000001E-6</v>
      </c>
      <c r="W209">
        <v>7.3006577160000006E-7</v>
      </c>
      <c r="X209">
        <v>9.1258221450000008E-7</v>
      </c>
      <c r="Y209">
        <v>3.0419407149999999E-5</v>
      </c>
      <c r="Z209">
        <v>2.1901973148000002E-6</v>
      </c>
      <c r="AA209">
        <v>3.0419407149999999E-5</v>
      </c>
      <c r="AB209">
        <v>4.8792729068600003E-5</v>
      </c>
      <c r="AC209">
        <v>7.2337350202700019E-5</v>
      </c>
      <c r="AD209"/>
      <c r="AE209">
        <v>3.7802758400000008E-5</v>
      </c>
      <c r="AF209">
        <v>2.7761400700000006E-4</v>
      </c>
      <c r="AG209">
        <v>1.2994698200000002E-5</v>
      </c>
      <c r="AH209">
        <v>2.9533405000000001E-5</v>
      </c>
      <c r="AI209">
        <v>8.269353400000002E-6</v>
      </c>
      <c r="AJ209">
        <v>1.06320258E-5</v>
      </c>
      <c r="AK209">
        <v>6.4973491000000011E-6</v>
      </c>
      <c r="AL209">
        <v>4.8434784200000005E-5</v>
      </c>
      <c r="AM209">
        <v>1.1813362000000002E-5</v>
      </c>
      <c r="AN209">
        <v>1.2994698200000002E-5</v>
      </c>
      <c r="AO209"/>
      <c r="AP209">
        <v>2.9533405000000012E-7</v>
      </c>
      <c r="AQ209">
        <v>3.2218260000000001E-6</v>
      </c>
      <c r="AR209">
        <v>1.1813362000000002E-5</v>
      </c>
      <c r="AS209">
        <v>1.4766702500000004E-4</v>
      </c>
      <c r="AT209"/>
      <c r="AU209"/>
      <c r="AV209"/>
      <c r="AW209"/>
      <c r="AX209"/>
      <c r="AY209"/>
      <c r="AZ209"/>
      <c r="BA209"/>
      <c r="BB209"/>
      <c r="BC209"/>
      <c r="BD209"/>
      <c r="BE209"/>
      <c r="BF209">
        <v>1.7808643215000005E-4</v>
      </c>
      <c r="BG209">
        <v>1.1813362000000002E-5</v>
      </c>
      <c r="BH209"/>
      <c r="BI209" t="s">
        <v>33</v>
      </c>
      <c r="BJ209" t="s">
        <v>706</v>
      </c>
      <c r="BK209" t="s">
        <v>116</v>
      </c>
      <c r="BL209" t="s">
        <v>93</v>
      </c>
      <c r="BM209" t="s">
        <v>41</v>
      </c>
      <c r="BN209" t="s">
        <v>26</v>
      </c>
      <c r="BO209" t="s">
        <v>26</v>
      </c>
      <c r="BP209">
        <v>5.25</v>
      </c>
      <c r="BS209" s="126"/>
      <c r="BT209" s="126"/>
      <c r="CC209" s="126"/>
      <c r="CD209" s="126"/>
      <c r="CK209" s="126"/>
      <c r="CL209" s="126"/>
      <c r="CM209" s="126"/>
      <c r="CN209" s="126"/>
      <c r="CO209" s="126"/>
      <c r="CP209" s="126"/>
      <c r="CQ209" s="126"/>
      <c r="CR209" s="126"/>
      <c r="CS209" s="126"/>
      <c r="CT209" s="126"/>
      <c r="CU209" s="126"/>
      <c r="CV209" s="126"/>
      <c r="CW209" s="126"/>
      <c r="CX209" s="126"/>
      <c r="CY209" s="126"/>
      <c r="CZ209" s="126"/>
      <c r="DA209" s="126"/>
      <c r="DB209" s="126"/>
      <c r="DC209" s="126"/>
      <c r="DD209" s="126"/>
      <c r="DE209" s="126"/>
      <c r="DF209" s="126"/>
      <c r="DG209" s="126"/>
      <c r="DH209" s="126"/>
      <c r="DI209" s="126"/>
      <c r="DJ209" s="126"/>
      <c r="DK209" s="126"/>
      <c r="DL209" s="126"/>
      <c r="DM209" s="126"/>
      <c r="DN209" s="126"/>
      <c r="DO209" s="126"/>
      <c r="DP209" s="126"/>
      <c r="DQ209" s="126"/>
      <c r="DR209" s="126"/>
      <c r="DS209" s="126"/>
      <c r="DT209" s="126"/>
      <c r="DU209" s="126"/>
      <c r="DV209" s="126"/>
      <c r="DW209" s="126"/>
      <c r="DX209" s="126"/>
      <c r="EB209" s="126"/>
      <c r="EF209" s="126"/>
      <c r="EG209" s="126"/>
    </row>
    <row r="210" spans="1:137" x14ac:dyDescent="0.25">
      <c r="A210">
        <v>209</v>
      </c>
      <c r="B210" t="s">
        <v>734</v>
      </c>
      <c r="C210">
        <v>6</v>
      </c>
      <c r="D210" t="s">
        <v>735</v>
      </c>
      <c r="E210" s="134">
        <v>20</v>
      </c>
      <c r="F210">
        <v>219337</v>
      </c>
      <c r="G210" t="s">
        <v>30</v>
      </c>
      <c r="H210" t="s">
        <v>1008</v>
      </c>
      <c r="I210">
        <v>253758</v>
      </c>
      <c r="J210" t="s">
        <v>108</v>
      </c>
      <c r="K210">
        <v>1</v>
      </c>
      <c r="L210">
        <v>1.03</v>
      </c>
      <c r="M210">
        <v>10.265599999999999</v>
      </c>
      <c r="N210">
        <v>1.02656E-2</v>
      </c>
      <c r="O210">
        <v>10.573568</v>
      </c>
      <c r="P210">
        <v>1.0573568E-2</v>
      </c>
      <c r="Q210">
        <v>3.0000000000000027E-2</v>
      </c>
      <c r="R210">
        <v>3.0796800000000048E-4</v>
      </c>
      <c r="S210">
        <v>94.575454567464831</v>
      </c>
      <c r="T210">
        <v>97.412718204488783</v>
      </c>
      <c r="U210" t="s">
        <v>1111</v>
      </c>
      <c r="V210">
        <v>1.1630924799999999E-5</v>
      </c>
      <c r="W210">
        <v>1.395710976E-6</v>
      </c>
      <c r="X210">
        <v>1.7446387200000001E-6</v>
      </c>
      <c r="Y210">
        <v>5.8154624000000006E-5</v>
      </c>
      <c r="Z210">
        <v>4.1871329280000001E-6</v>
      </c>
      <c r="AA210">
        <v>5.8154624000000006E-5</v>
      </c>
      <c r="AB210">
        <v>9.3280016895999995E-5</v>
      </c>
      <c r="AC210">
        <v>1.3829169587200002E-4</v>
      </c>
      <c r="AD210"/>
      <c r="AE210"/>
      <c r="AF210"/>
      <c r="AG210">
        <v>2.4842752000000001E-5</v>
      </c>
      <c r="AH210">
        <v>5.6460799999999993E-5</v>
      </c>
      <c r="AI210">
        <v>1.5809024E-5</v>
      </c>
      <c r="AJ210">
        <v>2.0325887999999998E-5</v>
      </c>
      <c r="AK210">
        <v>1.2421376E-5</v>
      </c>
      <c r="AL210">
        <v>9.2595711999999978E-5</v>
      </c>
      <c r="AM210">
        <v>2.2584320000000001E-5</v>
      </c>
      <c r="AN210"/>
      <c r="AO210">
        <v>1.6938240000000003E-5</v>
      </c>
      <c r="AP210">
        <v>5.6460800000000008E-7</v>
      </c>
      <c r="AQ210">
        <v>6.1593599999999987E-6</v>
      </c>
      <c r="AR210">
        <v>2.2584320000000001E-5</v>
      </c>
      <c r="AS210">
        <v>2.8230400000000004E-4</v>
      </c>
      <c r="AT210"/>
      <c r="AU210"/>
      <c r="AV210"/>
      <c r="AW210"/>
      <c r="AX210"/>
      <c r="AY210"/>
      <c r="AZ210"/>
      <c r="BA210"/>
      <c r="BB210"/>
      <c r="BC210"/>
      <c r="BD210"/>
      <c r="BE210"/>
      <c r="BF210">
        <v>3.4045862400000003E-4</v>
      </c>
      <c r="BG210">
        <v>2.2584320000000001E-5</v>
      </c>
      <c r="BH210"/>
      <c r="BI210" t="s">
        <v>33</v>
      </c>
      <c r="BJ210" t="s">
        <v>706</v>
      </c>
      <c r="BK210" t="s">
        <v>119</v>
      </c>
      <c r="BL210" t="s">
        <v>93</v>
      </c>
      <c r="BM210" t="s">
        <v>41</v>
      </c>
      <c r="BN210" t="s">
        <v>26</v>
      </c>
      <c r="BO210" t="s">
        <v>94</v>
      </c>
      <c r="BP210">
        <v>5.2</v>
      </c>
      <c r="BS210" s="126"/>
      <c r="BT210" s="126"/>
      <c r="CC210" s="126"/>
      <c r="CD210" s="126"/>
      <c r="CK210" s="126"/>
      <c r="CL210" s="126"/>
      <c r="CM210" s="126"/>
      <c r="CN210" s="126"/>
      <c r="CO210" s="126"/>
      <c r="CP210" s="126"/>
      <c r="CQ210" s="126"/>
      <c r="CR210" s="126"/>
      <c r="CS210" s="126"/>
      <c r="CT210" s="126"/>
      <c r="CU210" s="126"/>
      <c r="CV210" s="126"/>
      <c r="CW210" s="126"/>
      <c r="CX210" s="126"/>
      <c r="CY210" s="126"/>
      <c r="CZ210" s="126"/>
      <c r="DA210" s="126"/>
      <c r="DB210" s="126"/>
      <c r="DC210" s="126"/>
      <c r="DD210" s="126"/>
      <c r="DE210" s="126"/>
      <c r="DF210" s="126"/>
      <c r="DG210" s="126"/>
      <c r="DH210" s="126"/>
      <c r="DI210" s="126"/>
      <c r="DJ210" s="126"/>
      <c r="DK210" s="126"/>
      <c r="DL210" s="126"/>
      <c r="DM210" s="126"/>
      <c r="DN210" s="126"/>
      <c r="DO210" s="126"/>
      <c r="DP210" s="126"/>
      <c r="DQ210" s="126"/>
      <c r="DR210" s="126"/>
      <c r="DS210" s="126"/>
      <c r="DT210" s="126"/>
      <c r="DU210" s="126"/>
      <c r="DV210" s="126"/>
      <c r="DW210" s="126"/>
      <c r="DX210" s="126"/>
      <c r="EB210" s="126"/>
      <c r="EF210" s="126"/>
      <c r="EG210" s="126"/>
    </row>
    <row r="211" spans="1:137" x14ac:dyDescent="0.25">
      <c r="A211">
        <v>210</v>
      </c>
      <c r="B211" t="s">
        <v>737</v>
      </c>
      <c r="C211">
        <v>6</v>
      </c>
      <c r="D211" t="s">
        <v>1334</v>
      </c>
      <c r="E211" s="134">
        <v>20</v>
      </c>
      <c r="F211">
        <v>219339</v>
      </c>
      <c r="G211" t="s">
        <v>30</v>
      </c>
      <c r="H211" t="s">
        <v>1008</v>
      </c>
      <c r="I211">
        <v>253758</v>
      </c>
      <c r="J211" t="s">
        <v>108</v>
      </c>
      <c r="K211">
        <v>1</v>
      </c>
      <c r="L211">
        <v>1.03</v>
      </c>
      <c r="M211">
        <v>14.1746</v>
      </c>
      <c r="N211">
        <v>1.4174600000000001E-2</v>
      </c>
      <c r="O211">
        <v>14.599838</v>
      </c>
      <c r="P211">
        <v>1.4599838E-2</v>
      </c>
      <c r="Q211">
        <v>3.0000000000000027E-2</v>
      </c>
      <c r="R211">
        <v>4.2523800000000134E-4</v>
      </c>
      <c r="S211">
        <v>68.493910685858296</v>
      </c>
      <c r="T211">
        <v>70.548728006434047</v>
      </c>
      <c r="U211" t="s">
        <v>1111</v>
      </c>
      <c r="V211">
        <v>1.6059821800000002E-5</v>
      </c>
      <c r="W211">
        <v>1.9271786160000003E-6</v>
      </c>
      <c r="X211">
        <v>2.40897327E-6</v>
      </c>
      <c r="Y211">
        <v>8.029910900000001E-5</v>
      </c>
      <c r="Z211">
        <v>5.7815358479999992E-6</v>
      </c>
      <c r="AA211">
        <v>8.029910900000001E-5</v>
      </c>
      <c r="AB211">
        <v>1.2879977083600001E-4</v>
      </c>
      <c r="AC211">
        <v>1.9095128120199999E-4</v>
      </c>
      <c r="AD211"/>
      <c r="AE211"/>
      <c r="AF211"/>
      <c r="AG211">
        <v>3.4302532E-5</v>
      </c>
      <c r="AH211">
        <v>7.7960299999999986E-5</v>
      </c>
      <c r="AI211">
        <v>2.1828884E-5</v>
      </c>
      <c r="AJ211">
        <v>2.8065708E-5</v>
      </c>
      <c r="AK211">
        <v>1.7151266E-5</v>
      </c>
      <c r="AL211">
        <v>1.2785489200000001E-4</v>
      </c>
      <c r="AM211">
        <v>3.118412E-5</v>
      </c>
      <c r="AN211"/>
      <c r="AO211">
        <v>2.3388090000000003E-5</v>
      </c>
      <c r="AP211">
        <v>7.796030000000001E-7</v>
      </c>
      <c r="AQ211">
        <v>8.5047599999999992E-6</v>
      </c>
      <c r="AR211">
        <v>3.118412E-5</v>
      </c>
      <c r="AS211">
        <v>3.8980150000000001E-4</v>
      </c>
      <c r="AT211"/>
      <c r="AU211"/>
      <c r="AV211"/>
      <c r="AW211"/>
      <c r="AX211"/>
      <c r="AY211"/>
      <c r="AZ211"/>
      <c r="BA211"/>
      <c r="BB211"/>
      <c r="BC211"/>
      <c r="BD211"/>
      <c r="BE211"/>
      <c r="BF211">
        <v>4.701006090000001E-4</v>
      </c>
      <c r="BG211">
        <v>3.118412E-5</v>
      </c>
      <c r="BH211"/>
      <c r="BI211" t="s">
        <v>33</v>
      </c>
      <c r="BJ211" t="s">
        <v>706</v>
      </c>
      <c r="BK211" t="s">
        <v>123</v>
      </c>
      <c r="BL211" t="s">
        <v>121</v>
      </c>
      <c r="BM211" t="s">
        <v>41</v>
      </c>
      <c r="BN211" t="s">
        <v>26</v>
      </c>
      <c r="BO211" t="s">
        <v>94</v>
      </c>
      <c r="BP211">
        <v>5.2</v>
      </c>
      <c r="BS211" s="126"/>
      <c r="BT211" s="126"/>
      <c r="CC211" s="126"/>
      <c r="CD211" s="126"/>
      <c r="CK211" s="126"/>
      <c r="CL211" s="126"/>
      <c r="CM211" s="126"/>
      <c r="CN211" s="126"/>
      <c r="CO211" s="126"/>
      <c r="CP211" s="126"/>
      <c r="CQ211" s="126"/>
      <c r="CR211" s="126"/>
      <c r="CS211" s="126"/>
      <c r="CT211" s="126"/>
      <c r="CU211" s="126"/>
      <c r="CV211" s="126"/>
      <c r="CW211" s="126"/>
      <c r="CX211" s="126"/>
      <c r="CY211" s="126"/>
      <c r="CZ211" s="126"/>
      <c r="DA211" s="126"/>
      <c r="DB211" s="126"/>
      <c r="DC211" s="126"/>
      <c r="DD211" s="126"/>
      <c r="DE211" s="126"/>
      <c r="DF211" s="126"/>
      <c r="DG211" s="126"/>
      <c r="DH211" s="126"/>
      <c r="DI211" s="126"/>
      <c r="DJ211" s="126"/>
      <c r="DK211" s="126"/>
      <c r="DL211" s="126"/>
      <c r="DM211" s="126"/>
      <c r="DN211" s="126"/>
      <c r="DO211" s="126"/>
      <c r="DP211" s="126"/>
      <c r="DQ211" s="126"/>
      <c r="DR211" s="126"/>
      <c r="DS211" s="126"/>
      <c r="DT211" s="126"/>
      <c r="DU211" s="126"/>
      <c r="DV211" s="126"/>
      <c r="DW211" s="126"/>
      <c r="DX211" s="126"/>
      <c r="EB211" s="126"/>
      <c r="EF211" s="126"/>
      <c r="EG211" s="126"/>
    </row>
    <row r="212" spans="1:137" x14ac:dyDescent="0.25">
      <c r="A212">
        <v>211</v>
      </c>
      <c r="B212" t="s">
        <v>845</v>
      </c>
      <c r="C212">
        <v>6</v>
      </c>
      <c r="D212" t="s">
        <v>1335</v>
      </c>
      <c r="E212" s="134">
        <v>5</v>
      </c>
      <c r="F212"/>
      <c r="G212" t="s">
        <v>30</v>
      </c>
      <c r="H212" t="s">
        <v>1008</v>
      </c>
      <c r="I212">
        <v>253758</v>
      </c>
      <c r="J212" t="s">
        <v>108</v>
      </c>
      <c r="K212">
        <v>1</v>
      </c>
      <c r="L212">
        <v>1.03</v>
      </c>
      <c r="M212">
        <v>4.7528699999999997</v>
      </c>
      <c r="N212">
        <v>4.7528699999999993E-3</v>
      </c>
      <c r="O212">
        <v>4.8954560999999996</v>
      </c>
      <c r="P212">
        <v>4.8954560999999999E-3</v>
      </c>
      <c r="Q212">
        <v>3.0000000000000027E-2</v>
      </c>
      <c r="R212">
        <v>1.4258610000000057E-4</v>
      </c>
      <c r="S212">
        <v>204.27105862516061</v>
      </c>
      <c r="T212">
        <v>210.39919038391545</v>
      </c>
      <c r="U212" t="s">
        <v>837</v>
      </c>
      <c r="V212">
        <v>5.3850017099999997E-6</v>
      </c>
      <c r="W212">
        <v>6.462002052E-7</v>
      </c>
      <c r="X212">
        <v>8.0775025650000005E-7</v>
      </c>
      <c r="Y212">
        <v>2.692500855E-5</v>
      </c>
      <c r="Z212">
        <v>1.9386006156000002E-6</v>
      </c>
      <c r="AA212">
        <v>2.692500855E-5</v>
      </c>
      <c r="AB212">
        <v>4.3187713714200003E-5</v>
      </c>
      <c r="AC212">
        <v>6.4027670331900002E-5</v>
      </c>
      <c r="AD212"/>
      <c r="AE212"/>
      <c r="AF212"/>
      <c r="AG212">
        <v>1.15019454E-5</v>
      </c>
      <c r="AH212">
        <v>2.6140784999999991E-5</v>
      </c>
      <c r="AI212">
        <v>7.3194197999999996E-6</v>
      </c>
      <c r="AJ212">
        <v>9.4106825999999982E-6</v>
      </c>
      <c r="AK212">
        <v>5.7509727000000002E-6</v>
      </c>
      <c r="AL212">
        <v>4.2870887399999994E-5</v>
      </c>
      <c r="AM212">
        <v>1.0456314E-5</v>
      </c>
      <c r="AN212"/>
      <c r="AO212"/>
      <c r="AP212">
        <v>2.6140785000000005E-7</v>
      </c>
      <c r="AQ212">
        <v>2.8517219999999995E-6</v>
      </c>
      <c r="AR212">
        <v>1.0456314E-5</v>
      </c>
      <c r="AS212">
        <v>1.3070392500000002E-4</v>
      </c>
      <c r="AT212"/>
      <c r="AU212"/>
      <c r="AV212"/>
      <c r="AW212"/>
      <c r="AX212"/>
      <c r="AY212">
        <v>4.7528699999999998E-5</v>
      </c>
      <c r="AZ212">
        <v>4.7528699999999998E-5</v>
      </c>
      <c r="BA212"/>
      <c r="BB212"/>
      <c r="BC212"/>
      <c r="BD212"/>
      <c r="BE212"/>
      <c r="BF212">
        <v>1.5762893355000002E-4</v>
      </c>
      <c r="BG212">
        <v>1.0456314E-5</v>
      </c>
      <c r="BH212"/>
      <c r="BI212" t="s">
        <v>33</v>
      </c>
      <c r="BJ212" t="s">
        <v>706</v>
      </c>
      <c r="BK212" t="s">
        <v>116</v>
      </c>
      <c r="BL212" t="s">
        <v>117</v>
      </c>
      <c r="BM212" t="s">
        <v>41</v>
      </c>
      <c r="BN212" t="s">
        <v>26</v>
      </c>
      <c r="BO212" t="s">
        <v>94</v>
      </c>
      <c r="BP212">
        <v>5.25</v>
      </c>
      <c r="BS212" s="126"/>
      <c r="BT212" s="126"/>
      <c r="CC212" s="126"/>
      <c r="CD212" s="126"/>
      <c r="CK212" s="126"/>
      <c r="CL212" s="126"/>
      <c r="CM212" s="126"/>
      <c r="CN212" s="126"/>
      <c r="CO212" s="126"/>
      <c r="CP212" s="126"/>
      <c r="CQ212" s="126"/>
      <c r="CR212" s="126"/>
      <c r="CS212" s="126"/>
      <c r="CT212" s="126"/>
      <c r="CU212" s="126"/>
      <c r="CV212" s="126"/>
      <c r="CW212" s="126"/>
      <c r="CX212" s="126"/>
      <c r="CY212" s="126"/>
      <c r="CZ212" s="126"/>
      <c r="DA212" s="126"/>
      <c r="DB212" s="126"/>
      <c r="DC212" s="126"/>
      <c r="DD212" s="126"/>
      <c r="DE212" s="126"/>
      <c r="DF212" s="126"/>
      <c r="DG212" s="126"/>
      <c r="DH212" s="126"/>
      <c r="DI212" s="126"/>
      <c r="DJ212" s="126"/>
      <c r="DK212" s="126"/>
      <c r="DL212" s="126"/>
      <c r="DM212" s="126"/>
      <c r="DN212" s="126"/>
      <c r="DO212" s="126"/>
      <c r="DP212" s="126"/>
      <c r="DQ212" s="126"/>
      <c r="DR212" s="126"/>
      <c r="DS212" s="126"/>
      <c r="DT212" s="126"/>
      <c r="DU212" s="126"/>
      <c r="DV212" s="126"/>
      <c r="DW212" s="126"/>
      <c r="DX212" s="126"/>
      <c r="EB212" s="126"/>
      <c r="EF212" s="126"/>
      <c r="EG212" s="126"/>
    </row>
    <row r="213" spans="1:137" x14ac:dyDescent="0.25">
      <c r="A213">
        <v>212</v>
      </c>
      <c r="B213" t="s">
        <v>846</v>
      </c>
      <c r="C213">
        <v>6</v>
      </c>
      <c r="D213" t="s">
        <v>1336</v>
      </c>
      <c r="E213" s="134">
        <v>5</v>
      </c>
      <c r="F213"/>
      <c r="G213" t="s">
        <v>30</v>
      </c>
      <c r="H213" t="s">
        <v>1008</v>
      </c>
      <c r="I213">
        <v>253758</v>
      </c>
      <c r="J213" t="s">
        <v>108</v>
      </c>
      <c r="K213">
        <v>1</v>
      </c>
      <c r="L213">
        <v>1.03</v>
      </c>
      <c r="M213">
        <v>5.3147199999999994</v>
      </c>
      <c r="N213">
        <v>5.3147199999999993E-3</v>
      </c>
      <c r="O213">
        <v>5.4741615999999995</v>
      </c>
      <c r="P213">
        <v>5.4741615999999993E-3</v>
      </c>
      <c r="Q213">
        <v>3.0000000000000027E-2</v>
      </c>
      <c r="R213">
        <v>1.5944159999999995E-4</v>
      </c>
      <c r="S213">
        <v>182.67637550195815</v>
      </c>
      <c r="T213">
        <v>188.1566667670169</v>
      </c>
      <c r="U213" t="s">
        <v>837</v>
      </c>
      <c r="V213">
        <v>6.0215777599999999E-6</v>
      </c>
      <c r="W213">
        <v>7.2258933120000007E-7</v>
      </c>
      <c r="X213">
        <v>9.03236664E-7</v>
      </c>
      <c r="Y213">
        <v>3.0107888800000004E-5</v>
      </c>
      <c r="Z213">
        <v>2.1677679935999997E-6</v>
      </c>
      <c r="AA213">
        <v>3.0107888800000004E-5</v>
      </c>
      <c r="AB213">
        <v>4.82930536352E-5</v>
      </c>
      <c r="AC213">
        <v>7.1596559566400008E-5</v>
      </c>
      <c r="AD213"/>
      <c r="AE213"/>
      <c r="AF213"/>
      <c r="AG213">
        <v>1.2861622400000001E-5</v>
      </c>
      <c r="AH213">
        <v>2.9230959999999996E-5</v>
      </c>
      <c r="AI213">
        <v>8.1846688000000001E-6</v>
      </c>
      <c r="AJ213">
        <v>1.05231456E-5</v>
      </c>
      <c r="AK213">
        <v>6.4308112000000003E-6</v>
      </c>
      <c r="AL213">
        <v>4.7938774399999998E-5</v>
      </c>
      <c r="AM213">
        <v>1.1692384E-5</v>
      </c>
      <c r="AN213"/>
      <c r="AO213"/>
      <c r="AP213">
        <v>2.9230960000000009E-7</v>
      </c>
      <c r="AQ213">
        <v>3.1888319999999995E-6</v>
      </c>
      <c r="AR213">
        <v>1.1692384E-5</v>
      </c>
      <c r="AS213">
        <v>1.4615480000000001E-4</v>
      </c>
      <c r="AT213"/>
      <c r="AU213"/>
      <c r="AV213"/>
      <c r="AW213"/>
      <c r="AX213"/>
      <c r="AY213">
        <v>5.3147199999999998E-5</v>
      </c>
      <c r="AZ213">
        <v>5.3147199999999998E-5</v>
      </c>
      <c r="BA213"/>
      <c r="BB213"/>
      <c r="BC213"/>
      <c r="BD213"/>
      <c r="BE213"/>
      <c r="BF213">
        <v>1.762626888E-4</v>
      </c>
      <c r="BG213">
        <v>1.1692384E-5</v>
      </c>
      <c r="BH213"/>
      <c r="BI213" t="s">
        <v>33</v>
      </c>
      <c r="BJ213" t="s">
        <v>706</v>
      </c>
      <c r="BK213" t="s">
        <v>116</v>
      </c>
      <c r="BL213" t="s">
        <v>117</v>
      </c>
      <c r="BM213" t="s">
        <v>41</v>
      </c>
      <c r="BN213" t="s">
        <v>26</v>
      </c>
      <c r="BO213" t="s">
        <v>94</v>
      </c>
      <c r="BP213">
        <v>5.25</v>
      </c>
      <c r="BS213" s="126"/>
      <c r="BT213" s="126"/>
      <c r="CC213" s="126"/>
      <c r="CD213" s="126"/>
      <c r="CK213" s="126"/>
      <c r="CL213" s="126"/>
      <c r="CM213" s="126"/>
      <c r="CN213" s="126"/>
      <c r="CO213" s="126"/>
      <c r="CP213" s="126"/>
      <c r="CQ213" s="126"/>
      <c r="CR213" s="126"/>
      <c r="CS213" s="126"/>
      <c r="CT213" s="126"/>
      <c r="CU213" s="126"/>
      <c r="CV213" s="126"/>
      <c r="CW213" s="126"/>
      <c r="CX213" s="126"/>
      <c r="CY213" s="126"/>
      <c r="CZ213" s="126"/>
      <c r="DA213" s="126"/>
      <c r="DB213" s="126"/>
      <c r="DC213" s="126"/>
      <c r="DD213" s="126"/>
      <c r="DE213" s="126"/>
      <c r="DF213" s="126"/>
      <c r="DG213" s="126"/>
      <c r="DH213" s="126"/>
      <c r="DI213" s="126"/>
      <c r="DJ213" s="126"/>
      <c r="DK213" s="126"/>
      <c r="DL213" s="126"/>
      <c r="DM213" s="126"/>
      <c r="DN213" s="126"/>
      <c r="DO213" s="126"/>
      <c r="DP213" s="126"/>
      <c r="DQ213" s="126"/>
      <c r="DR213" s="126"/>
      <c r="DS213" s="126"/>
      <c r="DT213" s="126"/>
      <c r="DU213" s="126"/>
      <c r="DV213" s="126"/>
      <c r="DW213" s="126"/>
      <c r="DX213" s="126"/>
      <c r="EB213" s="126"/>
      <c r="EF213" s="126"/>
      <c r="EG213" s="126"/>
    </row>
    <row r="214" spans="1:137" x14ac:dyDescent="0.25">
      <c r="A214">
        <v>213</v>
      </c>
      <c r="B214" t="s">
        <v>847</v>
      </c>
      <c r="C214">
        <v>6</v>
      </c>
      <c r="D214" t="s">
        <v>1337</v>
      </c>
      <c r="E214" s="134">
        <v>5</v>
      </c>
      <c r="F214"/>
      <c r="G214" t="s">
        <v>30</v>
      </c>
      <c r="H214" t="s">
        <v>1008</v>
      </c>
      <c r="I214">
        <v>253758</v>
      </c>
      <c r="J214" t="s">
        <v>108</v>
      </c>
      <c r="K214">
        <v>1</v>
      </c>
      <c r="L214">
        <v>1.03</v>
      </c>
      <c r="M214">
        <v>6.1808199999999998</v>
      </c>
      <c r="N214">
        <v>6.1808200000000001E-3</v>
      </c>
      <c r="O214">
        <v>6.3662445999999999</v>
      </c>
      <c r="P214">
        <v>6.3662446000000003E-3</v>
      </c>
      <c r="Q214">
        <v>3.0000000000000027E-2</v>
      </c>
      <c r="R214">
        <v>1.8542460000000021E-4</v>
      </c>
      <c r="S214">
        <v>157.07847606106748</v>
      </c>
      <c r="T214">
        <v>161.79083034289948</v>
      </c>
      <c r="U214" t="s">
        <v>837</v>
      </c>
      <c r="V214">
        <v>7.0028690599999995E-6</v>
      </c>
      <c r="W214">
        <v>8.403442872E-7</v>
      </c>
      <c r="X214">
        <v>1.0504303589999998E-6</v>
      </c>
      <c r="Y214">
        <v>3.5014345299999999E-5</v>
      </c>
      <c r="Z214">
        <v>2.5210328616000002E-6</v>
      </c>
      <c r="AA214">
        <v>3.5014345299999999E-5</v>
      </c>
      <c r="AB214">
        <v>5.6163009861200002E-5</v>
      </c>
      <c r="AC214">
        <v>8.3264113123400005E-5</v>
      </c>
      <c r="AD214"/>
      <c r="AE214"/>
      <c r="AF214"/>
      <c r="AG214">
        <v>1.4957584400000002E-5</v>
      </c>
      <c r="AH214">
        <v>3.3994510000000002E-5</v>
      </c>
      <c r="AI214">
        <v>9.5184627999999993E-6</v>
      </c>
      <c r="AJ214">
        <v>1.22380236E-5</v>
      </c>
      <c r="AK214">
        <v>7.4787921999999999E-6</v>
      </c>
      <c r="AL214">
        <v>5.5750996399999997E-5</v>
      </c>
      <c r="AM214">
        <v>1.3597804E-5</v>
      </c>
      <c r="AN214"/>
      <c r="AO214"/>
      <c r="AP214">
        <v>3.3994510000000009E-7</v>
      </c>
      <c r="AQ214">
        <v>3.7084919999999999E-6</v>
      </c>
      <c r="AR214">
        <v>1.3597804E-5</v>
      </c>
      <c r="AS214">
        <v>1.6997255000000003E-4</v>
      </c>
      <c r="AT214"/>
      <c r="AU214"/>
      <c r="AV214"/>
      <c r="AW214"/>
      <c r="AX214"/>
      <c r="AY214">
        <v>6.1808200000000002E-5</v>
      </c>
      <c r="AZ214">
        <v>6.1808200000000002E-5</v>
      </c>
      <c r="BA214"/>
      <c r="BB214"/>
      <c r="BC214"/>
      <c r="BD214"/>
      <c r="BE214"/>
      <c r="BF214">
        <v>2.0498689530000004E-4</v>
      </c>
      <c r="BG214">
        <v>1.3597804E-5</v>
      </c>
      <c r="BH214"/>
      <c r="BI214" t="s">
        <v>33</v>
      </c>
      <c r="BJ214" t="s">
        <v>706</v>
      </c>
      <c r="BK214" t="s">
        <v>116</v>
      </c>
      <c r="BL214" t="s">
        <v>117</v>
      </c>
      <c r="BM214" t="s">
        <v>41</v>
      </c>
      <c r="BN214" t="s">
        <v>26</v>
      </c>
      <c r="BO214" t="s">
        <v>94</v>
      </c>
      <c r="BP214">
        <v>5.25</v>
      </c>
      <c r="BS214" s="126"/>
      <c r="BT214" s="126"/>
      <c r="CC214" s="126"/>
      <c r="CD214" s="126"/>
      <c r="CK214" s="126"/>
      <c r="CL214" s="126"/>
      <c r="CM214" s="126"/>
      <c r="CN214" s="126"/>
      <c r="CO214" s="126"/>
      <c r="CP214" s="126"/>
      <c r="CQ214" s="126"/>
      <c r="CR214" s="126"/>
      <c r="CS214" s="126"/>
      <c r="CT214" s="126"/>
      <c r="CU214" s="126"/>
      <c r="CV214" s="126"/>
      <c r="CW214" s="126"/>
      <c r="CX214" s="126"/>
      <c r="CY214" s="126"/>
      <c r="CZ214" s="126"/>
      <c r="DA214" s="126"/>
      <c r="DB214" s="126"/>
      <c r="DC214" s="126"/>
      <c r="DD214" s="126"/>
      <c r="DE214" s="126"/>
      <c r="DF214" s="126"/>
      <c r="DG214" s="126"/>
      <c r="DH214" s="126"/>
      <c r="DI214" s="126"/>
      <c r="DJ214" s="126"/>
      <c r="DK214" s="126"/>
      <c r="DL214" s="126"/>
      <c r="DM214" s="126"/>
      <c r="DN214" s="126"/>
      <c r="DO214" s="126"/>
      <c r="DP214" s="126"/>
      <c r="DQ214" s="126"/>
      <c r="DR214" s="126"/>
      <c r="DS214" s="126"/>
      <c r="DT214" s="126"/>
      <c r="DU214" s="126"/>
      <c r="DV214" s="126"/>
      <c r="DW214" s="126"/>
      <c r="DX214" s="126"/>
      <c r="EB214" s="126"/>
      <c r="EF214" s="126"/>
      <c r="EG214" s="126"/>
    </row>
    <row r="215" spans="1:137" x14ac:dyDescent="0.25">
      <c r="A215">
        <v>214</v>
      </c>
      <c r="B215" t="s">
        <v>848</v>
      </c>
      <c r="C215">
        <v>6</v>
      </c>
      <c r="D215" t="s">
        <v>1338</v>
      </c>
      <c r="E215" s="134">
        <v>5</v>
      </c>
      <c r="F215"/>
      <c r="G215" t="s">
        <v>30</v>
      </c>
      <c r="H215" t="s">
        <v>1008</v>
      </c>
      <c r="I215">
        <v>253758</v>
      </c>
      <c r="J215" t="s">
        <v>108</v>
      </c>
      <c r="K215">
        <v>1</v>
      </c>
      <c r="L215">
        <v>1.03</v>
      </c>
      <c r="M215">
        <v>7.0548799999999998</v>
      </c>
      <c r="N215">
        <v>7.0548799999999995E-3</v>
      </c>
      <c r="O215">
        <v>7.2665264000000001</v>
      </c>
      <c r="P215">
        <v>7.2665263999999999E-3</v>
      </c>
      <c r="Q215">
        <v>3.0000000000000027E-2</v>
      </c>
      <c r="R215">
        <v>2.1164640000000037E-4</v>
      </c>
      <c r="S215">
        <v>137.61733529241701</v>
      </c>
      <c r="T215">
        <v>141.74585535118953</v>
      </c>
      <c r="U215" t="s">
        <v>837</v>
      </c>
      <c r="V215">
        <v>7.9931790400000019E-6</v>
      </c>
      <c r="W215">
        <v>9.591814848000002E-7</v>
      </c>
      <c r="X215">
        <v>1.198976856E-6</v>
      </c>
      <c r="Y215">
        <v>3.9965895200000006E-5</v>
      </c>
      <c r="Z215">
        <v>2.8775444544E-6</v>
      </c>
      <c r="AA215">
        <v>3.9965895200000006E-5</v>
      </c>
      <c r="AB215">
        <v>6.4105295900800007E-5</v>
      </c>
      <c r="AC215">
        <v>9.5038898785600016E-5</v>
      </c>
      <c r="AD215"/>
      <c r="AE215"/>
      <c r="AF215"/>
      <c r="AG215">
        <v>1.7072809600000001E-5</v>
      </c>
      <c r="AH215">
        <v>3.8801839999999994E-5</v>
      </c>
      <c r="AI215">
        <v>1.08645152E-5</v>
      </c>
      <c r="AJ215">
        <v>1.39686624E-5</v>
      </c>
      <c r="AK215">
        <v>8.5364048000000006E-6</v>
      </c>
      <c r="AL215">
        <v>6.3635017599999999E-5</v>
      </c>
      <c r="AM215">
        <v>1.5520736E-5</v>
      </c>
      <c r="AN215"/>
      <c r="AO215"/>
      <c r="AP215">
        <v>3.8801840000000013E-7</v>
      </c>
      <c r="AQ215">
        <v>4.2329279999999997E-6</v>
      </c>
      <c r="AR215">
        <v>1.5520736E-5</v>
      </c>
      <c r="AS215">
        <v>1.9400919999999999E-4</v>
      </c>
      <c r="AT215"/>
      <c r="AU215"/>
      <c r="AV215"/>
      <c r="AW215"/>
      <c r="AX215"/>
      <c r="AY215">
        <v>7.0548800000000005E-5</v>
      </c>
      <c r="AZ215">
        <v>7.0548800000000005E-5</v>
      </c>
      <c r="BA215"/>
      <c r="BB215"/>
      <c r="BC215"/>
      <c r="BD215"/>
      <c r="BE215"/>
      <c r="BF215">
        <v>2.3397509519999999E-4</v>
      </c>
      <c r="BG215">
        <v>1.5520736E-5</v>
      </c>
      <c r="BH215"/>
      <c r="BI215" t="s">
        <v>33</v>
      </c>
      <c r="BJ215" t="s">
        <v>706</v>
      </c>
      <c r="BK215" t="s">
        <v>116</v>
      </c>
      <c r="BL215" t="s">
        <v>117</v>
      </c>
      <c r="BM215" t="s">
        <v>41</v>
      </c>
      <c r="BN215" t="s">
        <v>26</v>
      </c>
      <c r="BO215" t="s">
        <v>94</v>
      </c>
      <c r="BP215">
        <v>5.25</v>
      </c>
      <c r="BS215" s="126"/>
      <c r="BT215" s="126"/>
      <c r="CC215" s="126"/>
      <c r="CD215" s="126"/>
      <c r="CK215" s="126"/>
      <c r="CL215" s="126"/>
      <c r="CM215" s="126"/>
      <c r="CN215" s="126"/>
      <c r="CO215" s="126"/>
      <c r="CP215" s="126"/>
      <c r="CQ215" s="126"/>
      <c r="CR215" s="126"/>
      <c r="CS215" s="126"/>
      <c r="CT215" s="126"/>
      <c r="CU215" s="126"/>
      <c r="CV215" s="126"/>
      <c r="CW215" s="126"/>
      <c r="CX215" s="126"/>
      <c r="CY215" s="126"/>
      <c r="CZ215" s="126"/>
      <c r="DA215" s="126"/>
      <c r="DB215" s="126"/>
      <c r="DC215" s="126"/>
      <c r="DD215" s="126"/>
      <c r="DE215" s="126"/>
      <c r="DF215" s="126"/>
      <c r="DG215" s="126"/>
      <c r="DH215" s="126"/>
      <c r="DI215" s="126"/>
      <c r="DJ215" s="126"/>
      <c r="DK215" s="126"/>
      <c r="DL215" s="126"/>
      <c r="DM215" s="126"/>
      <c r="DN215" s="126"/>
      <c r="DO215" s="126"/>
      <c r="DP215" s="126"/>
      <c r="DQ215" s="126"/>
      <c r="DR215" s="126"/>
      <c r="DS215" s="126"/>
      <c r="DT215" s="126"/>
      <c r="DU215" s="126"/>
      <c r="DV215" s="126"/>
      <c r="DW215" s="126"/>
      <c r="DX215" s="126"/>
      <c r="EB215" s="126"/>
      <c r="EF215" s="126"/>
      <c r="EG215" s="126"/>
    </row>
    <row r="216" spans="1:137" x14ac:dyDescent="0.25">
      <c r="A216">
        <v>215</v>
      </c>
      <c r="B216" t="s">
        <v>849</v>
      </c>
      <c r="C216">
        <v>6</v>
      </c>
      <c r="D216" t="s">
        <v>1339</v>
      </c>
      <c r="E216" s="134">
        <v>5</v>
      </c>
      <c r="F216"/>
      <c r="G216" t="s">
        <v>30</v>
      </c>
      <c r="H216" t="s">
        <v>1008</v>
      </c>
      <c r="I216">
        <v>253758</v>
      </c>
      <c r="J216" t="s">
        <v>108</v>
      </c>
      <c r="K216">
        <v>1</v>
      </c>
      <c r="L216">
        <v>1.03</v>
      </c>
      <c r="M216">
        <v>7.6890000000000001</v>
      </c>
      <c r="N216">
        <v>7.6889999999999997E-3</v>
      </c>
      <c r="O216">
        <v>7.91967</v>
      </c>
      <c r="P216">
        <v>7.9196700000000002E-3</v>
      </c>
      <c r="Q216">
        <v>3.0000000000000027E-2</v>
      </c>
      <c r="R216">
        <v>2.3067000000000053E-4</v>
      </c>
      <c r="S216">
        <v>126.26788742460228</v>
      </c>
      <c r="T216">
        <v>130.05592404734037</v>
      </c>
      <c r="U216" t="s">
        <v>837</v>
      </c>
      <c r="V216">
        <v>8.711637000000001E-6</v>
      </c>
      <c r="W216">
        <v>1.04539644E-6</v>
      </c>
      <c r="X216">
        <v>1.30674555E-6</v>
      </c>
      <c r="Y216">
        <v>4.3558185000000005E-5</v>
      </c>
      <c r="Z216">
        <v>3.1361893199999995E-6</v>
      </c>
      <c r="AA216">
        <v>4.3558185000000005E-5</v>
      </c>
      <c r="AB216">
        <v>6.9867328739999998E-5</v>
      </c>
      <c r="AC216">
        <v>1.0358136393E-4</v>
      </c>
      <c r="AD216"/>
      <c r="AE216"/>
      <c r="AF216"/>
      <c r="AG216">
        <v>1.8607379999999999E-5</v>
      </c>
      <c r="AH216">
        <v>4.2289499999999989E-5</v>
      </c>
      <c r="AI216">
        <v>1.184106E-5</v>
      </c>
      <c r="AJ216">
        <v>1.522422E-5</v>
      </c>
      <c r="AK216">
        <v>9.3036899999999997E-6</v>
      </c>
      <c r="AL216">
        <v>6.9354780000000001E-5</v>
      </c>
      <c r="AM216">
        <v>1.6915799999999998E-5</v>
      </c>
      <c r="AN216"/>
      <c r="AO216"/>
      <c r="AP216">
        <v>4.2289500000000003E-7</v>
      </c>
      <c r="AQ216">
        <v>4.6133999999999989E-6</v>
      </c>
      <c r="AR216">
        <v>1.6915799999999998E-5</v>
      </c>
      <c r="AS216">
        <v>2.114475E-4</v>
      </c>
      <c r="AT216"/>
      <c r="AU216"/>
      <c r="AV216"/>
      <c r="AW216"/>
      <c r="AX216"/>
      <c r="AY216">
        <v>7.6889999999999991E-5</v>
      </c>
      <c r="AZ216">
        <v>7.6889999999999991E-5</v>
      </c>
      <c r="BA216"/>
      <c r="BB216"/>
      <c r="BC216"/>
      <c r="BD216"/>
      <c r="BE216"/>
      <c r="BF216">
        <v>2.5500568500000002E-4</v>
      </c>
      <c r="BG216">
        <v>1.6915799999999998E-5</v>
      </c>
      <c r="BH216"/>
      <c r="BI216" t="s">
        <v>782</v>
      </c>
      <c r="BJ216" t="s">
        <v>706</v>
      </c>
      <c r="BK216" t="s">
        <v>116</v>
      </c>
      <c r="BL216" t="s">
        <v>117</v>
      </c>
      <c r="BM216" t="s">
        <v>41</v>
      </c>
      <c r="BN216" t="s">
        <v>26</v>
      </c>
      <c r="BO216" t="s">
        <v>94</v>
      </c>
      <c r="BP216">
        <v>5.25</v>
      </c>
      <c r="BS216" s="126"/>
      <c r="BT216" s="126"/>
      <c r="CC216" s="126"/>
      <c r="CD216" s="126"/>
      <c r="CK216" s="126"/>
      <c r="CL216" s="126"/>
      <c r="CM216" s="126"/>
      <c r="CN216" s="126"/>
      <c r="CO216" s="126"/>
      <c r="CP216" s="126"/>
      <c r="CQ216" s="126"/>
      <c r="CR216" s="126"/>
      <c r="CS216" s="126"/>
      <c r="CT216" s="126"/>
      <c r="CU216" s="126"/>
      <c r="CV216" s="126"/>
      <c r="CW216" s="126"/>
      <c r="CX216" s="126"/>
      <c r="CY216" s="126"/>
      <c r="CZ216" s="126"/>
      <c r="DA216" s="126"/>
      <c r="DB216" s="126"/>
      <c r="DC216" s="126"/>
      <c r="DD216" s="126"/>
      <c r="DE216" s="126"/>
      <c r="DF216" s="126"/>
      <c r="DG216" s="126"/>
      <c r="DH216" s="126"/>
      <c r="DI216" s="126"/>
      <c r="DJ216" s="126"/>
      <c r="DK216" s="126"/>
      <c r="DL216" s="126"/>
      <c r="DM216" s="126"/>
      <c r="DN216" s="126"/>
      <c r="DO216" s="126"/>
      <c r="DP216" s="126"/>
      <c r="DQ216" s="126"/>
      <c r="DR216" s="126"/>
      <c r="DS216" s="126"/>
      <c r="DT216" s="126"/>
      <c r="DU216" s="126"/>
      <c r="DV216" s="126"/>
      <c r="DW216" s="126"/>
      <c r="DX216" s="126"/>
      <c r="EB216" s="126"/>
      <c r="EF216" s="126"/>
      <c r="EG216" s="126"/>
    </row>
    <row r="217" spans="1:137" x14ac:dyDescent="0.25">
      <c r="A217">
        <v>216</v>
      </c>
      <c r="B217" t="s">
        <v>850</v>
      </c>
      <c r="C217">
        <v>6</v>
      </c>
      <c r="D217" t="s">
        <v>1340</v>
      </c>
      <c r="E217" s="134">
        <v>5</v>
      </c>
      <c r="F217"/>
      <c r="G217" t="s">
        <v>30</v>
      </c>
      <c r="H217" t="s">
        <v>1008</v>
      </c>
      <c r="I217">
        <v>253758</v>
      </c>
      <c r="J217" t="s">
        <v>108</v>
      </c>
      <c r="K217">
        <v>1</v>
      </c>
      <c r="L217">
        <v>1.03</v>
      </c>
      <c r="M217">
        <v>9.4207300000000007</v>
      </c>
      <c r="N217">
        <v>9.4207300000000004E-3</v>
      </c>
      <c r="O217">
        <v>9.7033519000000013</v>
      </c>
      <c r="P217">
        <v>9.7033519000000006E-3</v>
      </c>
      <c r="Q217">
        <v>3.0000000000000027E-2</v>
      </c>
      <c r="R217">
        <v>2.8262190000000013E-4</v>
      </c>
      <c r="S217">
        <v>103.05717140898496</v>
      </c>
      <c r="T217">
        <v>106.14888655125452</v>
      </c>
      <c r="U217" t="s">
        <v>837</v>
      </c>
      <c r="V217">
        <v>1.0673687090000002E-5</v>
      </c>
      <c r="W217">
        <v>1.2808424508000003E-6</v>
      </c>
      <c r="X217">
        <v>1.6010530635000005E-6</v>
      </c>
      <c r="Y217">
        <v>5.3368435450000014E-5</v>
      </c>
      <c r="Z217">
        <v>3.8425273524000005E-6</v>
      </c>
      <c r="AA217">
        <v>5.3368435450000014E-5</v>
      </c>
      <c r="AB217">
        <v>8.5602970461800016E-5</v>
      </c>
      <c r="AC217">
        <v>1.2691013950010005E-4</v>
      </c>
      <c r="AD217"/>
      <c r="AE217"/>
      <c r="AF217"/>
      <c r="AG217">
        <v>2.2798166600000005E-5</v>
      </c>
      <c r="AH217">
        <v>5.1814015000000003E-5</v>
      </c>
      <c r="AI217">
        <v>1.4507924200000004E-5</v>
      </c>
      <c r="AJ217">
        <v>1.8653045399999999E-5</v>
      </c>
      <c r="AK217">
        <v>1.1399083300000002E-5</v>
      </c>
      <c r="AL217">
        <v>8.4974984600000018E-5</v>
      </c>
      <c r="AM217">
        <v>2.0725606000000003E-5</v>
      </c>
      <c r="AN217"/>
      <c r="AO217"/>
      <c r="AP217">
        <v>5.1814015000000023E-7</v>
      </c>
      <c r="AQ217">
        <v>5.6524380000000001E-6</v>
      </c>
      <c r="AR217">
        <v>2.0725606000000003E-5</v>
      </c>
      <c r="AS217">
        <v>2.5907007500000005E-4</v>
      </c>
      <c r="AT217"/>
      <c r="AU217"/>
      <c r="AV217"/>
      <c r="AW217"/>
      <c r="AX217"/>
      <c r="AY217">
        <v>9.4207300000000022E-5</v>
      </c>
      <c r="AZ217">
        <v>9.4207300000000022E-5</v>
      </c>
      <c r="BA217"/>
      <c r="BB217"/>
      <c r="BC217"/>
      <c r="BD217"/>
      <c r="BE217"/>
      <c r="BF217">
        <v>3.1243851045000004E-4</v>
      </c>
      <c r="BG217">
        <v>2.0725606000000003E-5</v>
      </c>
      <c r="BH217"/>
      <c r="BI217" t="s">
        <v>33</v>
      </c>
      <c r="BJ217" t="s">
        <v>706</v>
      </c>
      <c r="BK217" t="s">
        <v>116</v>
      </c>
      <c r="BL217" t="s">
        <v>117</v>
      </c>
      <c r="BM217" t="s">
        <v>41</v>
      </c>
      <c r="BN217" t="s">
        <v>26</v>
      </c>
      <c r="BO217" t="s">
        <v>94</v>
      </c>
      <c r="BP217">
        <v>5.25</v>
      </c>
      <c r="BS217" s="126"/>
      <c r="BT217" s="126"/>
      <c r="CC217" s="126"/>
      <c r="CD217" s="126"/>
      <c r="CK217" s="126"/>
      <c r="CL217" s="126"/>
      <c r="CM217" s="126"/>
      <c r="CN217" s="126"/>
      <c r="CO217" s="126"/>
      <c r="CP217" s="126"/>
      <c r="CQ217" s="126"/>
      <c r="CR217" s="126"/>
      <c r="CS217" s="126"/>
      <c r="CT217" s="126"/>
      <c r="CU217" s="126"/>
      <c r="CV217" s="126"/>
      <c r="CW217" s="126"/>
      <c r="CX217" s="126"/>
      <c r="CY217" s="126"/>
      <c r="CZ217" s="126"/>
      <c r="DA217" s="126"/>
      <c r="DB217" s="126"/>
      <c r="DC217" s="126"/>
      <c r="DD217" s="126"/>
      <c r="DE217" s="126"/>
      <c r="DF217" s="126"/>
      <c r="DG217" s="126"/>
      <c r="DH217" s="126"/>
      <c r="DI217" s="126"/>
      <c r="DJ217" s="126"/>
      <c r="DK217" s="126"/>
      <c r="DL217" s="126"/>
      <c r="DM217" s="126"/>
      <c r="DN217" s="126"/>
      <c r="DO217" s="126"/>
      <c r="DP217" s="126"/>
      <c r="DQ217" s="126"/>
      <c r="DR217" s="126"/>
      <c r="DS217" s="126"/>
      <c r="DT217" s="126"/>
      <c r="DU217" s="126"/>
      <c r="DV217" s="126"/>
      <c r="DW217" s="126"/>
      <c r="DX217" s="126"/>
      <c r="EB217" s="126"/>
      <c r="EF217" s="126"/>
      <c r="EG217" s="126"/>
    </row>
    <row r="218" spans="1:137" x14ac:dyDescent="0.25">
      <c r="A218">
        <v>217</v>
      </c>
      <c r="B218" t="s">
        <v>851</v>
      </c>
      <c r="C218">
        <v>6</v>
      </c>
      <c r="D218" t="s">
        <v>1341</v>
      </c>
      <c r="E218" s="134">
        <v>5</v>
      </c>
      <c r="F218"/>
      <c r="G218" t="s">
        <v>30</v>
      </c>
      <c r="H218" t="s">
        <v>1008</v>
      </c>
      <c r="I218">
        <v>253758</v>
      </c>
      <c r="J218" t="s">
        <v>108</v>
      </c>
      <c r="K218">
        <v>1</v>
      </c>
      <c r="L218">
        <v>1.03</v>
      </c>
      <c r="M218">
        <v>12.412459999999999</v>
      </c>
      <c r="N218">
        <v>1.241246E-2</v>
      </c>
      <c r="O218">
        <v>12.784833799999999</v>
      </c>
      <c r="P218">
        <v>1.2784833799999999E-2</v>
      </c>
      <c r="Q218">
        <v>3.0000000000000027E-2</v>
      </c>
      <c r="R218">
        <v>3.7237379999999903E-4</v>
      </c>
      <c r="S218">
        <v>78.217676947822355</v>
      </c>
      <c r="T218">
        <v>80.564207256257021</v>
      </c>
      <c r="U218" t="s">
        <v>837</v>
      </c>
      <c r="V218">
        <v>1.406331718E-5</v>
      </c>
      <c r="W218">
        <v>1.6875980616E-6</v>
      </c>
      <c r="X218">
        <v>2.1094975769999999E-6</v>
      </c>
      <c r="Y218">
        <v>7.0316585900000007E-5</v>
      </c>
      <c r="Z218">
        <v>5.062794184799999E-6</v>
      </c>
      <c r="AA218">
        <v>7.0316585900000007E-5</v>
      </c>
      <c r="AB218">
        <v>1.127878037836E-4</v>
      </c>
      <c r="AC218">
        <v>1.6721284127020001E-4</v>
      </c>
      <c r="AD218"/>
      <c r="AE218"/>
      <c r="AF218"/>
      <c r="AG218">
        <v>3.0038153200000005E-5</v>
      </c>
      <c r="AH218">
        <v>6.8268530000000001E-5</v>
      </c>
      <c r="AI218">
        <v>1.91151884E-5</v>
      </c>
      <c r="AJ218">
        <v>2.4576670799999999E-5</v>
      </c>
      <c r="AK218">
        <v>1.5019076600000002E-5</v>
      </c>
      <c r="AL218">
        <v>1.1196038920000001E-4</v>
      </c>
      <c r="AM218">
        <v>2.7307412000000002E-5</v>
      </c>
      <c r="AN218"/>
      <c r="AO218"/>
      <c r="AP218">
        <v>6.8268530000000019E-7</v>
      </c>
      <c r="AQ218">
        <v>7.4474759999999996E-6</v>
      </c>
      <c r="AR218">
        <v>2.7307412000000002E-5</v>
      </c>
      <c r="AS218">
        <v>3.4134265000000002E-4</v>
      </c>
      <c r="AT218"/>
      <c r="AU218"/>
      <c r="AV218"/>
      <c r="AW218"/>
      <c r="AX218"/>
      <c r="AY218">
        <v>1.2412459999999999E-4</v>
      </c>
      <c r="AZ218">
        <v>1.2412459999999999E-4</v>
      </c>
      <c r="BA218"/>
      <c r="BB218"/>
      <c r="BC218"/>
      <c r="BD218"/>
      <c r="BE218"/>
      <c r="BF218">
        <v>4.1165923589999998E-4</v>
      </c>
      <c r="BG218">
        <v>2.7307412000000002E-5</v>
      </c>
      <c r="BH218"/>
      <c r="BI218" t="s">
        <v>33</v>
      </c>
      <c r="BJ218" t="s">
        <v>706</v>
      </c>
      <c r="BK218" t="s">
        <v>116</v>
      </c>
      <c r="BL218" t="s">
        <v>117</v>
      </c>
      <c r="BM218" t="s">
        <v>41</v>
      </c>
      <c r="BN218" t="s">
        <v>26</v>
      </c>
      <c r="BO218" t="s">
        <v>94</v>
      </c>
      <c r="BP218">
        <v>5.25</v>
      </c>
      <c r="BS218" s="126"/>
      <c r="BT218" s="126"/>
      <c r="CC218" s="126"/>
      <c r="CD218" s="126"/>
      <c r="CK218" s="126"/>
      <c r="CL218" s="126"/>
      <c r="CM218" s="126"/>
      <c r="CN218" s="126"/>
      <c r="CO218" s="126"/>
      <c r="CP218" s="126"/>
      <c r="CQ218" s="126"/>
      <c r="CR218" s="126"/>
      <c r="CS218" s="126"/>
      <c r="CT218" s="126"/>
      <c r="CU218" s="126"/>
      <c r="CV218" s="126"/>
      <c r="CW218" s="126"/>
      <c r="CX218" s="126"/>
      <c r="CY218" s="126"/>
      <c r="CZ218" s="126"/>
      <c r="DA218" s="126"/>
      <c r="DB218" s="126"/>
      <c r="DC218" s="126"/>
      <c r="DD218" s="126"/>
      <c r="DE218" s="126"/>
      <c r="DF218" s="126"/>
      <c r="DG218" s="126"/>
      <c r="DH218" s="126"/>
      <c r="DI218" s="126"/>
      <c r="DJ218" s="126"/>
      <c r="DK218" s="126"/>
      <c r="DL218" s="126"/>
      <c r="DM218" s="126"/>
      <c r="DN218" s="126"/>
      <c r="DO218" s="126"/>
      <c r="DP218" s="126"/>
      <c r="DQ218" s="126"/>
      <c r="DR218" s="126"/>
      <c r="DS218" s="126"/>
      <c r="DT218" s="126"/>
      <c r="DU218" s="126"/>
      <c r="DV218" s="126"/>
      <c r="DW218" s="126"/>
      <c r="DX218" s="126"/>
      <c r="EB218" s="126"/>
      <c r="EF218" s="126"/>
      <c r="EG218" s="126"/>
    </row>
    <row r="219" spans="1:137" x14ac:dyDescent="0.25">
      <c r="A219">
        <v>218</v>
      </c>
      <c r="B219" t="s">
        <v>825</v>
      </c>
      <c r="C219">
        <v>6</v>
      </c>
      <c r="D219" t="s">
        <v>1254</v>
      </c>
      <c r="E219" s="134">
        <v>5</v>
      </c>
      <c r="F219"/>
      <c r="G219" t="s">
        <v>30</v>
      </c>
      <c r="H219" t="s">
        <v>1008</v>
      </c>
      <c r="I219">
        <v>253758</v>
      </c>
      <c r="J219" t="s">
        <v>108</v>
      </c>
      <c r="K219">
        <v>1</v>
      </c>
      <c r="L219">
        <v>1.03</v>
      </c>
      <c r="M219">
        <v>7.5351400000000002</v>
      </c>
      <c r="N219">
        <v>7.5351400000000001E-3</v>
      </c>
      <c r="O219">
        <v>7.7611942000000003</v>
      </c>
      <c r="P219">
        <v>7.7611942E-3</v>
      </c>
      <c r="Q219">
        <v>3.0000000000000027E-2</v>
      </c>
      <c r="R219">
        <v>2.2605419999999991E-4</v>
      </c>
      <c r="S219">
        <v>128.84615102144977</v>
      </c>
      <c r="T219">
        <v>132.71153555209327</v>
      </c>
      <c r="U219" t="s">
        <v>837</v>
      </c>
      <c r="V219">
        <v>8.5373136200000003E-6</v>
      </c>
      <c r="W219">
        <v>1.0244776343999999E-6</v>
      </c>
      <c r="X219">
        <v>1.280597043E-6</v>
      </c>
      <c r="Y219">
        <v>4.2686568100000003E-5</v>
      </c>
      <c r="Z219">
        <v>3.0734329031999998E-6</v>
      </c>
      <c r="AA219">
        <v>4.2686568100000003E-5</v>
      </c>
      <c r="AB219">
        <v>6.8469255232399991E-5</v>
      </c>
      <c r="AC219">
        <v>1.015086589418E-4</v>
      </c>
      <c r="AD219"/>
      <c r="AE219"/>
      <c r="AF219"/>
      <c r="AG219">
        <v>1.8235038800000001E-5</v>
      </c>
      <c r="AH219">
        <v>4.1443269999999995E-5</v>
      </c>
      <c r="AI219">
        <v>1.16041156E-5</v>
      </c>
      <c r="AJ219">
        <v>1.4919577200000001E-5</v>
      </c>
      <c r="AK219">
        <v>9.1175194000000004E-6</v>
      </c>
      <c r="AL219">
        <v>6.7966962799999997E-5</v>
      </c>
      <c r="AM219">
        <v>1.6577308E-5</v>
      </c>
      <c r="AN219"/>
      <c r="AO219"/>
      <c r="AP219">
        <v>4.1443270000000004E-7</v>
      </c>
      <c r="AQ219">
        <v>4.5210839999999994E-6</v>
      </c>
      <c r="AR219">
        <v>1.6577308E-5</v>
      </c>
      <c r="AS219">
        <v>2.0721634999999999E-4</v>
      </c>
      <c r="AT219"/>
      <c r="AU219"/>
      <c r="AV219"/>
      <c r="AW219"/>
      <c r="AX219"/>
      <c r="AY219">
        <v>7.5351399999999978E-5</v>
      </c>
      <c r="AZ219">
        <v>7.5351399999999978E-5</v>
      </c>
      <c r="BA219"/>
      <c r="BB219"/>
      <c r="BC219"/>
      <c r="BD219"/>
      <c r="BE219"/>
      <c r="BF219">
        <v>2.4990291810000003E-4</v>
      </c>
      <c r="BG219">
        <v>1.6577308E-5</v>
      </c>
      <c r="BH219"/>
      <c r="BI219" t="s">
        <v>782</v>
      </c>
      <c r="BJ219" t="s">
        <v>706</v>
      </c>
      <c r="BK219" t="s">
        <v>116</v>
      </c>
      <c r="BL219" t="s">
        <v>93</v>
      </c>
      <c r="BM219" t="s">
        <v>41</v>
      </c>
      <c r="BN219" t="s">
        <v>26</v>
      </c>
      <c r="BO219" t="s">
        <v>94</v>
      </c>
      <c r="BP219">
        <v>5.25</v>
      </c>
      <c r="BS219" s="126"/>
      <c r="BT219" s="126"/>
      <c r="CC219" s="126"/>
      <c r="CD219" s="126"/>
      <c r="CK219" s="126"/>
      <c r="CL219" s="126"/>
      <c r="CM219" s="126"/>
      <c r="CN219" s="126"/>
      <c r="CO219" s="126"/>
      <c r="CP219" s="126"/>
      <c r="CQ219" s="126"/>
      <c r="CR219" s="126"/>
      <c r="CS219" s="126"/>
      <c r="CT219" s="126"/>
      <c r="CU219" s="126"/>
      <c r="CV219" s="126"/>
      <c r="CW219" s="126"/>
      <c r="CX219" s="126"/>
      <c r="CY219" s="126"/>
      <c r="CZ219" s="126"/>
      <c r="DA219" s="126"/>
      <c r="DB219" s="126"/>
      <c r="DC219" s="126"/>
      <c r="DD219" s="126"/>
      <c r="DE219" s="126"/>
      <c r="DF219" s="126"/>
      <c r="DG219" s="126"/>
      <c r="DH219" s="126"/>
      <c r="DI219" s="126"/>
      <c r="DJ219" s="126"/>
      <c r="DK219" s="126"/>
      <c r="DL219" s="126"/>
      <c r="DM219" s="126"/>
      <c r="DN219" s="126"/>
      <c r="DO219" s="126"/>
      <c r="DP219" s="126"/>
      <c r="DQ219" s="126"/>
      <c r="DR219" s="126"/>
      <c r="DS219" s="126"/>
      <c r="DT219" s="126"/>
      <c r="DU219" s="126"/>
      <c r="DV219" s="126"/>
      <c r="DW219" s="126"/>
      <c r="DX219" s="126"/>
      <c r="EB219" s="126"/>
      <c r="EF219" s="126"/>
      <c r="EG219" s="126"/>
    </row>
    <row r="220" spans="1:137" x14ac:dyDescent="0.25">
      <c r="A220">
        <v>219</v>
      </c>
      <c r="B220" t="s">
        <v>827</v>
      </c>
      <c r="C220">
        <v>6</v>
      </c>
      <c r="D220" t="s">
        <v>1342</v>
      </c>
      <c r="E220" s="134">
        <v>5</v>
      </c>
      <c r="F220"/>
      <c r="G220" t="s">
        <v>30</v>
      </c>
      <c r="H220" t="s">
        <v>1008</v>
      </c>
      <c r="I220">
        <v>253758</v>
      </c>
      <c r="J220" t="s">
        <v>108</v>
      </c>
      <c r="K220">
        <v>1</v>
      </c>
      <c r="L220">
        <v>1.03</v>
      </c>
      <c r="M220">
        <v>4.8726799999999999</v>
      </c>
      <c r="N220">
        <v>4.8726799999999999E-3</v>
      </c>
      <c r="O220">
        <v>5.0188604000000003</v>
      </c>
      <c r="P220">
        <v>5.0188604000000001E-3</v>
      </c>
      <c r="Q220">
        <v>3.0000000000000027E-2</v>
      </c>
      <c r="R220">
        <v>1.4618040000000023E-4</v>
      </c>
      <c r="S220">
        <v>199.24841902356957</v>
      </c>
      <c r="T220">
        <v>205.22587159427667</v>
      </c>
      <c r="U220" t="s">
        <v>1111</v>
      </c>
      <c r="V220">
        <v>5.5207464400000003E-6</v>
      </c>
      <c r="W220">
        <v>6.6248957280000015E-7</v>
      </c>
      <c r="X220">
        <v>8.2811196600000006E-7</v>
      </c>
      <c r="Y220">
        <v>2.7603732199999999E-5</v>
      </c>
      <c r="Z220">
        <v>1.9874687184000001E-6</v>
      </c>
      <c r="AA220">
        <v>2.7603732199999999E-5</v>
      </c>
      <c r="AB220">
        <v>4.4276386448799997E-5</v>
      </c>
      <c r="AC220">
        <v>6.5641675171600015E-5</v>
      </c>
      <c r="AD220"/>
      <c r="AE220"/>
      <c r="AF220"/>
      <c r="AG220">
        <v>1.1791885600000002E-5</v>
      </c>
      <c r="AH220">
        <v>2.6799739999999996E-5</v>
      </c>
      <c r="AI220">
        <v>7.5039271999999998E-6</v>
      </c>
      <c r="AJ220">
        <v>9.6479063999999991E-6</v>
      </c>
      <c r="AK220">
        <v>5.8959428000000008E-6</v>
      </c>
      <c r="AL220">
        <v>4.3951573599999997E-5</v>
      </c>
      <c r="AM220">
        <v>1.0719896E-5</v>
      </c>
      <c r="AN220"/>
      <c r="AO220">
        <v>8.0399220000000009E-6</v>
      </c>
      <c r="AP220">
        <v>2.6799740000000001E-7</v>
      </c>
      <c r="AQ220">
        <v>2.9236079999999996E-6</v>
      </c>
      <c r="AR220">
        <v>1.0719896E-5</v>
      </c>
      <c r="AS220">
        <v>1.3399870000000002E-4</v>
      </c>
      <c r="AT220"/>
      <c r="AU220"/>
      <c r="AV220"/>
      <c r="AW220"/>
      <c r="AX220"/>
      <c r="AY220"/>
      <c r="AZ220"/>
      <c r="BA220"/>
      <c r="BB220"/>
      <c r="BC220"/>
      <c r="BD220"/>
      <c r="BE220"/>
      <c r="BF220">
        <v>1.6160243220000002E-4</v>
      </c>
      <c r="BG220">
        <v>1.0719896E-5</v>
      </c>
      <c r="BH220"/>
      <c r="BI220" t="s">
        <v>782</v>
      </c>
      <c r="BJ220" t="s">
        <v>706</v>
      </c>
      <c r="BK220" t="s">
        <v>116</v>
      </c>
      <c r="BL220" t="s">
        <v>93</v>
      </c>
      <c r="BM220" t="s">
        <v>41</v>
      </c>
      <c r="BN220" t="s">
        <v>26</v>
      </c>
      <c r="BO220" t="s">
        <v>94</v>
      </c>
      <c r="BP220">
        <v>5.25</v>
      </c>
      <c r="BS220" s="126"/>
      <c r="BT220" s="126"/>
      <c r="CC220" s="126"/>
      <c r="CD220" s="126"/>
      <c r="CK220" s="126"/>
      <c r="CL220" s="126"/>
      <c r="CM220" s="126"/>
      <c r="CN220" s="126"/>
      <c r="CO220" s="126"/>
      <c r="CP220" s="126"/>
      <c r="CQ220" s="126"/>
      <c r="CR220" s="126"/>
      <c r="CS220" s="126"/>
      <c r="CT220" s="126"/>
      <c r="CU220" s="126"/>
      <c r="CV220" s="126"/>
      <c r="CW220" s="126"/>
      <c r="CX220" s="126"/>
      <c r="CY220" s="126"/>
      <c r="CZ220" s="126"/>
      <c r="DA220" s="126"/>
      <c r="DB220" s="126"/>
      <c r="DC220" s="126"/>
      <c r="DD220" s="126"/>
      <c r="DE220" s="126"/>
      <c r="DF220" s="126"/>
      <c r="DG220" s="126"/>
      <c r="DH220" s="126"/>
      <c r="DI220" s="126"/>
      <c r="DJ220" s="126"/>
      <c r="DK220" s="126"/>
      <c r="DL220" s="126"/>
      <c r="DM220" s="126"/>
      <c r="DN220" s="126"/>
      <c r="DO220" s="126"/>
      <c r="DP220" s="126"/>
      <c r="DQ220" s="126"/>
      <c r="DR220" s="126"/>
      <c r="DS220" s="126"/>
      <c r="DT220" s="126"/>
      <c r="DU220" s="126"/>
      <c r="DV220" s="126"/>
      <c r="DW220" s="126"/>
      <c r="DX220" s="126"/>
      <c r="EB220" s="126"/>
      <c r="EF220" s="126"/>
      <c r="EG220" s="126"/>
    </row>
    <row r="221" spans="1:137" x14ac:dyDescent="0.25">
      <c r="A221">
        <v>220</v>
      </c>
      <c r="B221" t="s">
        <v>831</v>
      </c>
      <c r="C221">
        <v>6</v>
      </c>
      <c r="D221" t="s">
        <v>1343</v>
      </c>
      <c r="E221" s="134">
        <v>5</v>
      </c>
      <c r="F221"/>
      <c r="G221" t="s">
        <v>30</v>
      </c>
      <c r="H221" t="s">
        <v>1008</v>
      </c>
      <c r="I221">
        <v>253758</v>
      </c>
      <c r="J221" t="s">
        <v>108</v>
      </c>
      <c r="K221">
        <v>1</v>
      </c>
      <c r="L221">
        <v>1.05</v>
      </c>
      <c r="M221">
        <v>6.8767199999999997</v>
      </c>
      <c r="N221">
        <v>6.8767199999999994E-3</v>
      </c>
      <c r="O221">
        <v>7.2205560000000002</v>
      </c>
      <c r="P221">
        <v>7.2205560000000004E-3</v>
      </c>
      <c r="Q221">
        <v>5.0000000000000051E-2</v>
      </c>
      <c r="R221">
        <v>3.4383600000000101E-4</v>
      </c>
      <c r="S221">
        <v>138.49348997501022</v>
      </c>
      <c r="T221">
        <v>145.41816447376075</v>
      </c>
      <c r="U221" t="s">
        <v>1111</v>
      </c>
      <c r="V221">
        <v>7.9426116000000006E-6</v>
      </c>
      <c r="W221">
        <v>9.5311339200000022E-7</v>
      </c>
      <c r="X221">
        <v>1.19139174E-6</v>
      </c>
      <c r="Y221">
        <v>3.971305800000001E-5</v>
      </c>
      <c r="Z221">
        <v>2.8593401759999999E-6</v>
      </c>
      <c r="AA221">
        <v>3.971305800000001E-5</v>
      </c>
      <c r="AB221">
        <v>6.3699745032000003E-5</v>
      </c>
      <c r="AC221">
        <v>9.4437651924000031E-5</v>
      </c>
      <c r="AD221"/>
      <c r="AE221">
        <v>4.8412108800000005E-5</v>
      </c>
      <c r="AF221">
        <v>3.5552642399999998E-4</v>
      </c>
      <c r="AG221">
        <v>1.6641662399999999E-5</v>
      </c>
      <c r="AH221">
        <v>3.7821959999999995E-5</v>
      </c>
      <c r="AI221">
        <v>1.05901488E-5</v>
      </c>
      <c r="AJ221">
        <v>1.36159056E-5</v>
      </c>
      <c r="AK221">
        <v>8.3208311999999997E-6</v>
      </c>
      <c r="AL221">
        <v>6.2028014400000001E-5</v>
      </c>
      <c r="AM221">
        <v>1.5128783999999999E-5</v>
      </c>
      <c r="AN221"/>
      <c r="AO221">
        <v>1.1346588E-5</v>
      </c>
      <c r="AP221">
        <v>3.7821960000000004E-7</v>
      </c>
      <c r="AQ221">
        <v>4.1260319999999992E-6</v>
      </c>
      <c r="AR221">
        <v>1.5128783999999999E-5</v>
      </c>
      <c r="AS221">
        <v>1.891098E-4</v>
      </c>
      <c r="AT221"/>
      <c r="AU221"/>
      <c r="AV221"/>
      <c r="AW221"/>
      <c r="AX221"/>
      <c r="AY221"/>
      <c r="AZ221"/>
      <c r="BA221"/>
      <c r="BB221"/>
      <c r="BC221"/>
      <c r="BD221"/>
      <c r="BE221"/>
      <c r="BF221">
        <v>2.2882285800000004E-4</v>
      </c>
      <c r="BG221">
        <v>1.5128783999999999E-5</v>
      </c>
      <c r="BH221"/>
      <c r="BI221" t="s">
        <v>782</v>
      </c>
      <c r="BJ221" t="s">
        <v>706</v>
      </c>
      <c r="BK221" t="s">
        <v>116</v>
      </c>
      <c r="BL221" t="s">
        <v>93</v>
      </c>
      <c r="BM221" t="s">
        <v>41</v>
      </c>
      <c r="BN221" t="s">
        <v>26</v>
      </c>
      <c r="BO221" t="s">
        <v>26</v>
      </c>
      <c r="BP221">
        <v>4.25</v>
      </c>
      <c r="BS221" s="126"/>
      <c r="BT221" s="126"/>
      <c r="CC221" s="126"/>
      <c r="CD221" s="126"/>
      <c r="CK221" s="126"/>
      <c r="CL221" s="126"/>
      <c r="CM221" s="126"/>
      <c r="CN221" s="126"/>
      <c r="CO221" s="126"/>
      <c r="CP221" s="126"/>
      <c r="CQ221" s="126"/>
      <c r="CR221" s="126"/>
      <c r="CS221" s="126"/>
      <c r="CT221" s="126"/>
      <c r="CU221" s="126"/>
      <c r="CV221" s="126"/>
      <c r="CW221" s="126"/>
      <c r="CX221" s="126"/>
      <c r="CY221" s="126"/>
      <c r="CZ221" s="126"/>
      <c r="DA221" s="126"/>
      <c r="DB221" s="126"/>
      <c r="DC221" s="126"/>
      <c r="DD221" s="126"/>
      <c r="DE221" s="126"/>
      <c r="DF221" s="126"/>
      <c r="DG221" s="126"/>
      <c r="DH221" s="126"/>
      <c r="DI221" s="126"/>
      <c r="DJ221" s="126"/>
      <c r="DK221" s="126"/>
      <c r="DL221" s="126"/>
      <c r="DM221" s="126"/>
      <c r="DN221" s="126"/>
      <c r="DO221" s="126"/>
      <c r="DP221" s="126"/>
      <c r="DQ221" s="126"/>
      <c r="DR221" s="126"/>
      <c r="DS221" s="126"/>
      <c r="DT221" s="126"/>
      <c r="DU221" s="126"/>
      <c r="DV221" s="126"/>
      <c r="DW221" s="126"/>
      <c r="DX221" s="126"/>
      <c r="EB221" s="126"/>
      <c r="EF221" s="126"/>
      <c r="EG221" s="126"/>
    </row>
    <row r="222" spans="1:137" x14ac:dyDescent="0.25">
      <c r="A222">
        <v>221</v>
      </c>
      <c r="B222" t="s">
        <v>867</v>
      </c>
      <c r="C222">
        <v>6</v>
      </c>
      <c r="D222" t="s">
        <v>872</v>
      </c>
      <c r="E222" s="134">
        <v>5</v>
      </c>
      <c r="F222">
        <v>258268</v>
      </c>
      <c r="G222" t="s">
        <v>30</v>
      </c>
      <c r="H222" t="s">
        <v>1008</v>
      </c>
      <c r="I222">
        <v>253758</v>
      </c>
      <c r="J222" t="s">
        <v>108</v>
      </c>
      <c r="K222">
        <v>1</v>
      </c>
      <c r="L222">
        <v>1.03</v>
      </c>
      <c r="M222">
        <v>3.2360000000000002</v>
      </c>
      <c r="N222">
        <v>3.2360000000000002E-3</v>
      </c>
      <c r="O222">
        <v>3.3330800000000003</v>
      </c>
      <c r="P222">
        <v>3.3330800000000004E-3</v>
      </c>
      <c r="Q222">
        <v>3.0000000000000027E-2</v>
      </c>
      <c r="R222">
        <v>9.7080000000000256E-5</v>
      </c>
      <c r="S222">
        <v>300.02280173293167</v>
      </c>
      <c r="T222">
        <v>309.02348578491961</v>
      </c>
      <c r="U222" t="s">
        <v>61</v>
      </c>
      <c r="V222">
        <v>3.6663880000000007E-6</v>
      </c>
      <c r="W222">
        <v>4.3996656000000011E-7</v>
      </c>
      <c r="X222">
        <v>5.4995820000000002E-7</v>
      </c>
      <c r="Y222">
        <v>1.8331940000000003E-5</v>
      </c>
      <c r="Z222">
        <v>1.3198996800000002E-6</v>
      </c>
      <c r="AA222">
        <v>1.8331940000000003E-5</v>
      </c>
      <c r="AB222">
        <v>2.9404431760000004E-5</v>
      </c>
      <c r="AC222">
        <v>4.3593353320000015E-5</v>
      </c>
      <c r="AD222"/>
      <c r="AE222">
        <v>2.2781440000000008E-5</v>
      </c>
      <c r="AF222">
        <v>1.6730120000000003E-4</v>
      </c>
      <c r="AG222">
        <v>7.8311200000000017E-6</v>
      </c>
      <c r="AH222">
        <v>1.7798000000000001E-5</v>
      </c>
      <c r="AI222">
        <v>4.9834400000000007E-6</v>
      </c>
      <c r="AJ222">
        <v>6.4072800000000008E-6</v>
      </c>
      <c r="AK222">
        <v>3.9155600000000008E-6</v>
      </c>
      <c r="AL222">
        <v>2.9188720000000005E-5</v>
      </c>
      <c r="AM222">
        <v>7.1192000000000012E-6</v>
      </c>
      <c r="AN222">
        <v>7.8311200000000017E-6</v>
      </c>
      <c r="AO222"/>
      <c r="AP222">
        <v>1.7798000000000006E-7</v>
      </c>
      <c r="AQ222">
        <v>1.9416000000000002E-6</v>
      </c>
      <c r="AR222">
        <v>7.1192000000000012E-6</v>
      </c>
      <c r="AS222">
        <v>8.8990000000000027E-5</v>
      </c>
      <c r="AT222"/>
      <c r="AU222"/>
      <c r="AV222"/>
      <c r="AW222"/>
      <c r="AX222"/>
      <c r="AY222"/>
      <c r="AZ222"/>
      <c r="BA222"/>
      <c r="BB222"/>
      <c r="BC222"/>
      <c r="BD222"/>
      <c r="BE222"/>
      <c r="BF222">
        <v>1.0732194000000002E-4</v>
      </c>
      <c r="BG222">
        <v>7.1192000000000012E-6</v>
      </c>
      <c r="BH222"/>
      <c r="BI222" t="s">
        <v>782</v>
      </c>
      <c r="BJ222" t="s">
        <v>706</v>
      </c>
      <c r="BK222" t="s">
        <v>116</v>
      </c>
      <c r="BL222" t="s">
        <v>93</v>
      </c>
      <c r="BM222" t="s">
        <v>41</v>
      </c>
      <c r="BN222" t="s">
        <v>26</v>
      </c>
      <c r="BO222" t="s">
        <v>26</v>
      </c>
      <c r="BP222">
        <v>5.25</v>
      </c>
      <c r="BS222" s="126"/>
      <c r="BT222" s="126"/>
      <c r="CC222" s="126"/>
      <c r="CD222" s="126"/>
      <c r="CK222" s="126"/>
      <c r="CL222" s="126"/>
      <c r="CM222" s="126"/>
      <c r="CN222" s="126"/>
      <c r="CO222" s="126"/>
      <c r="CP222" s="126"/>
      <c r="CQ222" s="126"/>
      <c r="CR222" s="126"/>
      <c r="CS222" s="126"/>
      <c r="CT222" s="126"/>
      <c r="CU222" s="126"/>
      <c r="CV222" s="126"/>
      <c r="CW222" s="126"/>
      <c r="CX222" s="126"/>
      <c r="CY222" s="126"/>
      <c r="CZ222" s="126"/>
      <c r="DA222" s="126"/>
      <c r="DB222" s="126"/>
      <c r="DC222" s="126"/>
      <c r="DD222" s="126"/>
      <c r="DE222" s="126"/>
      <c r="DF222" s="126"/>
      <c r="DG222" s="126"/>
      <c r="DH222" s="126"/>
      <c r="DI222" s="126"/>
      <c r="DJ222" s="126"/>
      <c r="DK222" s="126"/>
      <c r="DL222" s="126"/>
      <c r="DM222" s="126"/>
      <c r="DN222" s="126"/>
      <c r="DO222" s="126"/>
      <c r="DP222" s="126"/>
      <c r="DQ222" s="126"/>
      <c r="DR222" s="126"/>
      <c r="DS222" s="126"/>
      <c r="DT222" s="126"/>
      <c r="DU222" s="126"/>
      <c r="DV222" s="126"/>
      <c r="DW222" s="126"/>
      <c r="DX222" s="126"/>
      <c r="EB222" s="126"/>
      <c r="EF222" s="126"/>
      <c r="EG222" s="126"/>
    </row>
    <row r="223" spans="1:137" x14ac:dyDescent="0.25">
      <c r="A223">
        <v>222</v>
      </c>
      <c r="B223" t="s">
        <v>868</v>
      </c>
      <c r="C223">
        <v>6</v>
      </c>
      <c r="D223" t="s">
        <v>870</v>
      </c>
      <c r="E223" s="134">
        <v>5</v>
      </c>
      <c r="F223">
        <v>258271</v>
      </c>
      <c r="G223" t="s">
        <v>30</v>
      </c>
      <c r="H223" t="s">
        <v>1008</v>
      </c>
      <c r="I223">
        <v>253758</v>
      </c>
      <c r="J223" t="s">
        <v>108</v>
      </c>
      <c r="K223">
        <v>1</v>
      </c>
      <c r="L223">
        <v>1.03</v>
      </c>
      <c r="M223">
        <v>3.5095999999999998</v>
      </c>
      <c r="N223">
        <v>3.5095999999999999E-3</v>
      </c>
      <c r="O223">
        <v>3.6148880000000001</v>
      </c>
      <c r="P223">
        <v>3.6148880000000001E-3</v>
      </c>
      <c r="Q223">
        <v>3.0000000000000027E-2</v>
      </c>
      <c r="R223">
        <v>1.0528800000000026E-4</v>
      </c>
      <c r="S223">
        <v>276.63374356273277</v>
      </c>
      <c r="T223">
        <v>284.93275586961477</v>
      </c>
      <c r="U223" t="s">
        <v>61</v>
      </c>
      <c r="V223">
        <v>3.9763768000000003E-6</v>
      </c>
      <c r="W223">
        <v>4.7716521600000009E-7</v>
      </c>
      <c r="X223">
        <v>5.9645652000000017E-7</v>
      </c>
      <c r="Y223">
        <v>1.9881884000000003E-5</v>
      </c>
      <c r="Z223">
        <v>1.4314956480000001E-6</v>
      </c>
      <c r="AA223">
        <v>1.9881884000000003E-5</v>
      </c>
      <c r="AB223">
        <v>3.1890541936000004E-5</v>
      </c>
      <c r="AC223">
        <v>4.7279120152000009E-5</v>
      </c>
      <c r="AD223"/>
      <c r="AE223">
        <v>2.4707584000000003E-5</v>
      </c>
      <c r="AF223">
        <v>1.8144632000000001E-4</v>
      </c>
      <c r="AG223">
        <v>8.4932320000000012E-6</v>
      </c>
      <c r="AH223">
        <v>1.9302800000000001E-5</v>
      </c>
      <c r="AI223">
        <v>5.4047840000000007E-6</v>
      </c>
      <c r="AJ223">
        <v>6.9490080000000001E-6</v>
      </c>
      <c r="AK223">
        <v>4.2466160000000006E-6</v>
      </c>
      <c r="AL223">
        <v>3.1656592000000003E-5</v>
      </c>
      <c r="AM223">
        <v>7.721120000000001E-6</v>
      </c>
      <c r="AN223">
        <v>8.4932320000000012E-6</v>
      </c>
      <c r="AO223"/>
      <c r="AP223">
        <v>1.9302800000000005E-7</v>
      </c>
      <c r="AQ223">
        <v>2.10576E-6</v>
      </c>
      <c r="AR223">
        <v>7.721120000000001E-6</v>
      </c>
      <c r="AS223">
        <v>9.6514000000000018E-5</v>
      </c>
      <c r="AT223"/>
      <c r="AU223"/>
      <c r="AV223"/>
      <c r="AW223"/>
      <c r="AX223"/>
      <c r="AY223"/>
      <c r="AZ223"/>
      <c r="BA223"/>
      <c r="BB223"/>
      <c r="BC223"/>
      <c r="BD223"/>
      <c r="BE223"/>
      <c r="BF223">
        <v>1.1639588400000002E-4</v>
      </c>
      <c r="BG223">
        <v>7.721120000000001E-6</v>
      </c>
      <c r="BH223"/>
      <c r="BI223" t="s">
        <v>782</v>
      </c>
      <c r="BJ223" t="s">
        <v>706</v>
      </c>
      <c r="BK223" t="s">
        <v>116</v>
      </c>
      <c r="BL223" t="s">
        <v>93</v>
      </c>
      <c r="BM223" t="s">
        <v>41</v>
      </c>
      <c r="BN223" t="s">
        <v>26</v>
      </c>
      <c r="BO223" t="s">
        <v>26</v>
      </c>
      <c r="BP223">
        <v>5.25</v>
      </c>
      <c r="BS223" s="126"/>
      <c r="BT223" s="126"/>
      <c r="CC223" s="126"/>
      <c r="CD223" s="126"/>
      <c r="CK223" s="126"/>
      <c r="CL223" s="126"/>
      <c r="CM223" s="126"/>
      <c r="CN223" s="126"/>
      <c r="CO223" s="126"/>
      <c r="CP223" s="126"/>
      <c r="CQ223" s="126"/>
      <c r="CR223" s="126"/>
      <c r="CS223" s="126"/>
      <c r="CT223" s="126"/>
      <c r="CU223" s="126"/>
      <c r="CV223" s="126"/>
      <c r="CW223" s="126"/>
      <c r="CX223" s="126"/>
      <c r="CY223" s="126"/>
      <c r="CZ223" s="126"/>
      <c r="DA223" s="126"/>
      <c r="DB223" s="126"/>
      <c r="DC223" s="126"/>
      <c r="DD223" s="126"/>
      <c r="DE223" s="126"/>
      <c r="DF223" s="126"/>
      <c r="DG223" s="126"/>
      <c r="DH223" s="126"/>
      <c r="DI223" s="126"/>
      <c r="DJ223" s="126"/>
      <c r="DK223" s="126"/>
      <c r="DL223" s="126"/>
      <c r="DM223" s="126"/>
      <c r="DN223" s="126"/>
      <c r="DO223" s="126"/>
      <c r="DP223" s="126"/>
      <c r="DQ223" s="126"/>
      <c r="DR223" s="126"/>
      <c r="DS223" s="126"/>
      <c r="DT223" s="126"/>
      <c r="DU223" s="126"/>
      <c r="DV223" s="126"/>
      <c r="DW223" s="126"/>
      <c r="DX223" s="126"/>
      <c r="EB223" s="126"/>
      <c r="EF223" s="126"/>
      <c r="EG223" s="126"/>
    </row>
    <row r="224" spans="1:137" x14ac:dyDescent="0.25">
      <c r="A224">
        <v>223</v>
      </c>
      <c r="B224" t="s">
        <v>869</v>
      </c>
      <c r="C224">
        <v>6</v>
      </c>
      <c r="D224" t="s">
        <v>871</v>
      </c>
      <c r="E224" s="134">
        <v>5</v>
      </c>
      <c r="F224">
        <v>258273</v>
      </c>
      <c r="G224" t="s">
        <v>30</v>
      </c>
      <c r="H224" t="s">
        <v>1008</v>
      </c>
      <c r="I224">
        <v>253758</v>
      </c>
      <c r="J224" t="s">
        <v>108</v>
      </c>
      <c r="K224">
        <v>1</v>
      </c>
      <c r="L224">
        <v>1.03</v>
      </c>
      <c r="M224">
        <v>3.8702999999999999</v>
      </c>
      <c r="N224">
        <v>3.8703000000000001E-3</v>
      </c>
      <c r="O224">
        <v>3.9864090000000001</v>
      </c>
      <c r="P224">
        <v>3.9864089999999998E-3</v>
      </c>
      <c r="Q224">
        <v>3.0000000000000027E-2</v>
      </c>
      <c r="R224">
        <v>1.1610900000000008E-4</v>
      </c>
      <c r="S224">
        <v>250.85233351620468</v>
      </c>
      <c r="T224">
        <v>258.37790352169083</v>
      </c>
      <c r="U224" t="s">
        <v>61</v>
      </c>
      <c r="V224">
        <v>4.3850499000000005E-6</v>
      </c>
      <c r="W224">
        <v>5.2620598800000016E-7</v>
      </c>
      <c r="X224">
        <v>6.5775748500000002E-7</v>
      </c>
      <c r="Y224">
        <v>2.1925249500000004E-5</v>
      </c>
      <c r="Z224">
        <v>1.578617964E-6</v>
      </c>
      <c r="AA224">
        <v>2.1925249500000004E-5</v>
      </c>
      <c r="AB224">
        <v>3.5168100198000002E-5</v>
      </c>
      <c r="AC224">
        <v>5.2138243311000011E-5</v>
      </c>
      <c r="AD224"/>
      <c r="AE224">
        <v>2.7246912000000005E-5</v>
      </c>
      <c r="AF224">
        <v>2.0009450999999999E-4</v>
      </c>
      <c r="AG224">
        <v>9.3661260000000011E-6</v>
      </c>
      <c r="AH224">
        <v>2.1286649999999997E-5</v>
      </c>
      <c r="AI224">
        <v>5.9602620000000006E-6</v>
      </c>
      <c r="AJ224">
        <v>7.663194E-6</v>
      </c>
      <c r="AK224">
        <v>4.6830630000000006E-6</v>
      </c>
      <c r="AL224">
        <v>3.4910105999999999E-5</v>
      </c>
      <c r="AM224">
        <v>8.5146600000000006E-6</v>
      </c>
      <c r="AN224">
        <v>9.3661260000000011E-6</v>
      </c>
      <c r="AO224"/>
      <c r="AP224">
        <v>2.1286650000000006E-7</v>
      </c>
      <c r="AQ224">
        <v>2.3221799999999998E-6</v>
      </c>
      <c r="AR224">
        <v>8.5146600000000006E-6</v>
      </c>
      <c r="AS224">
        <v>1.0643325000000002E-4</v>
      </c>
      <c r="AT224"/>
      <c r="AU224"/>
      <c r="AV224"/>
      <c r="AW224"/>
      <c r="AX224"/>
      <c r="AY224"/>
      <c r="AZ224"/>
      <c r="BA224"/>
      <c r="BB224"/>
      <c r="BC224"/>
      <c r="BD224"/>
      <c r="BE224"/>
      <c r="BF224">
        <v>1.2835849950000003E-4</v>
      </c>
      <c r="BG224">
        <v>8.5146600000000006E-6</v>
      </c>
      <c r="BH224"/>
      <c r="BI224" t="s">
        <v>782</v>
      </c>
      <c r="BJ224" t="s">
        <v>706</v>
      </c>
      <c r="BK224" t="s">
        <v>116</v>
      </c>
      <c r="BL224" t="s">
        <v>93</v>
      </c>
      <c r="BM224" t="s">
        <v>41</v>
      </c>
      <c r="BN224" t="s">
        <v>26</v>
      </c>
      <c r="BO224" t="s">
        <v>26</v>
      </c>
      <c r="BP224">
        <v>5.25</v>
      </c>
      <c r="BS224" s="126"/>
      <c r="BT224" s="126"/>
      <c r="CC224" s="126"/>
      <c r="CD224" s="126"/>
      <c r="CK224" s="126"/>
      <c r="CL224" s="126"/>
      <c r="CM224" s="126"/>
      <c r="CN224" s="126"/>
      <c r="CO224" s="126"/>
      <c r="CP224" s="126"/>
      <c r="CQ224" s="126"/>
      <c r="CR224" s="126"/>
      <c r="CS224" s="126"/>
      <c r="CT224" s="126"/>
      <c r="CU224" s="126"/>
      <c r="CV224" s="126"/>
      <c r="CW224" s="126"/>
      <c r="CX224" s="126"/>
      <c r="CY224" s="126"/>
      <c r="CZ224" s="126"/>
      <c r="DA224" s="126"/>
      <c r="DB224" s="126"/>
      <c r="DC224" s="126"/>
      <c r="DD224" s="126"/>
      <c r="DE224" s="126"/>
      <c r="DF224" s="126"/>
      <c r="DG224" s="126"/>
      <c r="DH224" s="126"/>
      <c r="DI224" s="126"/>
      <c r="DJ224" s="126"/>
      <c r="DK224" s="126"/>
      <c r="DL224" s="126"/>
      <c r="DM224" s="126"/>
      <c r="DN224" s="126"/>
      <c r="DO224" s="126"/>
      <c r="DP224" s="126"/>
      <c r="DQ224" s="126"/>
      <c r="DR224" s="126"/>
      <c r="DS224" s="126"/>
      <c r="DT224" s="126"/>
      <c r="DU224" s="126"/>
      <c r="DV224" s="126"/>
      <c r="DW224" s="126"/>
      <c r="DX224" s="126"/>
      <c r="EB224" s="126"/>
      <c r="EF224" s="126"/>
      <c r="EG224" s="126"/>
    </row>
    <row r="225" spans="1:137" x14ac:dyDescent="0.25">
      <c r="A225">
        <v>224</v>
      </c>
      <c r="B225" t="s">
        <v>897</v>
      </c>
      <c r="C225">
        <v>6</v>
      </c>
      <c r="D225" t="s">
        <v>899</v>
      </c>
      <c r="E225" s="134">
        <v>100</v>
      </c>
      <c r="F225">
        <v>262468</v>
      </c>
      <c r="G225" t="s">
        <v>30</v>
      </c>
      <c r="H225" t="s">
        <v>1008</v>
      </c>
      <c r="I225">
        <v>253758</v>
      </c>
      <c r="J225" t="s">
        <v>108</v>
      </c>
      <c r="K225">
        <v>1</v>
      </c>
      <c r="L225">
        <v>1.03</v>
      </c>
      <c r="M225">
        <v>8.577</v>
      </c>
      <c r="N225">
        <v>8.5769999999999996E-3</v>
      </c>
      <c r="O225">
        <v>8.8343100000000003</v>
      </c>
      <c r="P225">
        <v>8.8343099999999997E-3</v>
      </c>
      <c r="Q225">
        <v>3.0000000000000027E-2</v>
      </c>
      <c r="R225">
        <v>2.5731000000000018E-4</v>
      </c>
      <c r="S225">
        <v>113.19503164367109</v>
      </c>
      <c r="T225">
        <v>116.59088259298125</v>
      </c>
      <c r="U225" t="s">
        <v>61</v>
      </c>
      <c r="V225">
        <v>9.7177410000000006E-6</v>
      </c>
      <c r="W225">
        <v>1.1661289200000002E-6</v>
      </c>
      <c r="X225">
        <v>1.4576611499999999E-6</v>
      </c>
      <c r="Y225">
        <v>4.8588705000000018E-5</v>
      </c>
      <c r="Z225">
        <v>3.4983867600000001E-6</v>
      </c>
      <c r="AA225">
        <v>4.8588705000000018E-5</v>
      </c>
      <c r="AB225">
        <v>7.7936282820000011E-5</v>
      </c>
      <c r="AC225">
        <v>1.1554394049000003E-4</v>
      </c>
      <c r="AD225"/>
      <c r="AE225"/>
      <c r="AF225"/>
      <c r="AG225">
        <v>2.0756340000000003E-5</v>
      </c>
      <c r="AH225">
        <v>4.7173499999999998E-5</v>
      </c>
      <c r="AI225">
        <v>1.3208579999999999E-5</v>
      </c>
      <c r="AJ225">
        <v>1.6982459999999999E-5</v>
      </c>
      <c r="AK225">
        <v>1.037817E-5</v>
      </c>
      <c r="AL225">
        <v>7.7364539999999997E-5</v>
      </c>
      <c r="AM225">
        <v>1.8869399999999999E-5</v>
      </c>
      <c r="AN225">
        <v>2.0756340000000003E-5</v>
      </c>
      <c r="AO225"/>
      <c r="AP225">
        <v>4.7173500000000014E-7</v>
      </c>
      <c r="AQ225">
        <v>5.1461999999999991E-6</v>
      </c>
      <c r="AR225">
        <v>1.8869399999999999E-5</v>
      </c>
      <c r="AS225">
        <v>2.3586749999999999E-4</v>
      </c>
      <c r="AT225"/>
      <c r="AU225"/>
      <c r="AV225"/>
      <c r="AW225"/>
      <c r="AX225"/>
      <c r="AY225"/>
      <c r="AZ225"/>
      <c r="BA225"/>
      <c r="BB225"/>
      <c r="BC225"/>
      <c r="BD225"/>
      <c r="BE225"/>
      <c r="BF225">
        <v>2.8445620500000004E-4</v>
      </c>
      <c r="BG225">
        <v>1.8869399999999999E-5</v>
      </c>
      <c r="BH225"/>
      <c r="BI225" t="s">
        <v>782</v>
      </c>
      <c r="BJ225" t="s">
        <v>706</v>
      </c>
      <c r="BK225" t="s">
        <v>116</v>
      </c>
      <c r="BL225" t="s">
        <v>41</v>
      </c>
      <c r="BM225" t="s">
        <v>41</v>
      </c>
      <c r="BN225" t="s">
        <v>26</v>
      </c>
      <c r="BO225" t="s">
        <v>94</v>
      </c>
      <c r="BP225">
        <v>5.25</v>
      </c>
      <c r="BS225" s="126"/>
      <c r="BT225" s="126"/>
      <c r="CC225" s="126"/>
      <c r="CD225" s="126"/>
      <c r="CK225" s="126"/>
      <c r="CL225" s="126"/>
      <c r="CM225" s="126"/>
      <c r="CN225" s="126"/>
      <c r="CO225" s="126"/>
      <c r="CP225" s="126"/>
      <c r="CQ225" s="126"/>
      <c r="CR225" s="126"/>
      <c r="CS225" s="126"/>
      <c r="CT225" s="126"/>
      <c r="CU225" s="126"/>
      <c r="CV225" s="126"/>
      <c r="CW225" s="126"/>
      <c r="CX225" s="126"/>
      <c r="CY225" s="126"/>
      <c r="CZ225" s="126"/>
      <c r="DA225" s="126"/>
      <c r="DB225" s="126"/>
      <c r="DC225" s="126"/>
      <c r="DD225" s="126"/>
      <c r="DE225" s="126"/>
      <c r="DF225" s="126"/>
      <c r="DG225" s="126"/>
      <c r="DH225" s="126"/>
      <c r="DI225" s="126"/>
      <c r="DJ225" s="126"/>
      <c r="DK225" s="126"/>
      <c r="DL225" s="126"/>
      <c r="DM225" s="126"/>
      <c r="DN225" s="126"/>
      <c r="DO225" s="126"/>
      <c r="DP225" s="126"/>
      <c r="DQ225" s="126"/>
      <c r="DR225" s="126"/>
      <c r="DS225" s="126"/>
      <c r="DT225" s="126"/>
      <c r="DU225" s="126"/>
      <c r="DV225" s="126"/>
      <c r="DW225" s="126"/>
      <c r="DX225" s="126"/>
      <c r="EB225" s="126"/>
      <c r="EF225" s="126"/>
      <c r="EG225" s="126"/>
    </row>
    <row r="226" spans="1:137" x14ac:dyDescent="0.25">
      <c r="A226">
        <v>225</v>
      </c>
      <c r="B226" t="s">
        <v>898</v>
      </c>
      <c r="C226">
        <v>6</v>
      </c>
      <c r="D226" t="s">
        <v>900</v>
      </c>
      <c r="E226" s="134">
        <v>100</v>
      </c>
      <c r="F226">
        <v>262469</v>
      </c>
      <c r="G226" t="s">
        <v>30</v>
      </c>
      <c r="H226" t="s">
        <v>1008</v>
      </c>
      <c r="I226">
        <v>253758</v>
      </c>
      <c r="J226" t="s">
        <v>108</v>
      </c>
      <c r="K226">
        <v>1</v>
      </c>
      <c r="L226">
        <v>1.03</v>
      </c>
      <c r="M226">
        <v>6.9573</v>
      </c>
      <c r="N226">
        <v>6.9573000000000005E-3</v>
      </c>
      <c r="O226">
        <v>7.1660190000000004</v>
      </c>
      <c r="P226">
        <v>7.166019E-3</v>
      </c>
      <c r="Q226">
        <v>3.0000000000000027E-2</v>
      </c>
      <c r="R226">
        <v>2.0871899999999957E-4</v>
      </c>
      <c r="S226">
        <v>139.54749492012232</v>
      </c>
      <c r="T226">
        <v>143.73391976772598</v>
      </c>
      <c r="U226" t="s">
        <v>61</v>
      </c>
      <c r="V226">
        <v>7.8826209000000006E-6</v>
      </c>
      <c r="W226">
        <v>9.4591450800000013E-7</v>
      </c>
      <c r="X226">
        <v>1.1823931350000001E-6</v>
      </c>
      <c r="Y226">
        <v>3.9413104500000006E-5</v>
      </c>
      <c r="Z226">
        <v>2.8377435239999999E-6</v>
      </c>
      <c r="AA226">
        <v>3.9413104500000006E-5</v>
      </c>
      <c r="AB226">
        <v>6.3218619618000006E-5</v>
      </c>
      <c r="AC226">
        <v>9.3724362501000015E-5</v>
      </c>
      <c r="AD226"/>
      <c r="AE226"/>
      <c r="AF226"/>
      <c r="AG226">
        <v>1.6836666000000001E-5</v>
      </c>
      <c r="AH226">
        <v>3.8265149999999997E-5</v>
      </c>
      <c r="AI226">
        <v>1.0714242E-5</v>
      </c>
      <c r="AJ226">
        <v>1.3775454E-5</v>
      </c>
      <c r="AK226">
        <v>8.4183330000000006E-6</v>
      </c>
      <c r="AL226">
        <v>6.275484600000001E-5</v>
      </c>
      <c r="AM226">
        <v>1.5306060000000003E-5</v>
      </c>
      <c r="AN226">
        <v>1.6836666000000001E-5</v>
      </c>
      <c r="AO226"/>
      <c r="AP226">
        <v>3.826515000000001E-7</v>
      </c>
      <c r="AQ226">
        <v>4.1743799999999997E-6</v>
      </c>
      <c r="AR226">
        <v>1.5306060000000003E-5</v>
      </c>
      <c r="AS226">
        <v>1.9132575000000004E-4</v>
      </c>
      <c r="AT226"/>
      <c r="AU226"/>
      <c r="AV226"/>
      <c r="AW226"/>
      <c r="AX226"/>
      <c r="AY226"/>
      <c r="AZ226"/>
      <c r="BA226"/>
      <c r="BB226"/>
      <c r="BC226"/>
      <c r="BD226"/>
      <c r="BE226"/>
      <c r="BF226">
        <v>2.3073885450000003E-4</v>
      </c>
      <c r="BG226">
        <v>1.5306060000000003E-5</v>
      </c>
      <c r="BH226"/>
      <c r="BI226" t="s">
        <v>782</v>
      </c>
      <c r="BJ226" t="s">
        <v>706</v>
      </c>
      <c r="BK226" t="s">
        <v>116</v>
      </c>
      <c r="BL226" t="s">
        <v>41</v>
      </c>
      <c r="BM226" t="s">
        <v>41</v>
      </c>
      <c r="BN226" t="s">
        <v>26</v>
      </c>
      <c r="BO226" t="s">
        <v>94</v>
      </c>
      <c r="BP226">
        <v>5.25</v>
      </c>
      <c r="BS226" s="126"/>
      <c r="BT226" s="126"/>
      <c r="CC226" s="126"/>
      <c r="CD226" s="126"/>
      <c r="CK226" s="126"/>
      <c r="CL226" s="126"/>
      <c r="CM226" s="126"/>
      <c r="CN226" s="126"/>
      <c r="CO226" s="126"/>
      <c r="CP226" s="126"/>
      <c r="CQ226" s="126"/>
      <c r="CR226" s="126"/>
      <c r="CS226" s="126"/>
      <c r="CT226" s="126"/>
      <c r="CU226" s="126"/>
      <c r="CV226" s="126"/>
      <c r="CW226" s="126"/>
      <c r="CX226" s="126"/>
      <c r="CY226" s="126"/>
      <c r="CZ226" s="126"/>
      <c r="DA226" s="126"/>
      <c r="DB226" s="126"/>
      <c r="DC226" s="126"/>
      <c r="DD226" s="126"/>
      <c r="DE226" s="126"/>
      <c r="DF226" s="126"/>
      <c r="DG226" s="126"/>
      <c r="DH226" s="126"/>
      <c r="DI226" s="126"/>
      <c r="DJ226" s="126"/>
      <c r="DK226" s="126"/>
      <c r="DL226" s="126"/>
      <c r="DM226" s="126"/>
      <c r="DN226" s="126"/>
      <c r="DO226" s="126"/>
      <c r="DP226" s="126"/>
      <c r="DQ226" s="126"/>
      <c r="DR226" s="126"/>
      <c r="DS226" s="126"/>
      <c r="DT226" s="126"/>
      <c r="DU226" s="126"/>
      <c r="DV226" s="126"/>
      <c r="DW226" s="126"/>
      <c r="DX226" s="126"/>
      <c r="EB226" s="126"/>
      <c r="EF226" s="126"/>
      <c r="EG226" s="126"/>
    </row>
    <row r="227" spans="1:137" x14ac:dyDescent="0.25">
      <c r="A227">
        <v>226</v>
      </c>
      <c r="B227" t="s">
        <v>907</v>
      </c>
      <c r="C227">
        <v>6</v>
      </c>
      <c r="D227" t="s">
        <v>915</v>
      </c>
      <c r="E227" s="134">
        <v>20</v>
      </c>
      <c r="F227"/>
      <c r="G227" t="s">
        <v>30</v>
      </c>
      <c r="H227" t="s">
        <v>1016</v>
      </c>
      <c r="I227">
        <v>267714</v>
      </c>
      <c r="J227" t="s">
        <v>108</v>
      </c>
      <c r="K227">
        <v>1</v>
      </c>
      <c r="L227">
        <v>1.18</v>
      </c>
      <c r="M227">
        <v>6.3723999999999998</v>
      </c>
      <c r="N227">
        <v>6.3723999999999994E-3</v>
      </c>
      <c r="O227">
        <v>7.5194320000000001</v>
      </c>
      <c r="P227">
        <v>7.5194320000000004E-3</v>
      </c>
      <c r="Q227">
        <v>0.17999999999999994</v>
      </c>
      <c r="R227">
        <v>1.1470320000000001E-3</v>
      </c>
      <c r="S227">
        <v>132.98876830058441</v>
      </c>
      <c r="T227">
        <v>156.9267465946896</v>
      </c>
      <c r="U227" t="s">
        <v>235</v>
      </c>
      <c r="V227">
        <v>8.2713751999999999E-6</v>
      </c>
      <c r="W227">
        <v>9.92565024E-7</v>
      </c>
      <c r="X227">
        <v>1.2407062799999999E-6</v>
      </c>
      <c r="Y227">
        <v>4.1356876000000005E-5</v>
      </c>
      <c r="Z227">
        <v>2.9776950719999998E-6</v>
      </c>
      <c r="AA227">
        <v>4.1356876000000005E-5</v>
      </c>
      <c r="AB227"/>
      <c r="AC227">
        <v>9.8346651128000011E-5</v>
      </c>
      <c r="AD227">
        <v>6.61710016E-5</v>
      </c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>
        <v>4.1356876000000005E-5</v>
      </c>
      <c r="BG227"/>
      <c r="BH227"/>
      <c r="BI227" t="s">
        <v>782</v>
      </c>
      <c r="BJ227" t="s">
        <v>706</v>
      </c>
      <c r="BK227" t="s">
        <v>122</v>
      </c>
      <c r="BL227" t="s">
        <v>1007</v>
      </c>
      <c r="BM227" t="s">
        <v>41</v>
      </c>
      <c r="BN227" t="s">
        <v>26</v>
      </c>
      <c r="BO227" t="s">
        <v>94</v>
      </c>
      <c r="BP227">
        <v>9.3000000000000007</v>
      </c>
      <c r="BS227" s="126"/>
      <c r="BT227" s="126"/>
      <c r="CC227" s="126"/>
      <c r="CD227" s="126"/>
      <c r="CK227" s="126"/>
      <c r="CL227" s="126"/>
      <c r="CM227" s="126"/>
      <c r="CN227" s="126"/>
      <c r="CO227" s="126"/>
      <c r="CP227" s="126"/>
      <c r="CQ227" s="126"/>
      <c r="CR227" s="126"/>
      <c r="CS227" s="126"/>
      <c r="CT227" s="126"/>
      <c r="CU227" s="126"/>
      <c r="CV227" s="126"/>
      <c r="CW227" s="126"/>
      <c r="CX227" s="126"/>
      <c r="CY227" s="126"/>
      <c r="CZ227" s="126"/>
      <c r="DA227" s="126"/>
      <c r="DB227" s="126"/>
      <c r="DC227" s="126"/>
      <c r="DD227" s="126"/>
      <c r="DE227" s="126"/>
      <c r="DF227" s="126"/>
      <c r="DG227" s="126"/>
      <c r="DH227" s="126"/>
      <c r="DI227" s="126"/>
      <c r="DJ227" s="126"/>
      <c r="DK227" s="126"/>
      <c r="DL227" s="126"/>
      <c r="DM227" s="126"/>
      <c r="DN227" s="126"/>
      <c r="DO227" s="126"/>
      <c r="DP227" s="126"/>
      <c r="DQ227" s="126"/>
      <c r="DR227" s="126"/>
      <c r="DS227" s="126"/>
      <c r="DT227" s="126"/>
      <c r="DU227" s="126"/>
      <c r="DV227" s="126"/>
      <c r="DW227" s="126"/>
      <c r="DX227" s="126"/>
      <c r="EB227" s="126"/>
      <c r="EF227" s="126"/>
      <c r="EG227" s="126"/>
    </row>
    <row r="228" spans="1:137" x14ac:dyDescent="0.25">
      <c r="A228">
        <v>227</v>
      </c>
      <c r="B228" t="s">
        <v>944</v>
      </c>
      <c r="C228">
        <v>6</v>
      </c>
      <c r="D228" t="s">
        <v>1255</v>
      </c>
      <c r="E228" s="134"/>
      <c r="F228">
        <v>307434</v>
      </c>
      <c r="G228" t="s">
        <v>30</v>
      </c>
      <c r="H228" t="s">
        <v>1008</v>
      </c>
      <c r="I228">
        <v>253758</v>
      </c>
      <c r="J228" t="s">
        <v>108</v>
      </c>
      <c r="K228">
        <v>1</v>
      </c>
      <c r="L228">
        <v>1.03</v>
      </c>
      <c r="M228">
        <v>5.8367000000000004</v>
      </c>
      <c r="N228">
        <v>5.8367000000000002E-3</v>
      </c>
      <c r="O228">
        <v>6.0118010000000002</v>
      </c>
      <c r="P228">
        <v>6.0118009999999998E-3</v>
      </c>
      <c r="Q228">
        <v>3.0000000000000027E-2</v>
      </c>
      <c r="R228">
        <v>1.7510099999999956E-4</v>
      </c>
      <c r="S228">
        <v>166.33950458439992</v>
      </c>
      <c r="T228">
        <v>171.32968972193191</v>
      </c>
      <c r="U228" t="s">
        <v>61</v>
      </c>
      <c r="V228">
        <v>6.6129811000000005E-6</v>
      </c>
      <c r="W228">
        <v>7.93557732E-7</v>
      </c>
      <c r="X228">
        <v>9.9194716500000008E-7</v>
      </c>
      <c r="Y228">
        <v>3.3064905500000001E-5</v>
      </c>
      <c r="Z228">
        <v>2.3806731959999997E-6</v>
      </c>
      <c r="AA228">
        <v>3.3064905500000001E-5</v>
      </c>
      <c r="AB228">
        <v>5.3036108422000001E-5</v>
      </c>
      <c r="AC228">
        <v>7.8628345279000005E-5</v>
      </c>
      <c r="AD228"/>
      <c r="AE228"/>
      <c r="AF228"/>
      <c r="AG228">
        <v>1.4124814000000002E-5</v>
      </c>
      <c r="AH228">
        <v>3.2101849999999995E-5</v>
      </c>
      <c r="AI228">
        <v>8.9885180000000013E-6</v>
      </c>
      <c r="AJ228">
        <v>1.1556665999999999E-5</v>
      </c>
      <c r="AK228">
        <v>7.0624070000000012E-6</v>
      </c>
      <c r="AL228">
        <v>5.2647033999999999E-5</v>
      </c>
      <c r="AM228">
        <v>1.284074E-5</v>
      </c>
      <c r="AN228">
        <v>1.4124814000000002E-5</v>
      </c>
      <c r="AO228"/>
      <c r="AP228">
        <v>3.2101850000000012E-7</v>
      </c>
      <c r="AQ228">
        <v>3.5020199999999998E-6</v>
      </c>
      <c r="AR228">
        <v>1.284074E-5</v>
      </c>
      <c r="AS228">
        <v>1.6050925000000001E-4</v>
      </c>
      <c r="AT228"/>
      <c r="AU228"/>
      <c r="AV228"/>
      <c r="AW228"/>
      <c r="AX228"/>
      <c r="AY228"/>
      <c r="AZ228"/>
      <c r="BA228"/>
      <c r="BB228"/>
      <c r="BC228"/>
      <c r="BD228"/>
      <c r="BE228"/>
      <c r="BF228">
        <v>1.9357415549999999E-4</v>
      </c>
      <c r="BG228">
        <v>1.284074E-5</v>
      </c>
      <c r="BH228"/>
      <c r="BI228" t="s">
        <v>782</v>
      </c>
      <c r="BJ228" t="s">
        <v>706</v>
      </c>
      <c r="BK228" t="s">
        <v>116</v>
      </c>
      <c r="BL228" t="s">
        <v>93</v>
      </c>
      <c r="BM228" t="s">
        <v>41</v>
      </c>
      <c r="BN228" t="s">
        <v>26</v>
      </c>
      <c r="BO228" t="s">
        <v>94</v>
      </c>
      <c r="BP228">
        <v>5.25</v>
      </c>
      <c r="BS228" s="126"/>
      <c r="BT228" s="126"/>
      <c r="CC228" s="126"/>
      <c r="CD228" s="126"/>
      <c r="CK228" s="126"/>
      <c r="CL228" s="126"/>
      <c r="CM228" s="126"/>
      <c r="CN228" s="126"/>
      <c r="CO228" s="126"/>
      <c r="CP228" s="126"/>
      <c r="CQ228" s="126"/>
      <c r="CR228" s="126"/>
      <c r="CS228" s="126"/>
      <c r="CT228" s="126"/>
      <c r="CU228" s="126"/>
      <c r="CV228" s="126"/>
      <c r="CW228" s="126"/>
      <c r="CX228" s="126"/>
      <c r="CY228" s="126"/>
      <c r="CZ228" s="126"/>
      <c r="DA228" s="126"/>
      <c r="DB228" s="126"/>
      <c r="DC228" s="126"/>
      <c r="DD228" s="126"/>
      <c r="DE228" s="126"/>
      <c r="DF228" s="126"/>
      <c r="DG228" s="126"/>
      <c r="DH228" s="126"/>
      <c r="DI228" s="126"/>
      <c r="DJ228" s="126"/>
      <c r="DK228" s="126"/>
      <c r="DL228" s="126"/>
      <c r="DM228" s="126"/>
      <c r="DN228" s="126"/>
      <c r="DO228" s="126"/>
      <c r="DP228" s="126"/>
      <c r="DQ228" s="126"/>
      <c r="DR228" s="126"/>
      <c r="DS228" s="126"/>
      <c r="DT228" s="126"/>
      <c r="DU228" s="126"/>
      <c r="DV228" s="126"/>
      <c r="DW228" s="126"/>
      <c r="DX228" s="126"/>
      <c r="EB228" s="126"/>
      <c r="EF228" s="126"/>
      <c r="EG228" s="126"/>
    </row>
    <row r="229" spans="1:137" x14ac:dyDescent="0.25">
      <c r="A229">
        <v>228</v>
      </c>
      <c r="B229" t="s">
        <v>959</v>
      </c>
      <c r="C229">
        <v>6</v>
      </c>
      <c r="D229" t="s">
        <v>1256</v>
      </c>
      <c r="E229" s="134"/>
      <c r="F229">
        <v>307435</v>
      </c>
      <c r="G229" t="s">
        <v>30</v>
      </c>
      <c r="H229" t="s">
        <v>1008</v>
      </c>
      <c r="I229">
        <v>253758</v>
      </c>
      <c r="J229" t="s">
        <v>108</v>
      </c>
      <c r="K229">
        <v>1</v>
      </c>
      <c r="L229">
        <v>1.03</v>
      </c>
      <c r="M229">
        <v>4.9729900000000002</v>
      </c>
      <c r="N229">
        <v>4.97299E-3</v>
      </c>
      <c r="O229">
        <v>5.1221797000000002</v>
      </c>
      <c r="P229">
        <v>5.1221796999999999E-3</v>
      </c>
      <c r="Q229">
        <v>3.0000000000000027E-2</v>
      </c>
      <c r="R229">
        <v>1.491896999999999E-4</v>
      </c>
      <c r="S229">
        <v>195.22938642703221</v>
      </c>
      <c r="T229">
        <v>201.08626801984315</v>
      </c>
      <c r="U229" t="s">
        <v>61</v>
      </c>
      <c r="V229">
        <v>5.6343976700000009E-6</v>
      </c>
      <c r="W229">
        <v>6.7612772040000024E-7</v>
      </c>
      <c r="X229">
        <v>8.4515965050000019E-7</v>
      </c>
      <c r="Y229">
        <v>2.8171988350000005E-5</v>
      </c>
      <c r="Z229">
        <v>2.0283831611999999E-6</v>
      </c>
      <c r="AA229">
        <v>2.8171988350000005E-5</v>
      </c>
      <c r="AB229">
        <v>4.5187869313400005E-5</v>
      </c>
      <c r="AC229">
        <v>6.699298829630002E-5</v>
      </c>
      <c r="AD229"/>
      <c r="AE229"/>
      <c r="AF229"/>
      <c r="AG229">
        <v>1.2034635800000002E-5</v>
      </c>
      <c r="AH229">
        <v>2.7351445E-5</v>
      </c>
      <c r="AI229">
        <v>7.6584046000000017E-6</v>
      </c>
      <c r="AJ229">
        <v>9.8465202000000009E-6</v>
      </c>
      <c r="AK229">
        <v>6.017317900000001E-6</v>
      </c>
      <c r="AL229">
        <v>4.4856369800000008E-5</v>
      </c>
      <c r="AM229">
        <v>1.0940578E-5</v>
      </c>
      <c r="AN229">
        <v>1.2034635800000002E-5</v>
      </c>
      <c r="AO229"/>
      <c r="AP229">
        <v>2.7351445000000012E-7</v>
      </c>
      <c r="AQ229">
        <v>2.983794E-6</v>
      </c>
      <c r="AR229">
        <v>1.0940578E-5</v>
      </c>
      <c r="AS229">
        <v>1.3675722500000004E-4</v>
      </c>
      <c r="AT229"/>
      <c r="AU229"/>
      <c r="AV229"/>
      <c r="AW229"/>
      <c r="AX229"/>
      <c r="AY229"/>
      <c r="AZ229"/>
      <c r="BA229"/>
      <c r="BB229"/>
      <c r="BC229"/>
      <c r="BD229"/>
      <c r="BE229"/>
      <c r="BF229">
        <v>1.6492921335000004E-4</v>
      </c>
      <c r="BG229">
        <v>1.0940578E-5</v>
      </c>
      <c r="BH229"/>
      <c r="BI229" t="s">
        <v>782</v>
      </c>
      <c r="BJ229" t="s">
        <v>706</v>
      </c>
      <c r="BK229" t="s">
        <v>116</v>
      </c>
      <c r="BL229" t="s">
        <v>93</v>
      </c>
      <c r="BM229" t="s">
        <v>41</v>
      </c>
      <c r="BN229" t="s">
        <v>26</v>
      </c>
      <c r="BO229" t="s">
        <v>94</v>
      </c>
      <c r="BP229">
        <v>5.25</v>
      </c>
      <c r="BS229" s="126"/>
      <c r="BT229" s="126"/>
      <c r="CC229" s="126"/>
      <c r="CD229" s="126"/>
      <c r="CK229" s="126"/>
      <c r="CL229" s="126"/>
      <c r="CM229" s="126"/>
      <c r="CN229" s="126"/>
      <c r="CO229" s="126"/>
      <c r="CP229" s="126"/>
      <c r="CQ229" s="126"/>
      <c r="CR229" s="126"/>
      <c r="CS229" s="126"/>
      <c r="CT229" s="126"/>
      <c r="CU229" s="126"/>
      <c r="CV229" s="126"/>
      <c r="CW229" s="126"/>
      <c r="CX229" s="126"/>
      <c r="CY229" s="126"/>
      <c r="CZ229" s="126"/>
      <c r="DA229" s="126"/>
      <c r="DB229" s="126"/>
      <c r="DC229" s="126"/>
      <c r="DD229" s="126"/>
      <c r="DE229" s="126"/>
      <c r="DF229" s="126"/>
      <c r="DG229" s="126"/>
      <c r="DH229" s="126"/>
      <c r="DI229" s="126"/>
      <c r="DJ229" s="126"/>
      <c r="DK229" s="126"/>
      <c r="DL229" s="126"/>
      <c r="DM229" s="126"/>
      <c r="DN229" s="126"/>
      <c r="DO229" s="126"/>
      <c r="DP229" s="126"/>
      <c r="DQ229" s="126"/>
      <c r="DR229" s="126"/>
      <c r="DS229" s="126"/>
      <c r="DT229" s="126"/>
      <c r="DU229" s="126"/>
      <c r="DV229" s="126"/>
      <c r="DW229" s="126"/>
      <c r="DX229" s="126"/>
      <c r="EB229" s="126"/>
      <c r="EF229" s="126"/>
      <c r="EG229" s="126"/>
    </row>
    <row r="230" spans="1:137" x14ac:dyDescent="0.25">
      <c r="A230">
        <v>229</v>
      </c>
      <c r="B230" t="s">
        <v>993</v>
      </c>
      <c r="C230">
        <v>6</v>
      </c>
      <c r="D230" t="s">
        <v>1344</v>
      </c>
      <c r="E230" s="134">
        <v>5</v>
      </c>
      <c r="F230">
        <v>371799</v>
      </c>
      <c r="G230" t="s">
        <v>30</v>
      </c>
      <c r="H230" t="s">
        <v>1008</v>
      </c>
      <c r="I230">
        <v>253758</v>
      </c>
      <c r="J230" t="s">
        <v>108</v>
      </c>
      <c r="K230">
        <v>1</v>
      </c>
      <c r="L230">
        <v>1.05</v>
      </c>
      <c r="M230">
        <v>4.0926610781249995</v>
      </c>
      <c r="N230">
        <v>4.0926610781249996E-3</v>
      </c>
      <c r="O230">
        <v>4.2972941320312499</v>
      </c>
      <c r="P230">
        <v>4.2972941320312498E-3</v>
      </c>
      <c r="Q230">
        <v>5.0000000000000051E-2</v>
      </c>
      <c r="R230">
        <v>2.046330539062502E-4</v>
      </c>
      <c r="S230">
        <v>232.70457391924413</v>
      </c>
      <c r="T230">
        <v>244.33980261520637</v>
      </c>
      <c r="U230" t="s">
        <v>1111</v>
      </c>
      <c r="V230">
        <v>4.727023545234374E-6</v>
      </c>
      <c r="W230">
        <v>5.6724282542812504E-7</v>
      </c>
      <c r="X230">
        <v>7.0905353178515625E-7</v>
      </c>
      <c r="Y230">
        <v>2.3635117726171876E-5</v>
      </c>
      <c r="Z230">
        <v>1.7017284762843747E-6</v>
      </c>
      <c r="AA230">
        <v>2.3635117726171876E-5</v>
      </c>
      <c r="AB230">
        <v>3.7910728832779686E-5</v>
      </c>
      <c r="AC230">
        <v>5.6204309952836725E-5</v>
      </c>
      <c r="AD230"/>
      <c r="AE230">
        <v>2.8812333989999998E-5</v>
      </c>
      <c r="AF230">
        <v>2.1159057773906248E-4</v>
      </c>
      <c r="AG230">
        <v>9.9042398090625007E-6</v>
      </c>
      <c r="AH230">
        <v>2.2509635929687497E-5</v>
      </c>
      <c r="AI230">
        <v>6.3026980603124992E-6</v>
      </c>
      <c r="AJ230">
        <v>8.1034689346874983E-6</v>
      </c>
      <c r="AK230">
        <v>4.9521199045312495E-6</v>
      </c>
      <c r="AL230">
        <v>3.6915802924687493E-5</v>
      </c>
      <c r="AM230">
        <v>9.0038543718749987E-6</v>
      </c>
      <c r="AN230"/>
      <c r="AO230">
        <v>6.7528907789062494E-6</v>
      </c>
      <c r="AP230">
        <v>2.2509635929687501E-7</v>
      </c>
      <c r="AQ230">
        <v>2.4555966468749992E-6</v>
      </c>
      <c r="AR230">
        <v>9.0038543718749987E-6</v>
      </c>
      <c r="AS230">
        <v>1.1254817964843748E-4</v>
      </c>
      <c r="AT230"/>
      <c r="AU230"/>
      <c r="AV230"/>
      <c r="AW230"/>
      <c r="AX230"/>
      <c r="AY230"/>
      <c r="AZ230"/>
      <c r="BA230"/>
      <c r="BB230"/>
      <c r="BC230"/>
      <c r="BD230"/>
      <c r="BE230"/>
      <c r="BF230">
        <v>1.3618329737460937E-4</v>
      </c>
      <c r="BG230">
        <v>9.0038543718749987E-6</v>
      </c>
      <c r="BH230"/>
      <c r="BI230"/>
      <c r="BJ230" t="s">
        <v>706</v>
      </c>
      <c r="BK230" t="s">
        <v>116</v>
      </c>
      <c r="BL230" t="s">
        <v>93</v>
      </c>
      <c r="BM230" t="s">
        <v>41</v>
      </c>
      <c r="BN230" t="s">
        <v>26</v>
      </c>
      <c r="BO230" t="s">
        <v>26</v>
      </c>
      <c r="BP230">
        <v>4.25</v>
      </c>
      <c r="BS230" s="126"/>
      <c r="BT230" s="126"/>
      <c r="CC230" s="126"/>
      <c r="CD230" s="126"/>
      <c r="CK230" s="126"/>
      <c r="CL230" s="126"/>
      <c r="CM230" s="126"/>
      <c r="CN230" s="126"/>
      <c r="CO230" s="126"/>
      <c r="CP230" s="126"/>
      <c r="CQ230" s="126"/>
      <c r="CR230" s="126"/>
      <c r="CS230" s="126"/>
      <c r="CT230" s="126"/>
      <c r="CU230" s="126"/>
      <c r="CV230" s="126"/>
      <c r="CW230" s="126"/>
      <c r="CX230" s="126"/>
      <c r="CY230" s="126"/>
      <c r="CZ230" s="126"/>
      <c r="DA230" s="126"/>
      <c r="DB230" s="126"/>
      <c r="DC230" s="126"/>
      <c r="DD230" s="126"/>
      <c r="DE230" s="126"/>
      <c r="DF230" s="126"/>
      <c r="DG230" s="126"/>
      <c r="DH230" s="126"/>
      <c r="DI230" s="126"/>
      <c r="DJ230" s="126"/>
      <c r="DK230" s="126"/>
      <c r="DL230" s="126"/>
      <c r="DM230" s="126"/>
      <c r="DN230" s="126"/>
      <c r="DO230" s="126"/>
      <c r="DP230" s="126"/>
      <c r="DQ230" s="126"/>
      <c r="DR230" s="126"/>
      <c r="DS230" s="126"/>
      <c r="DT230" s="126"/>
      <c r="DU230" s="126"/>
      <c r="DV230" s="126"/>
      <c r="DW230" s="126"/>
      <c r="DX230" s="126"/>
      <c r="EB230" s="126"/>
      <c r="EF230" s="126"/>
      <c r="EG230" s="126"/>
    </row>
    <row r="231" spans="1:137" x14ac:dyDescent="0.25">
      <c r="A231">
        <v>230</v>
      </c>
      <c r="B231" t="s">
        <v>994</v>
      </c>
      <c r="C231">
        <v>6</v>
      </c>
      <c r="D231" t="s">
        <v>1345</v>
      </c>
      <c r="E231" s="134">
        <v>5</v>
      </c>
      <c r="F231">
        <v>371800</v>
      </c>
      <c r="G231" t="s">
        <v>30</v>
      </c>
      <c r="H231" t="s">
        <v>1008</v>
      </c>
      <c r="I231">
        <v>253758</v>
      </c>
      <c r="J231" t="s">
        <v>108</v>
      </c>
      <c r="K231">
        <v>1</v>
      </c>
      <c r="L231">
        <v>1.05</v>
      </c>
      <c r="M231">
        <v>5.3616999999999999</v>
      </c>
      <c r="N231">
        <v>5.3616999999999996E-3</v>
      </c>
      <c r="O231">
        <v>5.629785</v>
      </c>
      <c r="P231">
        <v>5.629785E-3</v>
      </c>
      <c r="Q231">
        <v>5.0000000000000051E-2</v>
      </c>
      <c r="R231">
        <v>2.6808500000000037E-4</v>
      </c>
      <c r="S231">
        <v>177.62667668481123</v>
      </c>
      <c r="T231">
        <v>186.50801051905179</v>
      </c>
      <c r="U231" t="s">
        <v>1111</v>
      </c>
      <c r="V231">
        <v>6.1927635000000004E-6</v>
      </c>
      <c r="W231">
        <v>7.4313162000000006E-7</v>
      </c>
      <c r="X231">
        <v>9.2891452500000008E-7</v>
      </c>
      <c r="Y231">
        <v>3.0963817500000001E-5</v>
      </c>
      <c r="Z231">
        <v>2.2293948600000002E-6</v>
      </c>
      <c r="AA231">
        <v>3.0963817500000001E-5</v>
      </c>
      <c r="AB231">
        <v>4.9665963269999999E-5</v>
      </c>
      <c r="AC231">
        <v>7.3631958015000012E-5</v>
      </c>
      <c r="AD231"/>
      <c r="AE231">
        <v>3.7746368000000008E-5</v>
      </c>
      <c r="AF231">
        <v>2.7719989000000002E-4</v>
      </c>
      <c r="AG231">
        <v>1.2975313999999999E-5</v>
      </c>
      <c r="AH231">
        <v>2.9489349999999999E-5</v>
      </c>
      <c r="AI231">
        <v>8.257018E-6</v>
      </c>
      <c r="AJ231">
        <v>1.0616166E-5</v>
      </c>
      <c r="AK231">
        <v>6.4876570000000005E-6</v>
      </c>
      <c r="AL231">
        <v>4.8362534000000003E-5</v>
      </c>
      <c r="AM231">
        <v>1.1795740000000001E-5</v>
      </c>
      <c r="AN231"/>
      <c r="AO231">
        <v>8.8468050000000018E-6</v>
      </c>
      <c r="AP231">
        <v>2.9489350000000011E-7</v>
      </c>
      <c r="AQ231">
        <v>3.2170199999999996E-6</v>
      </c>
      <c r="AR231">
        <v>1.1795740000000001E-5</v>
      </c>
      <c r="AS231">
        <v>1.4744675000000001E-4</v>
      </c>
      <c r="AT231"/>
      <c r="AU231"/>
      <c r="AV231"/>
      <c r="AW231"/>
      <c r="AX231"/>
      <c r="AY231"/>
      <c r="AZ231"/>
      <c r="BA231"/>
      <c r="BB231"/>
      <c r="BC231"/>
      <c r="BD231"/>
      <c r="BE231"/>
      <c r="BF231">
        <v>1.784105675E-4</v>
      </c>
      <c r="BG231">
        <v>1.1795740000000001E-5</v>
      </c>
      <c r="BH231"/>
      <c r="BI231"/>
      <c r="BJ231" t="s">
        <v>706</v>
      </c>
      <c r="BK231" t="s">
        <v>116</v>
      </c>
      <c r="BL231" t="s">
        <v>93</v>
      </c>
      <c r="BM231" t="s">
        <v>41</v>
      </c>
      <c r="BN231" t="s">
        <v>26</v>
      </c>
      <c r="BO231" t="s">
        <v>26</v>
      </c>
      <c r="BP231">
        <v>4.25</v>
      </c>
      <c r="BS231" s="126"/>
      <c r="BT231" s="126"/>
      <c r="CC231" s="126"/>
      <c r="CD231" s="126"/>
      <c r="CK231" s="126"/>
      <c r="CL231" s="126"/>
      <c r="CM231" s="126"/>
      <c r="CN231" s="126"/>
      <c r="CO231" s="126"/>
      <c r="CP231" s="126"/>
      <c r="CQ231" s="126"/>
      <c r="CR231" s="126"/>
      <c r="CS231" s="126"/>
      <c r="CT231" s="126"/>
      <c r="CU231" s="126"/>
      <c r="CV231" s="126"/>
      <c r="CW231" s="126"/>
      <c r="CX231" s="126"/>
      <c r="CY231" s="126"/>
      <c r="CZ231" s="126"/>
      <c r="DA231" s="126"/>
      <c r="DB231" s="126"/>
      <c r="DC231" s="126"/>
      <c r="DD231" s="126"/>
      <c r="DE231" s="126"/>
      <c r="DF231" s="126"/>
      <c r="DG231" s="126"/>
      <c r="DH231" s="126"/>
      <c r="DI231" s="126"/>
      <c r="DJ231" s="126"/>
      <c r="DK231" s="126"/>
      <c r="DL231" s="126"/>
      <c r="DM231" s="126"/>
      <c r="DN231" s="126"/>
      <c r="DO231" s="126"/>
      <c r="DP231" s="126"/>
      <c r="DQ231" s="126"/>
      <c r="DR231" s="126"/>
      <c r="DS231" s="126"/>
      <c r="DT231" s="126"/>
      <c r="DU231" s="126"/>
      <c r="DV231" s="126"/>
      <c r="DW231" s="126"/>
      <c r="DX231" s="126"/>
      <c r="EB231" s="126"/>
      <c r="EF231" s="126"/>
      <c r="EG231" s="126"/>
    </row>
    <row r="232" spans="1:137" x14ac:dyDescent="0.25">
      <c r="A232">
        <v>231</v>
      </c>
      <c r="B232" t="s">
        <v>224</v>
      </c>
      <c r="C232">
        <v>6.35</v>
      </c>
      <c r="D232" t="s">
        <v>1257</v>
      </c>
      <c r="E232" s="134">
        <v>5</v>
      </c>
      <c r="F232"/>
      <c r="G232" t="s">
        <v>30</v>
      </c>
      <c r="H232" t="s">
        <v>1008</v>
      </c>
      <c r="I232">
        <v>253758</v>
      </c>
      <c r="J232" t="s">
        <v>108</v>
      </c>
      <c r="K232">
        <v>1</v>
      </c>
      <c r="L232">
        <v>1.03</v>
      </c>
      <c r="M232">
        <v>4.9829394581000006</v>
      </c>
      <c r="N232">
        <v>4.9829394581000002E-3</v>
      </c>
      <c r="O232">
        <v>5.1324276418430008</v>
      </c>
      <c r="P232">
        <v>5.1324276418430008E-3</v>
      </c>
      <c r="Q232">
        <v>3.0000000000000027E-2</v>
      </c>
      <c r="R232">
        <v>1.4948818374300055E-4</v>
      </c>
      <c r="S232">
        <v>194.83957101456775</v>
      </c>
      <c r="T232">
        <v>200.68475814500479</v>
      </c>
      <c r="U232" t="s">
        <v>1111</v>
      </c>
      <c r="V232">
        <v>5.6456704060273012E-6</v>
      </c>
      <c r="W232">
        <v>6.7748044872327623E-7</v>
      </c>
      <c r="X232">
        <v>8.4685056090409524E-7</v>
      </c>
      <c r="Y232">
        <v>2.8228352030136508E-5</v>
      </c>
      <c r="Z232">
        <v>2.0324413461698281E-6</v>
      </c>
      <c r="AA232">
        <v>2.8228352030136508E-5</v>
      </c>
      <c r="AB232">
        <v>4.5278276656338954E-5</v>
      </c>
      <c r="AC232">
        <v>6.7127021127664623E-5</v>
      </c>
      <c r="AD232"/>
      <c r="AE232"/>
      <c r="AF232"/>
      <c r="AG232">
        <v>1.2058713488602003E-5</v>
      </c>
      <c r="AH232">
        <v>2.7406167019550003E-5</v>
      </c>
      <c r="AI232">
        <v>7.6737267654740017E-6</v>
      </c>
      <c r="AJ232">
        <v>9.8662201270380016E-6</v>
      </c>
      <c r="AK232">
        <v>6.0293567443010017E-6</v>
      </c>
      <c r="AL232">
        <v>4.4946113912062007E-5</v>
      </c>
      <c r="AM232">
        <v>1.0962466807820002E-5</v>
      </c>
      <c r="AN232"/>
      <c r="AO232">
        <v>8.2218501058650016E-6</v>
      </c>
      <c r="AP232">
        <v>2.7406167019550005E-7</v>
      </c>
      <c r="AQ232">
        <v>2.9897636748600001E-6</v>
      </c>
      <c r="AR232">
        <v>1.0962466807820002E-5</v>
      </c>
      <c r="AS232">
        <v>1.3703083509775005E-4</v>
      </c>
      <c r="AT232"/>
      <c r="AU232"/>
      <c r="AV232"/>
      <c r="AW232"/>
      <c r="AX232"/>
      <c r="AY232"/>
      <c r="AZ232"/>
      <c r="BA232"/>
      <c r="BB232"/>
      <c r="BC232"/>
      <c r="BD232"/>
      <c r="BE232"/>
      <c r="BF232">
        <v>1.6525918712788655E-4</v>
      </c>
      <c r="BG232">
        <v>1.0962466807820002E-5</v>
      </c>
      <c r="BH232"/>
      <c r="BI232" t="s">
        <v>33</v>
      </c>
      <c r="BJ232" t="s">
        <v>706</v>
      </c>
      <c r="BK232" t="s">
        <v>116</v>
      </c>
      <c r="BL232" t="s">
        <v>58</v>
      </c>
      <c r="BM232" t="s">
        <v>41</v>
      </c>
      <c r="BN232" t="s">
        <v>26</v>
      </c>
      <c r="BO232" t="s">
        <v>94</v>
      </c>
      <c r="BP232">
        <v>5.25</v>
      </c>
      <c r="BS232" s="126"/>
      <c r="BT232" s="126"/>
      <c r="CC232" s="126"/>
      <c r="CD232" s="126"/>
      <c r="CK232" s="126"/>
      <c r="CL232" s="126"/>
      <c r="CM232" s="126"/>
      <c r="CN232" s="126"/>
      <c r="CO232" s="126"/>
      <c r="CP232" s="126"/>
      <c r="CQ232" s="126"/>
      <c r="CR232" s="126"/>
      <c r="CS232" s="126"/>
      <c r="CT232" s="126"/>
      <c r="CU232" s="126"/>
      <c r="CV232" s="126"/>
      <c r="CW232" s="126"/>
      <c r="CX232" s="126"/>
      <c r="CY232" s="126"/>
      <c r="CZ232" s="126"/>
      <c r="DA232" s="126"/>
      <c r="DB232" s="126"/>
      <c r="DC232" s="126"/>
      <c r="DD232" s="126"/>
      <c r="DE232" s="126"/>
      <c r="DF232" s="126"/>
      <c r="DG232" s="126"/>
      <c r="DH232" s="126"/>
      <c r="DI232" s="126"/>
      <c r="DJ232" s="126"/>
      <c r="DK232" s="126"/>
      <c r="DL232" s="126"/>
      <c r="DM232" s="126"/>
      <c r="DN232" s="126"/>
      <c r="DO232" s="126"/>
      <c r="DP232" s="126"/>
      <c r="DQ232" s="126"/>
      <c r="DR232" s="126"/>
      <c r="DS232" s="126"/>
      <c r="DT232" s="126"/>
      <c r="DU232" s="126"/>
      <c r="DV232" s="126"/>
      <c r="DW232" s="126"/>
      <c r="DX232" s="126"/>
      <c r="EB232" s="126"/>
      <c r="EF232" s="126"/>
      <c r="EG232" s="126"/>
    </row>
    <row r="233" spans="1:137" x14ac:dyDescent="0.25">
      <c r="A233">
        <v>232</v>
      </c>
      <c r="B233" t="s">
        <v>225</v>
      </c>
      <c r="C233">
        <v>6.35</v>
      </c>
      <c r="D233" t="s">
        <v>1346</v>
      </c>
      <c r="E233" s="134">
        <v>5</v>
      </c>
      <c r="F233"/>
      <c r="G233" t="s">
        <v>30</v>
      </c>
      <c r="H233" t="s">
        <v>1008</v>
      </c>
      <c r="I233">
        <v>253758</v>
      </c>
      <c r="J233" t="s">
        <v>108</v>
      </c>
      <c r="K233">
        <v>1</v>
      </c>
      <c r="L233">
        <v>1.03</v>
      </c>
      <c r="M233">
        <v>4.3139000000000003</v>
      </c>
      <c r="N233">
        <v>4.3139000000000007E-3</v>
      </c>
      <c r="O233">
        <v>4.4433170000000004</v>
      </c>
      <c r="P233">
        <v>4.4433169999999996E-3</v>
      </c>
      <c r="Q233">
        <v>3.0000000000000027E-2</v>
      </c>
      <c r="R233">
        <v>1.2941699999999973E-4</v>
      </c>
      <c r="S233">
        <v>225.05709135765017</v>
      </c>
      <c r="T233">
        <v>231.80880409837965</v>
      </c>
      <c r="U233" t="s">
        <v>1111</v>
      </c>
      <c r="V233">
        <v>4.8876487000000005E-6</v>
      </c>
      <c r="W233">
        <v>5.8651784400000016E-7</v>
      </c>
      <c r="X233">
        <v>7.331473050000002E-7</v>
      </c>
      <c r="Y233">
        <v>2.4438243500000005E-5</v>
      </c>
      <c r="Z233">
        <v>1.7595535320000001E-6</v>
      </c>
      <c r="AA233">
        <v>2.4438243500000005E-5</v>
      </c>
      <c r="AB233">
        <v>3.9198942574000005E-5</v>
      </c>
      <c r="AC233">
        <v>5.8114143043000011E-5</v>
      </c>
      <c r="AD233"/>
      <c r="AE233"/>
      <c r="AF233"/>
      <c r="AG233">
        <v>1.0439638E-5</v>
      </c>
      <c r="AH233">
        <v>2.372645E-5</v>
      </c>
      <c r="AI233">
        <v>6.6434060000000004E-6</v>
      </c>
      <c r="AJ233">
        <v>8.5415219999999996E-6</v>
      </c>
      <c r="AK233">
        <v>5.2198190000000007E-6</v>
      </c>
      <c r="AL233">
        <v>3.8911378000000001E-5</v>
      </c>
      <c r="AM233">
        <v>9.4905800000000005E-6</v>
      </c>
      <c r="AN233"/>
      <c r="AO233">
        <v>7.1179350000000008E-6</v>
      </c>
      <c r="AP233">
        <v>2.3726450000000007E-7</v>
      </c>
      <c r="AQ233">
        <v>2.5883399999999997E-6</v>
      </c>
      <c r="AR233">
        <v>9.4905800000000005E-6</v>
      </c>
      <c r="AS233">
        <v>1.1863225000000002E-4</v>
      </c>
      <c r="AT233"/>
      <c r="AU233"/>
      <c r="AV233"/>
      <c r="AW233"/>
      <c r="AX233"/>
      <c r="AY233"/>
      <c r="AZ233"/>
      <c r="BA233"/>
      <c r="BB233"/>
      <c r="BC233"/>
      <c r="BD233"/>
      <c r="BE233"/>
      <c r="BF233">
        <v>1.4307049350000003E-4</v>
      </c>
      <c r="BG233">
        <v>9.4905800000000005E-6</v>
      </c>
      <c r="BH233"/>
      <c r="BI233" t="s">
        <v>33</v>
      </c>
      <c r="BJ233" t="s">
        <v>706</v>
      </c>
      <c r="BK233" t="s">
        <v>116</v>
      </c>
      <c r="BL233" t="s">
        <v>93</v>
      </c>
      <c r="BM233" t="s">
        <v>41</v>
      </c>
      <c r="BN233" t="s">
        <v>26</v>
      </c>
      <c r="BO233" t="s">
        <v>94</v>
      </c>
      <c r="BP233">
        <v>5.25</v>
      </c>
      <c r="BS233" s="126"/>
      <c r="BT233" s="126"/>
      <c r="CC233" s="126"/>
      <c r="CD233" s="126"/>
      <c r="CK233" s="126"/>
      <c r="CL233" s="126"/>
      <c r="CM233" s="126"/>
      <c r="CN233" s="126"/>
      <c r="CO233" s="126"/>
      <c r="CP233" s="126"/>
      <c r="CQ233" s="126"/>
      <c r="CR233" s="126"/>
      <c r="CS233" s="126"/>
      <c r="CT233" s="126"/>
      <c r="CU233" s="126"/>
      <c r="CV233" s="126"/>
      <c r="CW233" s="126"/>
      <c r="CX233" s="126"/>
      <c r="CY233" s="126"/>
      <c r="CZ233" s="126"/>
      <c r="DA233" s="126"/>
      <c r="DB233" s="126"/>
      <c r="DC233" s="126"/>
      <c r="DD233" s="126"/>
      <c r="DE233" s="126"/>
      <c r="DF233" s="126"/>
      <c r="DG233" s="126"/>
      <c r="DH233" s="126"/>
      <c r="DI233" s="126"/>
      <c r="DJ233" s="126"/>
      <c r="DK233" s="126"/>
      <c r="DL233" s="126"/>
      <c r="DM233" s="126"/>
      <c r="DN233" s="126"/>
      <c r="DO233" s="126"/>
      <c r="DP233" s="126"/>
      <c r="DQ233" s="126"/>
      <c r="DR233" s="126"/>
      <c r="DS233" s="126"/>
      <c r="DT233" s="126"/>
      <c r="DU233" s="126"/>
      <c r="DV233" s="126"/>
      <c r="DW233" s="126"/>
      <c r="DX233" s="126"/>
      <c r="EB233" s="126"/>
      <c r="EF233" s="126"/>
      <c r="EG233" s="126"/>
    </row>
    <row r="234" spans="1:137" x14ac:dyDescent="0.25">
      <c r="A234">
        <v>233</v>
      </c>
      <c r="B234" t="s">
        <v>90</v>
      </c>
      <c r="C234">
        <v>6.35</v>
      </c>
      <c r="D234" t="s">
        <v>628</v>
      </c>
      <c r="E234" s="134">
        <v>750.16666666666652</v>
      </c>
      <c r="F234">
        <v>150786</v>
      </c>
      <c r="G234" t="s">
        <v>30</v>
      </c>
      <c r="H234" t="s">
        <v>1008</v>
      </c>
      <c r="I234">
        <v>253758</v>
      </c>
      <c r="J234" t="s">
        <v>108</v>
      </c>
      <c r="K234">
        <v>1</v>
      </c>
      <c r="L234">
        <v>1.03</v>
      </c>
      <c r="M234">
        <v>4.3221699999999998</v>
      </c>
      <c r="N234">
        <v>4.3221700000000002E-3</v>
      </c>
      <c r="O234">
        <v>4.4518351000000003</v>
      </c>
      <c r="P234">
        <v>4.4518350999999999E-3</v>
      </c>
      <c r="Q234">
        <v>3.0000000000000027E-2</v>
      </c>
      <c r="R234">
        <v>1.2966509999999976E-4</v>
      </c>
      <c r="S234">
        <v>224.62646920592363</v>
      </c>
      <c r="T234">
        <v>231.36526328210135</v>
      </c>
      <c r="U234" t="s">
        <v>1111</v>
      </c>
      <c r="V234">
        <v>4.8970186100000003E-6</v>
      </c>
      <c r="W234">
        <v>5.8764223320000024E-7</v>
      </c>
      <c r="X234">
        <v>7.3455279150000004E-7</v>
      </c>
      <c r="Y234">
        <v>2.4485093050000004E-5</v>
      </c>
      <c r="Z234">
        <v>1.7629266996000001E-6</v>
      </c>
      <c r="AA234">
        <v>2.4485093050000004E-5</v>
      </c>
      <c r="AB234">
        <v>3.9274089252200002E-5</v>
      </c>
      <c r="AC234">
        <v>5.8225551272900015E-5</v>
      </c>
      <c r="AD234"/>
      <c r="AE234"/>
      <c r="AF234"/>
      <c r="AG234">
        <v>1.0459651400000002E-5</v>
      </c>
      <c r="AH234">
        <v>2.3771935000000001E-5</v>
      </c>
      <c r="AI234">
        <v>6.6561418000000005E-6</v>
      </c>
      <c r="AJ234">
        <v>8.5578966000000002E-6</v>
      </c>
      <c r="AK234">
        <v>5.2298257000000008E-6</v>
      </c>
      <c r="AL234">
        <v>3.8985973400000002E-5</v>
      </c>
      <c r="AM234">
        <v>9.508774E-6</v>
      </c>
      <c r="AN234"/>
      <c r="AO234">
        <v>7.1315805000000005E-6</v>
      </c>
      <c r="AP234">
        <v>2.3771935000000006E-7</v>
      </c>
      <c r="AQ234">
        <v>2.5933019999999999E-6</v>
      </c>
      <c r="AR234">
        <v>9.508774E-6</v>
      </c>
      <c r="AS234">
        <v>1.1885967500000002E-4</v>
      </c>
      <c r="AT234"/>
      <c r="AU234"/>
      <c r="AV234"/>
      <c r="AW234"/>
      <c r="AX234"/>
      <c r="AY234"/>
      <c r="AZ234"/>
      <c r="BA234"/>
      <c r="BB234"/>
      <c r="BC234"/>
      <c r="BD234"/>
      <c r="BE234"/>
      <c r="BF234">
        <v>1.4334476805000001E-4</v>
      </c>
      <c r="BG234">
        <v>9.508774E-6</v>
      </c>
      <c r="BH234"/>
      <c r="BI234" t="s">
        <v>33</v>
      </c>
      <c r="BJ234" t="s">
        <v>706</v>
      </c>
      <c r="BK234" t="s">
        <v>92</v>
      </c>
      <c r="BL234" t="s">
        <v>93</v>
      </c>
      <c r="BM234" t="s">
        <v>41</v>
      </c>
      <c r="BN234" t="s">
        <v>26</v>
      </c>
      <c r="BO234" t="s">
        <v>94</v>
      </c>
      <c r="BP234">
        <v>5.25</v>
      </c>
      <c r="BS234" s="126"/>
      <c r="BT234" s="126"/>
      <c r="CC234" s="126"/>
      <c r="CD234" s="126"/>
      <c r="CK234" s="126"/>
      <c r="CL234" s="126"/>
      <c r="CM234" s="126"/>
      <c r="CN234" s="126"/>
      <c r="CO234" s="126"/>
      <c r="CP234" s="126"/>
      <c r="CQ234" s="126"/>
      <c r="CR234" s="126"/>
      <c r="CS234" s="126"/>
      <c r="CT234" s="126"/>
      <c r="CU234" s="126"/>
      <c r="CV234" s="126"/>
      <c r="CW234" s="126"/>
      <c r="CX234" s="126"/>
      <c r="CY234" s="126"/>
      <c r="CZ234" s="126"/>
      <c r="DA234" s="126"/>
      <c r="DB234" s="126"/>
      <c r="DC234" s="126"/>
      <c r="DD234" s="126"/>
      <c r="DE234" s="126"/>
      <c r="DF234" s="126"/>
      <c r="DG234" s="126"/>
      <c r="DH234" s="126"/>
      <c r="DI234" s="126"/>
      <c r="DJ234" s="126"/>
      <c r="DK234" s="126"/>
      <c r="DL234" s="126"/>
      <c r="DM234" s="126"/>
      <c r="DN234" s="126"/>
      <c r="DO234" s="126"/>
      <c r="DP234" s="126"/>
      <c r="DQ234" s="126"/>
      <c r="DR234" s="126"/>
      <c r="DS234" s="126"/>
      <c r="DT234" s="126"/>
      <c r="DU234" s="126"/>
      <c r="DV234" s="126"/>
      <c r="DW234" s="126"/>
      <c r="DX234" s="126"/>
      <c r="EB234" s="126"/>
      <c r="EF234" s="126"/>
      <c r="EG234" s="126"/>
    </row>
    <row r="235" spans="1:137" x14ac:dyDescent="0.25">
      <c r="A235">
        <v>234</v>
      </c>
      <c r="B235" t="s">
        <v>616</v>
      </c>
      <c r="C235">
        <v>6.35</v>
      </c>
      <c r="D235" t="s">
        <v>1042</v>
      </c>
      <c r="E235" s="134">
        <v>1000</v>
      </c>
      <c r="F235"/>
      <c r="G235" t="s">
        <v>30</v>
      </c>
      <c r="H235" t="s">
        <v>1016</v>
      </c>
      <c r="I235">
        <v>267714</v>
      </c>
      <c r="J235" t="s">
        <v>108</v>
      </c>
      <c r="K235">
        <v>1</v>
      </c>
      <c r="L235">
        <v>1.18</v>
      </c>
      <c r="M235">
        <v>1.9713000000000001</v>
      </c>
      <c r="N235">
        <v>1.9713E-3</v>
      </c>
      <c r="O235">
        <v>2.3261340000000001</v>
      </c>
      <c r="P235">
        <v>2.3261340000000001E-3</v>
      </c>
      <c r="Q235">
        <v>0.17999999999999994</v>
      </c>
      <c r="R235">
        <v>3.5483400000000005E-4</v>
      </c>
      <c r="S235">
        <v>429.89784767343582</v>
      </c>
      <c r="T235">
        <v>507.27946025465423</v>
      </c>
      <c r="U235" t="s">
        <v>235</v>
      </c>
      <c r="V235">
        <v>2.5587474000000002E-6</v>
      </c>
      <c r="W235">
        <v>3.0704968800000002E-7</v>
      </c>
      <c r="X235">
        <v>3.8381211000000002E-7</v>
      </c>
      <c r="Y235">
        <v>1.2793737000000002E-5</v>
      </c>
      <c r="Z235">
        <v>9.2114906400000006E-7</v>
      </c>
      <c r="AA235">
        <v>1.2793737000000002E-5</v>
      </c>
      <c r="AB235">
        <v>2.0521154148E-5</v>
      </c>
      <c r="AC235">
        <v>3.0423506586000009E-5</v>
      </c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>
        <v>1.2793737000000002E-5</v>
      </c>
      <c r="BG235"/>
      <c r="BH235"/>
      <c r="BI235" t="s">
        <v>33</v>
      </c>
      <c r="BJ235" t="s">
        <v>91</v>
      </c>
      <c r="BK235" t="s">
        <v>115</v>
      </c>
      <c r="BL235" t="s">
        <v>190</v>
      </c>
      <c r="BM235" t="s">
        <v>41</v>
      </c>
      <c r="BN235" t="s">
        <v>26</v>
      </c>
      <c r="BO235" t="s">
        <v>94</v>
      </c>
      <c r="BP235">
        <v>9.1999999999999993</v>
      </c>
      <c r="BS235" s="126"/>
      <c r="BT235" s="126"/>
      <c r="CC235" s="126"/>
      <c r="CD235" s="126"/>
      <c r="CK235" s="126"/>
      <c r="CL235" s="126"/>
      <c r="CM235" s="126"/>
      <c r="CN235" s="126"/>
      <c r="CO235" s="126"/>
      <c r="CP235" s="126"/>
      <c r="CQ235" s="126"/>
      <c r="CR235" s="126"/>
      <c r="CS235" s="126"/>
      <c r="CT235" s="126"/>
      <c r="CU235" s="126"/>
      <c r="CV235" s="126"/>
      <c r="CW235" s="126"/>
      <c r="CX235" s="126"/>
      <c r="CY235" s="126"/>
      <c r="CZ235" s="126"/>
      <c r="DA235" s="126"/>
      <c r="DB235" s="126"/>
      <c r="DC235" s="126"/>
      <c r="DD235" s="126"/>
      <c r="DE235" s="126"/>
      <c r="DF235" s="126"/>
      <c r="DG235" s="126"/>
      <c r="DH235" s="126"/>
      <c r="DI235" s="126"/>
      <c r="DJ235" s="126"/>
      <c r="DK235" s="126"/>
      <c r="DL235" s="126"/>
      <c r="DM235" s="126"/>
      <c r="DN235" s="126"/>
      <c r="DO235" s="126"/>
      <c r="DP235" s="126"/>
      <c r="DQ235" s="126"/>
      <c r="DR235" s="126"/>
      <c r="DS235" s="126"/>
      <c r="DT235" s="126"/>
      <c r="DU235" s="126"/>
      <c r="DV235" s="126"/>
      <c r="DW235" s="126"/>
      <c r="DX235" s="126"/>
      <c r="EB235" s="126"/>
      <c r="EF235" s="126"/>
      <c r="EG235" s="126"/>
    </row>
    <row r="236" spans="1:137" x14ac:dyDescent="0.25">
      <c r="A236">
        <v>235</v>
      </c>
      <c r="B236" t="s">
        <v>975</v>
      </c>
      <c r="C236">
        <v>6.35</v>
      </c>
      <c r="D236" t="s">
        <v>976</v>
      </c>
      <c r="E236" s="134">
        <v>10</v>
      </c>
      <c r="F236">
        <v>371793</v>
      </c>
      <c r="G236" t="s">
        <v>30</v>
      </c>
      <c r="H236" t="s">
        <v>1008</v>
      </c>
      <c r="I236">
        <v>253758</v>
      </c>
      <c r="J236" t="s">
        <v>108</v>
      </c>
      <c r="K236">
        <v>1</v>
      </c>
      <c r="L236">
        <v>1.03</v>
      </c>
      <c r="M236">
        <v>5.4785000000000004</v>
      </c>
      <c r="N236">
        <v>5.4785000000000007E-3</v>
      </c>
      <c r="O236">
        <v>5.6428550000000008</v>
      </c>
      <c r="P236">
        <v>5.6428549999999996E-3</v>
      </c>
      <c r="Q236">
        <v>3.0000000000000027E-2</v>
      </c>
      <c r="R236">
        <v>1.6435499999999971E-4</v>
      </c>
      <c r="S236">
        <v>177.21525717035081</v>
      </c>
      <c r="T236">
        <v>182.53171488546133</v>
      </c>
      <c r="U236" t="s">
        <v>1111</v>
      </c>
      <c r="V236">
        <v>6.2071405000000011E-6</v>
      </c>
      <c r="W236">
        <v>7.4485686000000027E-7</v>
      </c>
      <c r="X236">
        <v>9.3107107500000007E-7</v>
      </c>
      <c r="Y236">
        <v>3.1035702500000009E-5</v>
      </c>
      <c r="Z236">
        <v>2.2345705800000002E-6</v>
      </c>
      <c r="AA236">
        <v>3.1035702500000009E-5</v>
      </c>
      <c r="AB236">
        <v>4.9781266810000007E-5</v>
      </c>
      <c r="AC236">
        <v>7.3802900545000017E-5</v>
      </c>
      <c r="AD236"/>
      <c r="AE236"/>
      <c r="AF236"/>
      <c r="AG236">
        <v>1.3257970000000004E-5</v>
      </c>
      <c r="AH236">
        <v>3.0131750000000002E-5</v>
      </c>
      <c r="AI236">
        <v>8.4368900000000015E-6</v>
      </c>
      <c r="AJ236">
        <v>1.0847429999999999E-5</v>
      </c>
      <c r="AK236">
        <v>6.6289850000000019E-6</v>
      </c>
      <c r="AL236">
        <v>4.9416070000000007E-5</v>
      </c>
      <c r="AM236">
        <v>1.2052700000000002E-5</v>
      </c>
      <c r="AN236"/>
      <c r="AO236">
        <v>9.0395250000000022E-6</v>
      </c>
      <c r="AP236">
        <v>3.0131750000000009E-7</v>
      </c>
      <c r="AQ236">
        <v>3.2871000000000003E-6</v>
      </c>
      <c r="AR236">
        <v>1.2052700000000002E-5</v>
      </c>
      <c r="AS236">
        <v>1.5065875000000003E-4</v>
      </c>
      <c r="AT236"/>
      <c r="AU236"/>
      <c r="AV236"/>
      <c r="AW236"/>
      <c r="AX236"/>
      <c r="AY236"/>
      <c r="AZ236"/>
      <c r="BA236"/>
      <c r="BB236"/>
      <c r="BC236"/>
      <c r="BD236"/>
      <c r="BE236"/>
      <c r="BF236">
        <v>1.8169445250000005E-4</v>
      </c>
      <c r="BG236">
        <v>1.2052700000000002E-5</v>
      </c>
      <c r="BH236"/>
      <c r="BI236" t="s">
        <v>782</v>
      </c>
      <c r="BJ236" t="s">
        <v>706</v>
      </c>
      <c r="BK236" t="s">
        <v>116</v>
      </c>
      <c r="BL236" t="s">
        <v>93</v>
      </c>
      <c r="BM236" t="s">
        <v>41</v>
      </c>
      <c r="BN236" t="s">
        <v>26</v>
      </c>
      <c r="BO236" t="s">
        <v>94</v>
      </c>
      <c r="BP236">
        <v>5.25</v>
      </c>
      <c r="BS236" s="126"/>
      <c r="BT236" s="126"/>
      <c r="CC236" s="126"/>
      <c r="CD236" s="126"/>
      <c r="CK236" s="126"/>
      <c r="CL236" s="126"/>
      <c r="CM236" s="126"/>
      <c r="CN236" s="126"/>
      <c r="CO236" s="126"/>
      <c r="CP236" s="126"/>
      <c r="CQ236" s="126"/>
      <c r="CR236" s="126"/>
      <c r="CS236" s="126"/>
      <c r="CT236" s="126"/>
      <c r="CU236" s="126"/>
      <c r="CV236" s="126"/>
      <c r="CW236" s="126"/>
      <c r="CX236" s="126"/>
      <c r="CY236" s="126"/>
      <c r="CZ236" s="126"/>
      <c r="DA236" s="126"/>
      <c r="DB236" s="126"/>
      <c r="DC236" s="126"/>
      <c r="DD236" s="126"/>
      <c r="DE236" s="126"/>
      <c r="DF236" s="126"/>
      <c r="DG236" s="126"/>
      <c r="DH236" s="126"/>
      <c r="DI236" s="126"/>
      <c r="DJ236" s="126"/>
      <c r="DK236" s="126"/>
      <c r="DL236" s="126"/>
      <c r="DM236" s="126"/>
      <c r="DN236" s="126"/>
      <c r="DO236" s="126"/>
      <c r="DP236" s="126"/>
      <c r="DQ236" s="126"/>
      <c r="DR236" s="126"/>
      <c r="DS236" s="126"/>
      <c r="DT236" s="126"/>
      <c r="DU236" s="126"/>
      <c r="DV236" s="126"/>
      <c r="DW236" s="126"/>
      <c r="DX236" s="126"/>
      <c r="EB236" s="126"/>
      <c r="EF236" s="126"/>
      <c r="EG236" s="126"/>
    </row>
    <row r="237" spans="1:137" x14ac:dyDescent="0.25">
      <c r="A237">
        <v>236</v>
      </c>
      <c r="B237" t="s">
        <v>978</v>
      </c>
      <c r="C237">
        <v>6.35</v>
      </c>
      <c r="D237" t="s">
        <v>980</v>
      </c>
      <c r="E237" s="134">
        <v>10</v>
      </c>
      <c r="F237">
        <v>371794</v>
      </c>
      <c r="G237" t="s">
        <v>30</v>
      </c>
      <c r="H237" t="s">
        <v>1008</v>
      </c>
      <c r="I237">
        <v>253758</v>
      </c>
      <c r="J237" t="s">
        <v>108</v>
      </c>
      <c r="K237">
        <v>1</v>
      </c>
      <c r="L237">
        <v>1.03</v>
      </c>
      <c r="M237">
        <v>7.4576500000000001</v>
      </c>
      <c r="N237">
        <v>7.4576499999999997E-3</v>
      </c>
      <c r="O237">
        <v>7.6813795000000002</v>
      </c>
      <c r="P237">
        <v>7.6813795000000001E-3</v>
      </c>
      <c r="Q237">
        <v>3.0000000000000027E-2</v>
      </c>
      <c r="R237">
        <v>2.2372950000000037E-4</v>
      </c>
      <c r="S237">
        <v>130.18494920085644</v>
      </c>
      <c r="T237">
        <v>134.09049767688214</v>
      </c>
      <c r="U237" t="s">
        <v>1111</v>
      </c>
      <c r="V237">
        <v>8.4495174499999997E-6</v>
      </c>
      <c r="W237">
        <v>1.013942094E-6</v>
      </c>
      <c r="X237">
        <v>1.2674276175E-6</v>
      </c>
      <c r="Y237">
        <v>4.2247587250000002E-5</v>
      </c>
      <c r="Z237">
        <v>3.0418262819999997E-6</v>
      </c>
      <c r="AA237">
        <v>4.2247587250000002E-5</v>
      </c>
      <c r="AB237">
        <v>6.7765129949000005E-5</v>
      </c>
      <c r="AC237">
        <v>1.004647624805E-4</v>
      </c>
      <c r="AD237"/>
      <c r="AE237"/>
      <c r="AF237"/>
      <c r="AG237">
        <v>1.8047512999999998E-5</v>
      </c>
      <c r="AH237">
        <v>4.1017075000000002E-5</v>
      </c>
      <c r="AI237">
        <v>1.1484781E-5</v>
      </c>
      <c r="AJ237">
        <v>1.4766146999999999E-5</v>
      </c>
      <c r="AK237">
        <v>9.0237565000000009E-6</v>
      </c>
      <c r="AL237">
        <v>6.7268002999999995E-5</v>
      </c>
      <c r="AM237">
        <v>1.6406829999999999E-5</v>
      </c>
      <c r="AN237"/>
      <c r="AO237">
        <v>1.23051225E-5</v>
      </c>
      <c r="AP237">
        <v>4.101707500000001E-7</v>
      </c>
      <c r="AQ237">
        <v>4.4745899999999996E-6</v>
      </c>
      <c r="AR237">
        <v>1.6406829999999999E-5</v>
      </c>
      <c r="AS237">
        <v>2.0508537500000005E-4</v>
      </c>
      <c r="AT237"/>
      <c r="AU237"/>
      <c r="AV237"/>
      <c r="AW237"/>
      <c r="AX237"/>
      <c r="AY237"/>
      <c r="AZ237"/>
      <c r="BA237"/>
      <c r="BB237"/>
      <c r="BC237"/>
      <c r="BD237"/>
      <c r="BE237"/>
      <c r="BF237">
        <v>2.4733296225000001E-4</v>
      </c>
      <c r="BG237">
        <v>1.6406829999999999E-5</v>
      </c>
      <c r="BH237"/>
      <c r="BI237" t="s">
        <v>782</v>
      </c>
      <c r="BJ237" t="s">
        <v>706</v>
      </c>
      <c r="BK237" t="s">
        <v>116</v>
      </c>
      <c r="BL237" t="s">
        <v>93</v>
      </c>
      <c r="BM237" t="s">
        <v>41</v>
      </c>
      <c r="BN237" t="s">
        <v>26</v>
      </c>
      <c r="BO237" t="s">
        <v>94</v>
      </c>
      <c r="BP237">
        <v>5.25</v>
      </c>
      <c r="BS237" s="126"/>
      <c r="BT237" s="126"/>
      <c r="CC237" s="126"/>
      <c r="CD237" s="126"/>
      <c r="CK237" s="126"/>
      <c r="CL237" s="126"/>
      <c r="CM237" s="126"/>
      <c r="CN237" s="126"/>
      <c r="CO237" s="126"/>
      <c r="CP237" s="126"/>
      <c r="CQ237" s="126"/>
      <c r="CR237" s="126"/>
      <c r="CS237" s="126"/>
      <c r="CT237" s="126"/>
      <c r="CU237" s="126"/>
      <c r="CV237" s="126"/>
      <c r="CW237" s="126"/>
      <c r="CX237" s="126"/>
      <c r="CY237" s="126"/>
      <c r="CZ237" s="126"/>
      <c r="DA237" s="126"/>
      <c r="DB237" s="126"/>
      <c r="DC237" s="126"/>
      <c r="DD237" s="126"/>
      <c r="DE237" s="126"/>
      <c r="DF237" s="126"/>
      <c r="DG237" s="126"/>
      <c r="DH237" s="126"/>
      <c r="DI237" s="126"/>
      <c r="DJ237" s="126"/>
      <c r="DK237" s="126"/>
      <c r="DL237" s="126"/>
      <c r="DM237" s="126"/>
      <c r="DN237" s="126"/>
      <c r="DO237" s="126"/>
      <c r="DP237" s="126"/>
      <c r="DQ237" s="126"/>
      <c r="DR237" s="126"/>
      <c r="DS237" s="126"/>
      <c r="DT237" s="126"/>
      <c r="DU237" s="126"/>
      <c r="DV237" s="126"/>
      <c r="DW237" s="126"/>
      <c r="DX237" s="126"/>
      <c r="EB237" s="126"/>
      <c r="EF237" s="126"/>
      <c r="EG237" s="126"/>
    </row>
    <row r="238" spans="1:137" x14ac:dyDescent="0.25">
      <c r="A238">
        <v>237</v>
      </c>
      <c r="B238" t="s">
        <v>701</v>
      </c>
      <c r="C238">
        <v>6.8</v>
      </c>
      <c r="D238" t="s">
        <v>702</v>
      </c>
      <c r="E238" s="134">
        <v>1000</v>
      </c>
      <c r="F238">
        <v>194083</v>
      </c>
      <c r="G238" t="s">
        <v>30</v>
      </c>
      <c r="H238" t="s">
        <v>1010</v>
      </c>
      <c r="I238">
        <v>268160</v>
      </c>
      <c r="J238" t="s">
        <v>108</v>
      </c>
      <c r="K238">
        <v>1</v>
      </c>
      <c r="L238">
        <v>1.03</v>
      </c>
      <c r="M238">
        <v>8.0785400000000003</v>
      </c>
      <c r="N238">
        <v>8.0785400000000004E-3</v>
      </c>
      <c r="O238">
        <v>8.3208962</v>
      </c>
      <c r="P238">
        <v>8.3208962000000004E-3</v>
      </c>
      <c r="Q238">
        <v>3.0000000000000027E-2</v>
      </c>
      <c r="R238">
        <v>2.4235620000000009E-4</v>
      </c>
      <c r="S238">
        <v>120.17936241050572</v>
      </c>
      <c r="T238">
        <v>123.7847432828209</v>
      </c>
      <c r="U238" t="s">
        <v>61</v>
      </c>
      <c r="V238">
        <v>9.1529858200000001E-6</v>
      </c>
      <c r="W238">
        <v>1.0983582984000002E-6</v>
      </c>
      <c r="X238">
        <v>1.3729478729999999E-6</v>
      </c>
      <c r="Y238">
        <v>4.5764929099999997E-5</v>
      </c>
      <c r="Z238">
        <v>3.2950748951999998E-6</v>
      </c>
      <c r="AA238">
        <v>4.5764929099999997E-5</v>
      </c>
      <c r="AB238">
        <v>7.3406946276400006E-5</v>
      </c>
      <c r="AC238">
        <v>1.0882900139980002E-4</v>
      </c>
      <c r="AD238"/>
      <c r="AE238"/>
      <c r="AF238"/>
      <c r="AG238">
        <v>1.9550066800000004E-5</v>
      </c>
      <c r="AH238">
        <v>4.4431970000000002E-5</v>
      </c>
      <c r="AI238">
        <v>1.2440951600000002E-5</v>
      </c>
      <c r="AJ238">
        <v>1.5995509200000001E-5</v>
      </c>
      <c r="AK238">
        <v>9.7750334000000022E-6</v>
      </c>
      <c r="AL238">
        <v>7.286843080000001E-5</v>
      </c>
      <c r="AM238">
        <v>1.7772788000000001E-5</v>
      </c>
      <c r="AN238">
        <v>1.9550066800000004E-5</v>
      </c>
      <c r="AO238"/>
      <c r="AP238">
        <v>4.4431970000000013E-7</v>
      </c>
      <c r="AQ238">
        <v>4.8471239999999995E-6</v>
      </c>
      <c r="AR238">
        <v>1.7772788000000001E-5</v>
      </c>
      <c r="AS238">
        <v>2.2215985000000003E-4</v>
      </c>
      <c r="AT238"/>
      <c r="AU238"/>
      <c r="AV238"/>
      <c r="AW238"/>
      <c r="AX238"/>
      <c r="AY238"/>
      <c r="AZ238"/>
      <c r="BA238"/>
      <c r="BB238"/>
      <c r="BC238"/>
      <c r="BD238"/>
      <c r="BE238"/>
      <c r="BF238">
        <v>2.6792477910000001E-4</v>
      </c>
      <c r="BG238">
        <v>1.7772788000000001E-5</v>
      </c>
      <c r="BH238"/>
      <c r="BI238" t="s">
        <v>33</v>
      </c>
      <c r="BJ238" t="s">
        <v>706</v>
      </c>
      <c r="BK238" t="s">
        <v>120</v>
      </c>
      <c r="BL238" t="s">
        <v>41</v>
      </c>
      <c r="BM238" t="s">
        <v>41</v>
      </c>
      <c r="BN238" t="s">
        <v>26</v>
      </c>
      <c r="BO238" t="s">
        <v>94</v>
      </c>
      <c r="BP238">
        <v>6.6</v>
      </c>
      <c r="BS238" s="126"/>
      <c r="BT238" s="126"/>
      <c r="CC238" s="126"/>
      <c r="CD238" s="126"/>
      <c r="CK238" s="126"/>
      <c r="CL238" s="126"/>
      <c r="CM238" s="126"/>
      <c r="CN238" s="126"/>
      <c r="CO238" s="126"/>
      <c r="CP238" s="126"/>
      <c r="CQ238" s="126"/>
      <c r="CR238" s="126"/>
      <c r="CS238" s="126"/>
      <c r="CT238" s="126"/>
      <c r="CU238" s="126"/>
      <c r="CV238" s="126"/>
      <c r="CW238" s="126"/>
      <c r="CX238" s="126"/>
      <c r="CY238" s="126"/>
      <c r="CZ238" s="126"/>
      <c r="DA238" s="126"/>
      <c r="DB238" s="126"/>
      <c r="DC238" s="126"/>
      <c r="DD238" s="126"/>
      <c r="DE238" s="126"/>
      <c r="DF238" s="126"/>
      <c r="DG238" s="126"/>
      <c r="DH238" s="126"/>
      <c r="DI238" s="126"/>
      <c r="DJ238" s="126"/>
      <c r="DK238" s="126"/>
      <c r="DL238" s="126"/>
      <c r="DM238" s="126"/>
      <c r="DN238" s="126"/>
      <c r="DO238" s="126"/>
      <c r="DP238" s="126"/>
      <c r="DQ238" s="126"/>
      <c r="DR238" s="126"/>
      <c r="DS238" s="126"/>
      <c r="DT238" s="126"/>
      <c r="DU238" s="126"/>
      <c r="DV238" s="126"/>
      <c r="DW238" s="126"/>
      <c r="DX238" s="126"/>
      <c r="EB238" s="126"/>
      <c r="EF238" s="126"/>
      <c r="EG238" s="126"/>
    </row>
    <row r="239" spans="1:137" x14ac:dyDescent="0.25">
      <c r="A239">
        <v>238</v>
      </c>
      <c r="B239" t="s">
        <v>820</v>
      </c>
      <c r="C239">
        <v>6.8</v>
      </c>
      <c r="D239" t="s">
        <v>819</v>
      </c>
      <c r="E239" s="134">
        <v>1428</v>
      </c>
      <c r="F239">
        <v>219335</v>
      </c>
      <c r="G239" t="s">
        <v>30</v>
      </c>
      <c r="H239" t="s">
        <v>1010</v>
      </c>
      <c r="I239">
        <v>268160</v>
      </c>
      <c r="J239" t="s">
        <v>108</v>
      </c>
      <c r="K239">
        <v>1</v>
      </c>
      <c r="L239">
        <v>1.03</v>
      </c>
      <c r="M239">
        <v>7.5758000000000001</v>
      </c>
      <c r="N239">
        <v>7.5757999999999997E-3</v>
      </c>
      <c r="O239">
        <v>7.8030739999999996</v>
      </c>
      <c r="P239">
        <v>7.8030740000000001E-3</v>
      </c>
      <c r="Q239">
        <v>3.0000000000000027E-2</v>
      </c>
      <c r="R239">
        <v>2.272740000000004E-4</v>
      </c>
      <c r="S239">
        <v>128.15462213994124</v>
      </c>
      <c r="T239">
        <v>131.99926080413948</v>
      </c>
      <c r="U239" t="s">
        <v>61</v>
      </c>
      <c r="V239">
        <v>8.5833814000000027E-6</v>
      </c>
      <c r="W239">
        <v>1.0300057680000005E-6</v>
      </c>
      <c r="X239">
        <v>1.2875072100000005E-6</v>
      </c>
      <c r="Y239">
        <v>4.2916907000000008E-5</v>
      </c>
      <c r="Z239">
        <v>3.0900173040000002E-6</v>
      </c>
      <c r="AA239">
        <v>4.2916907000000008E-5</v>
      </c>
      <c r="AB239">
        <v>6.8838718828000006E-5</v>
      </c>
      <c r="AC239">
        <v>1.0205640484600004E-4</v>
      </c>
      <c r="AD239"/>
      <c r="AE239"/>
      <c r="AF239"/>
      <c r="AG239">
        <v>1.8333436000000005E-5</v>
      </c>
      <c r="AH239">
        <v>4.1666899999999999E-5</v>
      </c>
      <c r="AI239">
        <v>1.1666732000000002E-5</v>
      </c>
      <c r="AJ239">
        <v>1.5000084000000002E-5</v>
      </c>
      <c r="AK239">
        <v>9.1667180000000024E-6</v>
      </c>
      <c r="AL239">
        <v>6.833371600000001E-5</v>
      </c>
      <c r="AM239">
        <v>1.6666760000000002E-5</v>
      </c>
      <c r="AN239">
        <v>1.8333436000000005E-5</v>
      </c>
      <c r="AO239"/>
      <c r="AP239">
        <v>4.1666900000000017E-7</v>
      </c>
      <c r="AQ239">
        <v>4.5454800000000002E-6</v>
      </c>
      <c r="AR239">
        <v>1.6666760000000002E-5</v>
      </c>
      <c r="AS239">
        <v>2.0833450000000005E-4</v>
      </c>
      <c r="AT239"/>
      <c r="AU239"/>
      <c r="AV239"/>
      <c r="AW239"/>
      <c r="AX239"/>
      <c r="AY239"/>
      <c r="AZ239"/>
      <c r="BA239"/>
      <c r="BB239"/>
      <c r="BC239"/>
      <c r="BD239"/>
      <c r="BE239"/>
      <c r="BF239">
        <v>2.5125140700000008E-4</v>
      </c>
      <c r="BG239">
        <v>1.6666760000000002E-5</v>
      </c>
      <c r="BH239"/>
      <c r="BI239" t="s">
        <v>782</v>
      </c>
      <c r="BJ239" t="s">
        <v>706</v>
      </c>
      <c r="BK239" t="s">
        <v>120</v>
      </c>
      <c r="BL239" t="s">
        <v>41</v>
      </c>
      <c r="BM239" t="s">
        <v>41</v>
      </c>
      <c r="BN239" t="s">
        <v>26</v>
      </c>
      <c r="BO239" t="s">
        <v>94</v>
      </c>
      <c r="BP239">
        <v>6.6</v>
      </c>
      <c r="BS239" s="126"/>
      <c r="BT239" s="126"/>
      <c r="CC239" s="126"/>
      <c r="CD239" s="126"/>
      <c r="CK239" s="126"/>
      <c r="CL239" s="126"/>
      <c r="CM239" s="126"/>
      <c r="CN239" s="126"/>
      <c r="CO239" s="126"/>
      <c r="CP239" s="126"/>
      <c r="CQ239" s="126"/>
      <c r="CR239" s="126"/>
      <c r="CS239" s="126"/>
      <c r="CT239" s="126"/>
      <c r="CU239" s="126"/>
      <c r="CV239" s="126"/>
      <c r="CW239" s="126"/>
      <c r="CX239" s="126"/>
      <c r="CY239" s="126"/>
      <c r="CZ239" s="126"/>
      <c r="DA239" s="126"/>
      <c r="DB239" s="126"/>
      <c r="DC239" s="126"/>
      <c r="DD239" s="126"/>
      <c r="DE239" s="126"/>
      <c r="DF239" s="126"/>
      <c r="DG239" s="126"/>
      <c r="DH239" s="126"/>
      <c r="DI239" s="126"/>
      <c r="DJ239" s="126"/>
      <c r="DK239" s="126"/>
      <c r="DL239" s="126"/>
      <c r="DM239" s="126"/>
      <c r="DN239" s="126"/>
      <c r="DO239" s="126"/>
      <c r="DP239" s="126"/>
      <c r="DQ239" s="126"/>
      <c r="DR239" s="126"/>
      <c r="DS239" s="126"/>
      <c r="DT239" s="126"/>
      <c r="DU239" s="126"/>
      <c r="DV239" s="126"/>
      <c r="DW239" s="126"/>
      <c r="DX239" s="126"/>
      <c r="EB239" s="126"/>
      <c r="EF239" s="126"/>
      <c r="EG239" s="126"/>
    </row>
    <row r="240" spans="1:137" x14ac:dyDescent="0.25">
      <c r="A240">
        <v>239</v>
      </c>
      <c r="B240" t="s">
        <v>828</v>
      </c>
      <c r="C240">
        <v>7</v>
      </c>
      <c r="D240" t="s">
        <v>1347</v>
      </c>
      <c r="E240" s="134">
        <v>5</v>
      </c>
      <c r="F240"/>
      <c r="G240" t="s">
        <v>30</v>
      </c>
      <c r="H240" t="s">
        <v>1008</v>
      </c>
      <c r="I240">
        <v>253758</v>
      </c>
      <c r="J240" t="s">
        <v>108</v>
      </c>
      <c r="K240">
        <v>1</v>
      </c>
      <c r="L240">
        <v>1.05</v>
      </c>
      <c r="M240">
        <v>7.3766499999999997</v>
      </c>
      <c r="N240">
        <v>7.3766500000000002E-3</v>
      </c>
      <c r="O240">
        <v>7.7454824999999996</v>
      </c>
      <c r="P240">
        <v>7.7454825000000003E-3</v>
      </c>
      <c r="Q240">
        <v>5.0000000000000051E-2</v>
      </c>
      <c r="R240">
        <v>3.688325000000001E-4</v>
      </c>
      <c r="S240">
        <v>129.10751525163218</v>
      </c>
      <c r="T240">
        <v>135.56289101421376</v>
      </c>
      <c r="U240" t="s">
        <v>1111</v>
      </c>
      <c r="V240">
        <v>8.5200307499999988E-6</v>
      </c>
      <c r="W240">
        <v>1.02240369E-6</v>
      </c>
      <c r="X240">
        <v>1.2780046124999998E-6</v>
      </c>
      <c r="Y240">
        <v>4.2600153750000001E-5</v>
      </c>
      <c r="Z240">
        <v>3.0672110699999993E-6</v>
      </c>
      <c r="AA240">
        <v>4.2600153750000001E-5</v>
      </c>
      <c r="AB240">
        <v>6.8330646614999993E-5</v>
      </c>
      <c r="AC240">
        <v>1.013031656175E-4</v>
      </c>
      <c r="AD240"/>
      <c r="AE240">
        <v>5.1931616000000013E-5</v>
      </c>
      <c r="AF240">
        <v>3.8137280499999998E-4</v>
      </c>
      <c r="AG240">
        <v>1.7851493000000004E-5</v>
      </c>
      <c r="AH240">
        <v>4.0571575000000001E-5</v>
      </c>
      <c r="AI240">
        <v>1.1360041000000002E-5</v>
      </c>
      <c r="AJ240">
        <v>1.4605767E-5</v>
      </c>
      <c r="AK240">
        <v>8.9257465000000022E-6</v>
      </c>
      <c r="AL240">
        <v>6.6537383000000005E-5</v>
      </c>
      <c r="AM240">
        <v>1.6228630000000001E-5</v>
      </c>
      <c r="AN240"/>
      <c r="AO240">
        <v>1.2171472500000002E-5</v>
      </c>
      <c r="AP240">
        <v>4.057157500000001E-7</v>
      </c>
      <c r="AQ240">
        <v>4.4259899999999998E-6</v>
      </c>
      <c r="AR240">
        <v>1.6228630000000001E-5</v>
      </c>
      <c r="AS240">
        <v>2.0285787500000003E-4</v>
      </c>
      <c r="AT240"/>
      <c r="AU240"/>
      <c r="AV240"/>
      <c r="AW240"/>
      <c r="AX240"/>
      <c r="AY240"/>
      <c r="AZ240"/>
      <c r="BA240"/>
      <c r="BB240"/>
      <c r="BC240"/>
      <c r="BD240"/>
      <c r="BE240"/>
      <c r="BF240">
        <v>2.4545802875000004E-4</v>
      </c>
      <c r="BG240">
        <v>1.6228630000000001E-5</v>
      </c>
      <c r="BH240"/>
      <c r="BI240" t="s">
        <v>782</v>
      </c>
      <c r="BJ240" t="s">
        <v>706</v>
      </c>
      <c r="BK240" t="s">
        <v>120</v>
      </c>
      <c r="BL240" t="s">
        <v>93</v>
      </c>
      <c r="BM240" t="s">
        <v>41</v>
      </c>
      <c r="BN240" t="s">
        <v>26</v>
      </c>
      <c r="BO240" t="s">
        <v>26</v>
      </c>
      <c r="BP240">
        <v>4.8499999999999996</v>
      </c>
      <c r="BS240" s="126"/>
      <c r="BT240" s="126"/>
      <c r="CC240" s="126"/>
      <c r="CD240" s="126"/>
      <c r="CK240" s="126"/>
      <c r="CL240" s="126"/>
      <c r="CM240" s="126"/>
      <c r="CN240" s="126"/>
      <c r="CO240" s="126"/>
      <c r="CP240" s="126"/>
      <c r="CQ240" s="126"/>
      <c r="CR240" s="126"/>
      <c r="CS240" s="126"/>
      <c r="CT240" s="126"/>
      <c r="CU240" s="126"/>
      <c r="CV240" s="126"/>
      <c r="CW240" s="126"/>
      <c r="CX240" s="126"/>
      <c r="CY240" s="126"/>
      <c r="CZ240" s="126"/>
      <c r="DA240" s="126"/>
      <c r="DB240" s="126"/>
      <c r="DC240" s="126"/>
      <c r="DD240" s="126"/>
      <c r="DE240" s="126"/>
      <c r="DF240" s="126"/>
      <c r="DG240" s="126"/>
      <c r="DH240" s="126"/>
      <c r="DI240" s="126"/>
      <c r="DJ240" s="126"/>
      <c r="DK240" s="126"/>
      <c r="DL240" s="126"/>
      <c r="DM240" s="126"/>
      <c r="DN240" s="126"/>
      <c r="DO240" s="126"/>
      <c r="DP240" s="126"/>
      <c r="DQ240" s="126"/>
      <c r="DR240" s="126"/>
      <c r="DS240" s="126"/>
      <c r="DT240" s="126"/>
      <c r="DU240" s="126"/>
      <c r="DV240" s="126"/>
      <c r="DW240" s="126"/>
      <c r="DX240" s="126"/>
      <c r="EB240" s="126"/>
      <c r="EF240" s="126"/>
      <c r="EG240" s="126"/>
    </row>
    <row r="241" spans="1:137" x14ac:dyDescent="0.25">
      <c r="A241">
        <v>240</v>
      </c>
      <c r="B241" t="s">
        <v>721</v>
      </c>
      <c r="C241">
        <v>7.5</v>
      </c>
      <c r="D241" t="s">
        <v>800</v>
      </c>
      <c r="E241" s="134">
        <v>10</v>
      </c>
      <c r="F241">
        <v>248710</v>
      </c>
      <c r="G241" t="s">
        <v>30</v>
      </c>
      <c r="H241" t="s">
        <v>1010</v>
      </c>
      <c r="I241">
        <v>268160</v>
      </c>
      <c r="J241" t="s">
        <v>108</v>
      </c>
      <c r="K241">
        <v>1</v>
      </c>
      <c r="L241">
        <v>1.03</v>
      </c>
      <c r="M241">
        <v>10.52792</v>
      </c>
      <c r="N241">
        <v>1.052792E-2</v>
      </c>
      <c r="O241">
        <v>10.8437576</v>
      </c>
      <c r="P241">
        <v>1.08437576E-2</v>
      </c>
      <c r="Q241">
        <v>3.0000000000000027E-2</v>
      </c>
      <c r="R241">
        <v>3.1583760000000044E-4</v>
      </c>
      <c r="S241">
        <v>92.21895553991358</v>
      </c>
      <c r="T241">
        <v>94.985524206110995</v>
      </c>
      <c r="U241" t="s">
        <v>61</v>
      </c>
      <c r="V241">
        <v>1.1928133359999999E-5</v>
      </c>
      <c r="W241">
        <v>1.4313760032000002E-6</v>
      </c>
      <c r="X241">
        <v>1.7892200040000001E-6</v>
      </c>
      <c r="Y241">
        <v>5.9640666800000006E-5</v>
      </c>
      <c r="Z241">
        <v>4.2941280096000004E-6</v>
      </c>
      <c r="AA241">
        <v>5.9640666800000006E-5</v>
      </c>
      <c r="AB241">
        <v>9.5663629547199997E-5</v>
      </c>
      <c r="AC241">
        <v>1.4182550565039999E-4</v>
      </c>
      <c r="AD241"/>
      <c r="AE241"/>
      <c r="AF241"/>
      <c r="AG241">
        <v>2.5477566400000002E-5</v>
      </c>
      <c r="AH241">
        <v>5.7903560000000003E-5</v>
      </c>
      <c r="AI241">
        <v>1.6212996800000001E-5</v>
      </c>
      <c r="AJ241">
        <v>2.0845281599999999E-5</v>
      </c>
      <c r="AK241">
        <v>1.2738783200000001E-5</v>
      </c>
      <c r="AL241">
        <v>9.4961838400000007E-5</v>
      </c>
      <c r="AM241">
        <v>2.3161424000000001E-5</v>
      </c>
      <c r="AN241">
        <v>2.5477566400000002E-5</v>
      </c>
      <c r="AO241"/>
      <c r="AP241">
        <v>5.7903560000000016E-7</v>
      </c>
      <c r="AQ241">
        <v>6.3167519999999989E-6</v>
      </c>
      <c r="AR241">
        <v>2.3161424000000001E-5</v>
      </c>
      <c r="AS241">
        <v>2.8951780000000004E-4</v>
      </c>
      <c r="AT241"/>
      <c r="AU241"/>
      <c r="AV241"/>
      <c r="AW241"/>
      <c r="AX241"/>
      <c r="AY241"/>
      <c r="AZ241"/>
      <c r="BA241"/>
      <c r="BB241"/>
      <c r="BC241"/>
      <c r="BD241"/>
      <c r="BE241"/>
      <c r="BF241">
        <v>3.4915846680000004E-4</v>
      </c>
      <c r="BG241">
        <v>2.3161424000000001E-5</v>
      </c>
      <c r="BH241"/>
      <c r="BI241" t="s">
        <v>33</v>
      </c>
      <c r="BJ241" t="s">
        <v>706</v>
      </c>
      <c r="BK241" t="s">
        <v>120</v>
      </c>
      <c r="BL241" t="s">
        <v>41</v>
      </c>
      <c r="BM241" t="s">
        <v>41</v>
      </c>
      <c r="BN241" t="s">
        <v>26</v>
      </c>
      <c r="BO241" t="s">
        <v>94</v>
      </c>
      <c r="BP241">
        <v>7.3</v>
      </c>
      <c r="BS241" s="126"/>
      <c r="BT241" s="126"/>
      <c r="CC241" s="126"/>
      <c r="CD241" s="126"/>
      <c r="CK241" s="126"/>
      <c r="CL241" s="126"/>
      <c r="CM241" s="126"/>
      <c r="CN241" s="126"/>
      <c r="CO241" s="126"/>
      <c r="CP241" s="126"/>
      <c r="CQ241" s="126"/>
      <c r="CR241" s="126"/>
      <c r="CS241" s="126"/>
      <c r="CT241" s="126"/>
      <c r="CU241" s="126"/>
      <c r="CV241" s="126"/>
      <c r="CW241" s="126"/>
      <c r="CX241" s="126"/>
      <c r="CY241" s="126"/>
      <c r="CZ241" s="126"/>
      <c r="DA241" s="126"/>
      <c r="DB241" s="126"/>
      <c r="DC241" s="126"/>
      <c r="DD241" s="126"/>
      <c r="DE241" s="126"/>
      <c r="DF241" s="126"/>
      <c r="DG241" s="126"/>
      <c r="DH241" s="126"/>
      <c r="DI241" s="126"/>
      <c r="DJ241" s="126"/>
      <c r="DK241" s="126"/>
      <c r="DL241" s="126"/>
      <c r="DM241" s="126"/>
      <c r="DN241" s="126"/>
      <c r="DO241" s="126"/>
      <c r="DP241" s="126"/>
      <c r="DQ241" s="126"/>
      <c r="DR241" s="126"/>
      <c r="DS241" s="126"/>
      <c r="DT241" s="126"/>
      <c r="DU241" s="126"/>
      <c r="DV241" s="126"/>
      <c r="DW241" s="126"/>
      <c r="DX241" s="126"/>
      <c r="EB241" s="126"/>
      <c r="EF241" s="126"/>
      <c r="EG241" s="126"/>
    </row>
    <row r="242" spans="1:137" x14ac:dyDescent="0.25">
      <c r="A242">
        <v>241</v>
      </c>
      <c r="B242" t="s">
        <v>1258</v>
      </c>
      <c r="C242">
        <v>7.5</v>
      </c>
      <c r="D242" t="s">
        <v>829</v>
      </c>
      <c r="E242" s="134">
        <v>200</v>
      </c>
      <c r="F242">
        <v>252228</v>
      </c>
      <c r="G242" t="s">
        <v>30</v>
      </c>
      <c r="H242" t="s">
        <v>1010</v>
      </c>
      <c r="I242">
        <v>268160</v>
      </c>
      <c r="J242" t="s">
        <v>108</v>
      </c>
      <c r="K242">
        <v>1</v>
      </c>
      <c r="L242">
        <v>1.03</v>
      </c>
      <c r="M242">
        <v>9.7646200000000007</v>
      </c>
      <c r="N242">
        <v>9.7646199999999999E-3</v>
      </c>
      <c r="O242">
        <v>10.057558600000002</v>
      </c>
      <c r="P242">
        <v>1.0057558600000002E-2</v>
      </c>
      <c r="Q242">
        <v>3.0000000000000027E-2</v>
      </c>
      <c r="R242">
        <v>2.9293860000000234E-4</v>
      </c>
      <c r="S242">
        <v>99.427708032444357</v>
      </c>
      <c r="T242">
        <v>102.4105392734177</v>
      </c>
      <c r="U242" t="s">
        <v>235</v>
      </c>
      <c r="V242">
        <v>1.1063314460000003E-5</v>
      </c>
      <c r="W242">
        <v>1.3275977352000003E-6</v>
      </c>
      <c r="X242">
        <v>1.6594971690000004E-6</v>
      </c>
      <c r="Y242">
        <v>5.5316572300000017E-5</v>
      </c>
      <c r="Z242">
        <v>3.9827932056000001E-6</v>
      </c>
      <c r="AA242">
        <v>5.5316572300000017E-5</v>
      </c>
      <c r="AB242">
        <v>8.872778196920001E-5</v>
      </c>
      <c r="AC242">
        <v>1.3154280892940004E-4</v>
      </c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>
        <v>5.5316572300000017E-5</v>
      </c>
      <c r="BG242"/>
      <c r="BH242"/>
      <c r="BI242" t="s">
        <v>782</v>
      </c>
      <c r="BJ242" t="s">
        <v>706</v>
      </c>
      <c r="BK242" t="s">
        <v>120</v>
      </c>
      <c r="BL242" t="s">
        <v>41</v>
      </c>
      <c r="BM242" t="s">
        <v>41</v>
      </c>
      <c r="BN242" t="s">
        <v>26</v>
      </c>
      <c r="BO242" t="s">
        <v>94</v>
      </c>
      <c r="BP242">
        <v>7.3</v>
      </c>
      <c r="BS242" s="126"/>
      <c r="BT242" s="126"/>
      <c r="CC242" s="126"/>
      <c r="CD242" s="126"/>
      <c r="CK242" s="126"/>
      <c r="CL242" s="126"/>
      <c r="CM242" s="126"/>
      <c r="CN242" s="126"/>
      <c r="CO242" s="126"/>
      <c r="CP242" s="126"/>
      <c r="CQ242" s="126"/>
      <c r="CR242" s="126"/>
      <c r="CS242" s="126"/>
      <c r="CT242" s="126"/>
      <c r="CU242" s="126"/>
      <c r="CV242" s="126"/>
      <c r="CW242" s="126"/>
      <c r="CX242" s="126"/>
      <c r="CY242" s="126"/>
      <c r="CZ242" s="126"/>
      <c r="DA242" s="126"/>
      <c r="DB242" s="126"/>
      <c r="DC242" s="126"/>
      <c r="DD242" s="126"/>
      <c r="DE242" s="126"/>
      <c r="DF242" s="126"/>
      <c r="DG242" s="126"/>
      <c r="DH242" s="126"/>
      <c r="DI242" s="126"/>
      <c r="DJ242" s="126"/>
      <c r="DK242" s="126"/>
      <c r="DL242" s="126"/>
      <c r="DM242" s="126"/>
      <c r="DN242" s="126"/>
      <c r="DO242" s="126"/>
      <c r="DP242" s="126"/>
      <c r="DQ242" s="126"/>
      <c r="DR242" s="126"/>
      <c r="DS242" s="126"/>
      <c r="DT242" s="126"/>
      <c r="DU242" s="126"/>
      <c r="DV242" s="126"/>
      <c r="DW242" s="126"/>
      <c r="DX242" s="126"/>
      <c r="EB242" s="126"/>
      <c r="EF242" s="126"/>
      <c r="EG242" s="126"/>
    </row>
    <row r="243" spans="1:137" x14ac:dyDescent="0.25">
      <c r="A243">
        <v>242</v>
      </c>
      <c r="B243" t="s">
        <v>98</v>
      </c>
      <c r="C243">
        <v>8</v>
      </c>
      <c r="D243" t="s">
        <v>99</v>
      </c>
      <c r="E243" s="134">
        <v>4000</v>
      </c>
      <c r="F243">
        <v>147830</v>
      </c>
      <c r="G243" t="s">
        <v>30</v>
      </c>
      <c r="H243" t="s">
        <v>1009</v>
      </c>
      <c r="I243">
        <v>267722</v>
      </c>
      <c r="J243" t="s">
        <v>108</v>
      </c>
      <c r="K243">
        <v>1</v>
      </c>
      <c r="L243">
        <v>1.2</v>
      </c>
      <c r="M243">
        <v>4.4988000000000001</v>
      </c>
      <c r="N243">
        <v>4.4987999999999998E-3</v>
      </c>
      <c r="O243">
        <v>5.3985599999999998</v>
      </c>
      <c r="P243">
        <v>5.3985600000000002E-3</v>
      </c>
      <c r="Q243">
        <v>0.19999999999999996</v>
      </c>
      <c r="R243">
        <v>8.9976000000000032E-4</v>
      </c>
      <c r="S243">
        <v>185.23458107347145</v>
      </c>
      <c r="T243">
        <v>222.28149728816572</v>
      </c>
      <c r="U243" t="s">
        <v>1111</v>
      </c>
      <c r="V243">
        <v>5.9384160000000002E-6</v>
      </c>
      <c r="W243">
        <v>7.1260992000000016E-7</v>
      </c>
      <c r="X243">
        <v>8.9076240000000009E-7</v>
      </c>
      <c r="Y243">
        <v>2.9692079999999998E-5</v>
      </c>
      <c r="Z243">
        <v>2.1378297600000001E-6</v>
      </c>
      <c r="AA243">
        <v>2.9692079999999998E-5</v>
      </c>
      <c r="AB243">
        <v>4.7626096319999998E-5</v>
      </c>
      <c r="AC243">
        <v>7.0607766240000008E-5</v>
      </c>
      <c r="AD243"/>
      <c r="AE243"/>
      <c r="AF243"/>
      <c r="AG243">
        <v>1.0887096000000002E-5</v>
      </c>
      <c r="AH243">
        <v>2.4743400000000001E-5</v>
      </c>
      <c r="AI243">
        <v>6.9281520000000012E-6</v>
      </c>
      <c r="AJ243">
        <v>8.9076239999999999E-6</v>
      </c>
      <c r="AK243">
        <v>5.443548000000001E-6</v>
      </c>
      <c r="AL243">
        <v>4.0579176E-5</v>
      </c>
      <c r="AM243">
        <v>9.8973600000000017E-6</v>
      </c>
      <c r="AN243"/>
      <c r="AO243">
        <v>7.4230200000000013E-6</v>
      </c>
      <c r="AP243">
        <v>2.4743400000000004E-7</v>
      </c>
      <c r="AQ243">
        <v>2.69928E-6</v>
      </c>
      <c r="AR243">
        <v>9.8973600000000017E-6</v>
      </c>
      <c r="AS243">
        <v>1.2371700000000002E-4</v>
      </c>
      <c r="AT243"/>
      <c r="AU243"/>
      <c r="AV243"/>
      <c r="AW243"/>
      <c r="AX243"/>
      <c r="AY243"/>
      <c r="AZ243"/>
      <c r="BA243"/>
      <c r="BB243"/>
      <c r="BC243"/>
      <c r="BD243"/>
      <c r="BE243"/>
      <c r="BF243">
        <v>1.5340908000000003E-4</v>
      </c>
      <c r="BG243">
        <v>9.8973600000000017E-6</v>
      </c>
      <c r="BH243"/>
      <c r="BI243" t="s">
        <v>33</v>
      </c>
      <c r="BJ243" t="s">
        <v>91</v>
      </c>
      <c r="BK243" t="s">
        <v>122</v>
      </c>
      <c r="BL243" t="s">
        <v>191</v>
      </c>
      <c r="BM243" t="s">
        <v>41</v>
      </c>
      <c r="BN243" t="s">
        <v>94</v>
      </c>
      <c r="BO243" t="s">
        <v>94</v>
      </c>
      <c r="BP243">
        <v>11.8</v>
      </c>
      <c r="BS243" s="126"/>
      <c r="BT243" s="126"/>
      <c r="CC243" s="126"/>
      <c r="CD243" s="126"/>
      <c r="CK243" s="126"/>
      <c r="CL243" s="126"/>
      <c r="CM243" s="126"/>
      <c r="CN243" s="126"/>
      <c r="CO243" s="126"/>
      <c r="CP243" s="126"/>
      <c r="CQ243" s="126"/>
      <c r="CR243" s="126"/>
      <c r="CS243" s="126"/>
      <c r="CT243" s="126"/>
      <c r="CU243" s="126"/>
      <c r="CV243" s="126"/>
      <c r="CW243" s="126"/>
      <c r="CX243" s="126"/>
      <c r="CY243" s="126"/>
      <c r="CZ243" s="126"/>
      <c r="DA243" s="126"/>
      <c r="DB243" s="126"/>
      <c r="DC243" s="126"/>
      <c r="DD243" s="126"/>
      <c r="DE243" s="126"/>
      <c r="DF243" s="126"/>
      <c r="DG243" s="126"/>
      <c r="DH243" s="126"/>
      <c r="DI243" s="126"/>
      <c r="DJ243" s="126"/>
      <c r="DK243" s="126"/>
      <c r="DL243" s="126"/>
      <c r="DM243" s="126"/>
      <c r="DN243" s="126"/>
      <c r="DO243" s="126"/>
      <c r="DP243" s="126"/>
      <c r="DQ243" s="126"/>
      <c r="DR243" s="126"/>
      <c r="DS243" s="126"/>
      <c r="DT243" s="126"/>
      <c r="DU243" s="126"/>
      <c r="DV243" s="126"/>
      <c r="DW243" s="126"/>
      <c r="DX243" s="126"/>
      <c r="EB243" s="126"/>
      <c r="EF243" s="126"/>
      <c r="EG243" s="126"/>
    </row>
    <row r="244" spans="1:137" x14ac:dyDescent="0.25">
      <c r="A244">
        <v>243</v>
      </c>
      <c r="B244" t="s">
        <v>193</v>
      </c>
      <c r="C244">
        <v>8</v>
      </c>
      <c r="D244" t="s">
        <v>194</v>
      </c>
      <c r="E244" s="134">
        <v>50</v>
      </c>
      <c r="F244">
        <v>170135</v>
      </c>
      <c r="G244" t="s">
        <v>30</v>
      </c>
      <c r="H244" t="s">
        <v>1010</v>
      </c>
      <c r="I244">
        <v>268160</v>
      </c>
      <c r="J244" t="s">
        <v>108</v>
      </c>
      <c r="K244">
        <v>1</v>
      </c>
      <c r="L244">
        <v>1.03</v>
      </c>
      <c r="M244">
        <v>12.2377</v>
      </c>
      <c r="N244">
        <v>1.2237700000000001E-2</v>
      </c>
      <c r="O244">
        <v>12.604831000000001</v>
      </c>
      <c r="P244">
        <v>1.2604831E-2</v>
      </c>
      <c r="Q244">
        <v>3.0000000000000027E-2</v>
      </c>
      <c r="R244">
        <v>3.6713099999999965E-4</v>
      </c>
      <c r="S244">
        <v>79.334661448455748</v>
      </c>
      <c r="T244">
        <v>81.714701291909421</v>
      </c>
      <c r="U244" t="s">
        <v>1111</v>
      </c>
      <c r="V244">
        <v>1.3865314100000002E-5</v>
      </c>
      <c r="W244">
        <v>1.6638376920000002E-6</v>
      </c>
      <c r="X244">
        <v>2.0797971150000002E-6</v>
      </c>
      <c r="Y244">
        <v>6.9326570500000018E-5</v>
      </c>
      <c r="Z244">
        <v>4.991513076E-6</v>
      </c>
      <c r="AA244">
        <v>6.9326570500000018E-5</v>
      </c>
      <c r="AB244">
        <v>1.11199819082E-4</v>
      </c>
      <c r="AC244">
        <v>1.6485858464900004E-4</v>
      </c>
      <c r="AD244"/>
      <c r="AE244"/>
      <c r="AF244"/>
      <c r="AG244">
        <v>2.9615234000000007E-5</v>
      </c>
      <c r="AH244">
        <v>6.7307349999999995E-5</v>
      </c>
      <c r="AI244">
        <v>1.8846058000000004E-5</v>
      </c>
      <c r="AJ244">
        <v>2.4230646000000001E-5</v>
      </c>
      <c r="AK244">
        <v>1.4807617000000004E-5</v>
      </c>
      <c r="AL244">
        <v>1.1038405400000001E-4</v>
      </c>
      <c r="AM244">
        <v>2.6922939999999999E-5</v>
      </c>
      <c r="AN244"/>
      <c r="AO244">
        <v>2.0192205000000003E-5</v>
      </c>
      <c r="AP244">
        <v>6.7307350000000018E-7</v>
      </c>
      <c r="AQ244">
        <v>7.3426200000000004E-6</v>
      </c>
      <c r="AR244">
        <v>2.6922939999999999E-5</v>
      </c>
      <c r="AS244">
        <v>3.3653675000000006E-4</v>
      </c>
      <c r="AT244"/>
      <c r="AU244"/>
      <c r="AV244"/>
      <c r="AW244"/>
      <c r="AX244"/>
      <c r="AY244"/>
      <c r="AZ244"/>
      <c r="BA244"/>
      <c r="BB244"/>
      <c r="BC244"/>
      <c r="BD244"/>
      <c r="BE244"/>
      <c r="BF244">
        <v>4.0586332050000009E-4</v>
      </c>
      <c r="BG244">
        <v>2.6922939999999999E-5</v>
      </c>
      <c r="BH244"/>
      <c r="BI244" t="s">
        <v>33</v>
      </c>
      <c r="BJ244" t="s">
        <v>706</v>
      </c>
      <c r="BK244" t="s">
        <v>120</v>
      </c>
      <c r="BL244" t="s">
        <v>121</v>
      </c>
      <c r="BM244" t="s">
        <v>41</v>
      </c>
      <c r="BN244" t="s">
        <v>26</v>
      </c>
      <c r="BO244" t="s">
        <v>94</v>
      </c>
      <c r="BP244">
        <v>7.03</v>
      </c>
      <c r="BS244" s="126"/>
      <c r="BT244" s="126"/>
      <c r="CC244" s="126"/>
      <c r="CD244" s="126"/>
      <c r="CK244" s="126"/>
      <c r="CL244" s="126"/>
      <c r="CM244" s="126"/>
      <c r="CN244" s="126"/>
      <c r="CO244" s="126"/>
      <c r="CP244" s="126"/>
      <c r="CQ244" s="126"/>
      <c r="CR244" s="126"/>
      <c r="CS244" s="126"/>
      <c r="CT244" s="126"/>
      <c r="CU244" s="126"/>
      <c r="CV244" s="126"/>
      <c r="CW244" s="126"/>
      <c r="CX244" s="126"/>
      <c r="CY244" s="126"/>
      <c r="CZ244" s="126"/>
      <c r="DA244" s="126"/>
      <c r="DB244" s="126"/>
      <c r="DC244" s="126"/>
      <c r="DD244" s="126"/>
      <c r="DE244" s="126"/>
      <c r="DF244" s="126"/>
      <c r="DG244" s="126"/>
      <c r="DH244" s="126"/>
      <c r="DI244" s="126"/>
      <c r="DJ244" s="126"/>
      <c r="DK244" s="126"/>
      <c r="DL244" s="126"/>
      <c r="DM244" s="126"/>
      <c r="DN244" s="126"/>
      <c r="DO244" s="126"/>
      <c r="DP244" s="126"/>
      <c r="DQ244" s="126"/>
      <c r="DR244" s="126"/>
      <c r="DS244" s="126"/>
      <c r="DT244" s="126"/>
      <c r="DU244" s="126"/>
      <c r="DV244" s="126"/>
      <c r="DW244" s="126"/>
      <c r="DX244" s="126"/>
      <c r="EB244" s="126"/>
      <c r="EF244" s="126"/>
      <c r="EG244" s="126"/>
    </row>
    <row r="245" spans="1:137" x14ac:dyDescent="0.25">
      <c r="A245">
        <v>244</v>
      </c>
      <c r="B245" t="s">
        <v>197</v>
      </c>
      <c r="C245">
        <v>8</v>
      </c>
      <c r="D245" t="s">
        <v>202</v>
      </c>
      <c r="E245" s="134">
        <v>54</v>
      </c>
      <c r="F245">
        <v>170136</v>
      </c>
      <c r="G245" t="s">
        <v>30</v>
      </c>
      <c r="H245" t="s">
        <v>1010</v>
      </c>
      <c r="I245">
        <v>268160</v>
      </c>
      <c r="J245" t="s">
        <v>108</v>
      </c>
      <c r="K245">
        <v>1</v>
      </c>
      <c r="L245">
        <v>1.03</v>
      </c>
      <c r="M245">
        <v>13.6195</v>
      </c>
      <c r="N245">
        <v>1.36195E-2</v>
      </c>
      <c r="O245">
        <v>14.028085000000001</v>
      </c>
      <c r="P245">
        <v>1.4028084999999999E-2</v>
      </c>
      <c r="Q245">
        <v>3.0000000000000027E-2</v>
      </c>
      <c r="R245">
        <v>4.0858500000000129E-4</v>
      </c>
      <c r="S245">
        <v>71.285567488363512</v>
      </c>
      <c r="T245">
        <v>73.424134513014423</v>
      </c>
      <c r="U245" t="s">
        <v>1111</v>
      </c>
      <c r="V245">
        <v>1.5430893500000004E-5</v>
      </c>
      <c r="W245">
        <v>1.8517072200000003E-6</v>
      </c>
      <c r="X245">
        <v>2.3146340250000003E-6</v>
      </c>
      <c r="Y245">
        <v>7.7154467500000016E-5</v>
      </c>
      <c r="Z245">
        <v>5.5551216600000006E-6</v>
      </c>
      <c r="AA245">
        <v>7.7154467500000016E-5</v>
      </c>
      <c r="AB245">
        <v>1.2375576587000001E-4</v>
      </c>
      <c r="AC245">
        <v>1.8347332371500009E-4</v>
      </c>
      <c r="AD245"/>
      <c r="AE245"/>
      <c r="AF245"/>
      <c r="AG245">
        <v>3.2959190000000007E-5</v>
      </c>
      <c r="AH245">
        <v>7.4907249999999997E-5</v>
      </c>
      <c r="AI245">
        <v>2.0974030000000005E-5</v>
      </c>
      <c r="AJ245">
        <v>2.6966610000000001E-5</v>
      </c>
      <c r="AK245">
        <v>1.6479595000000004E-5</v>
      </c>
      <c r="AL245">
        <v>1.2284789000000001E-4</v>
      </c>
      <c r="AM245">
        <v>2.9962900000000004E-5</v>
      </c>
      <c r="AN245"/>
      <c r="AO245">
        <v>2.2472175000000003E-5</v>
      </c>
      <c r="AP245">
        <v>7.4907250000000025E-7</v>
      </c>
      <c r="AQ245">
        <v>8.1717E-6</v>
      </c>
      <c r="AR245">
        <v>2.9962900000000004E-5</v>
      </c>
      <c r="AS245">
        <v>3.7453625000000011E-4</v>
      </c>
      <c r="AT245"/>
      <c r="AU245"/>
      <c r="AV245"/>
      <c r="AW245"/>
      <c r="AX245"/>
      <c r="AY245"/>
      <c r="AZ245"/>
      <c r="BA245"/>
      <c r="BB245"/>
      <c r="BC245"/>
      <c r="BD245"/>
      <c r="BE245"/>
      <c r="BF245">
        <v>4.5169071750000009E-4</v>
      </c>
      <c r="BG245">
        <v>2.9962900000000004E-5</v>
      </c>
      <c r="BH245"/>
      <c r="BI245" t="s">
        <v>33</v>
      </c>
      <c r="BJ245" t="s">
        <v>706</v>
      </c>
      <c r="BK245" t="s">
        <v>120</v>
      </c>
      <c r="BL245" t="s">
        <v>121</v>
      </c>
      <c r="BM245" t="s">
        <v>41</v>
      </c>
      <c r="BN245" t="s">
        <v>26</v>
      </c>
      <c r="BO245" t="s">
        <v>94</v>
      </c>
      <c r="BP245">
        <v>7.03</v>
      </c>
      <c r="BS245" s="126"/>
      <c r="BT245" s="126"/>
      <c r="CC245" s="126"/>
      <c r="CD245" s="126"/>
      <c r="CK245" s="126"/>
      <c r="CL245" s="126"/>
      <c r="CM245" s="126"/>
      <c r="CN245" s="126"/>
      <c r="CO245" s="126"/>
      <c r="CP245" s="126"/>
      <c r="CQ245" s="126"/>
      <c r="CR245" s="126"/>
      <c r="CS245" s="126"/>
      <c r="CT245" s="126"/>
      <c r="CU245" s="126"/>
      <c r="CV245" s="126"/>
      <c r="CW245" s="126"/>
      <c r="CX245" s="126"/>
      <c r="CY245" s="126"/>
      <c r="CZ245" s="126"/>
      <c r="DA245" s="126"/>
      <c r="DB245" s="126"/>
      <c r="DC245" s="126"/>
      <c r="DD245" s="126"/>
      <c r="DE245" s="126"/>
      <c r="DF245" s="126"/>
      <c r="DG245" s="126"/>
      <c r="DH245" s="126"/>
      <c r="DI245" s="126"/>
      <c r="DJ245" s="126"/>
      <c r="DK245" s="126"/>
      <c r="DL245" s="126"/>
      <c r="DM245" s="126"/>
      <c r="DN245" s="126"/>
      <c r="DO245" s="126"/>
      <c r="DP245" s="126"/>
      <c r="DQ245" s="126"/>
      <c r="DR245" s="126"/>
      <c r="DS245" s="126"/>
      <c r="DT245" s="126"/>
      <c r="DU245" s="126"/>
      <c r="DV245" s="126"/>
      <c r="DW245" s="126"/>
      <c r="DX245" s="126"/>
      <c r="EB245" s="126"/>
      <c r="EF245" s="126"/>
      <c r="EG245" s="126"/>
    </row>
    <row r="246" spans="1:137" x14ac:dyDescent="0.25">
      <c r="A246">
        <v>245</v>
      </c>
      <c r="B246" t="s">
        <v>198</v>
      </c>
      <c r="C246">
        <v>8</v>
      </c>
      <c r="D246" t="s">
        <v>203</v>
      </c>
      <c r="E246" s="134">
        <v>124.41666666666669</v>
      </c>
      <c r="F246">
        <v>170137</v>
      </c>
      <c r="G246" t="s">
        <v>30</v>
      </c>
      <c r="H246" t="s">
        <v>1010</v>
      </c>
      <c r="I246">
        <v>268160</v>
      </c>
      <c r="J246" t="s">
        <v>108</v>
      </c>
      <c r="K246">
        <v>1</v>
      </c>
      <c r="L246">
        <v>1.03</v>
      </c>
      <c r="M246">
        <v>15.285399999999999</v>
      </c>
      <c r="N246">
        <v>1.5285399999999999E-2</v>
      </c>
      <c r="O246">
        <v>15.743962</v>
      </c>
      <c r="P246">
        <v>1.5743962E-2</v>
      </c>
      <c r="Q246">
        <v>3.0000000000000027E-2</v>
      </c>
      <c r="R246">
        <v>4.585620000000009E-4</v>
      </c>
      <c r="S246">
        <v>63.516413466953239</v>
      </c>
      <c r="T246">
        <v>65.421905870961837</v>
      </c>
      <c r="U246" t="s">
        <v>1111</v>
      </c>
      <c r="V246">
        <v>1.7318358200000002E-5</v>
      </c>
      <c r="W246">
        <v>2.0782029840000001E-6</v>
      </c>
      <c r="X246">
        <v>2.59775373E-6</v>
      </c>
      <c r="Y246">
        <v>8.6591791000000022E-5</v>
      </c>
      <c r="Z246">
        <v>6.234608951999999E-6</v>
      </c>
      <c r="AA246">
        <v>8.6591791000000022E-5</v>
      </c>
      <c r="AB246">
        <v>1.3889323276399998E-4</v>
      </c>
      <c r="AC246">
        <v>2.0591527899800003E-4</v>
      </c>
      <c r="AD246"/>
      <c r="AE246"/>
      <c r="AF246"/>
      <c r="AG246">
        <v>3.6990667999999997E-5</v>
      </c>
      <c r="AH246">
        <v>8.4069700000000006E-5</v>
      </c>
      <c r="AI246">
        <v>2.3539516000000001E-5</v>
      </c>
      <c r="AJ246">
        <v>3.0265091999999997E-5</v>
      </c>
      <c r="AK246">
        <v>1.8495333999999999E-5</v>
      </c>
      <c r="AL246">
        <v>1.37874308E-4</v>
      </c>
      <c r="AM246">
        <v>3.3627880000000002E-5</v>
      </c>
      <c r="AN246"/>
      <c r="AO246">
        <v>2.5220909999999998E-5</v>
      </c>
      <c r="AP246">
        <v>8.4069700000000008E-7</v>
      </c>
      <c r="AQ246">
        <v>9.1712399999999989E-6</v>
      </c>
      <c r="AR246">
        <v>3.3627880000000002E-5</v>
      </c>
      <c r="AS246">
        <v>4.2034849999999998E-4</v>
      </c>
      <c r="AT246"/>
      <c r="AU246"/>
      <c r="AV246"/>
      <c r="AW246"/>
      <c r="AX246"/>
      <c r="AY246"/>
      <c r="AZ246"/>
      <c r="BA246"/>
      <c r="BB246"/>
      <c r="BC246"/>
      <c r="BD246"/>
      <c r="BE246"/>
      <c r="BF246">
        <v>5.0694029100000002E-4</v>
      </c>
      <c r="BG246">
        <v>3.3627880000000002E-5</v>
      </c>
      <c r="BH246"/>
      <c r="BI246" t="s">
        <v>33</v>
      </c>
      <c r="BJ246" t="s">
        <v>706</v>
      </c>
      <c r="BK246" t="s">
        <v>120</v>
      </c>
      <c r="BL246" t="s">
        <v>121</v>
      </c>
      <c r="BM246" t="s">
        <v>41</v>
      </c>
      <c r="BN246" t="s">
        <v>26</v>
      </c>
      <c r="BO246" t="s">
        <v>94</v>
      </c>
      <c r="BP246">
        <v>7.03</v>
      </c>
      <c r="BS246" s="126"/>
      <c r="BT246" s="126"/>
      <c r="CC246" s="126"/>
      <c r="CD246" s="126"/>
      <c r="CK246" s="126"/>
      <c r="CL246" s="126"/>
      <c r="CM246" s="126"/>
      <c r="CN246" s="126"/>
      <c r="CO246" s="126"/>
      <c r="CP246" s="126"/>
      <c r="CQ246" s="126"/>
      <c r="CR246" s="126"/>
      <c r="CS246" s="126"/>
      <c r="CT246" s="126"/>
      <c r="CU246" s="126"/>
      <c r="CV246" s="126"/>
      <c r="CW246" s="126"/>
      <c r="CX246" s="126"/>
      <c r="CY246" s="126"/>
      <c r="CZ246" s="126"/>
      <c r="DA246" s="126"/>
      <c r="DB246" s="126"/>
      <c r="DC246" s="126"/>
      <c r="DD246" s="126"/>
      <c r="DE246" s="126"/>
      <c r="DF246" s="126"/>
      <c r="DG246" s="126"/>
      <c r="DH246" s="126"/>
      <c r="DI246" s="126"/>
      <c r="DJ246" s="126"/>
      <c r="DK246" s="126"/>
      <c r="DL246" s="126"/>
      <c r="DM246" s="126"/>
      <c r="DN246" s="126"/>
      <c r="DO246" s="126"/>
      <c r="DP246" s="126"/>
      <c r="DQ246" s="126"/>
      <c r="DR246" s="126"/>
      <c r="DS246" s="126"/>
      <c r="DT246" s="126"/>
      <c r="DU246" s="126"/>
      <c r="DV246" s="126"/>
      <c r="DW246" s="126"/>
      <c r="DX246" s="126"/>
      <c r="EB246" s="126"/>
      <c r="EF246" s="126"/>
      <c r="EG246" s="126"/>
    </row>
    <row r="247" spans="1:137" x14ac:dyDescent="0.25">
      <c r="A247">
        <v>246</v>
      </c>
      <c r="B247" t="s">
        <v>199</v>
      </c>
      <c r="C247">
        <v>8</v>
      </c>
      <c r="D247" t="s">
        <v>204</v>
      </c>
      <c r="E247" s="134">
        <v>107.08333333333331</v>
      </c>
      <c r="F247">
        <v>170138</v>
      </c>
      <c r="G247" t="s">
        <v>30</v>
      </c>
      <c r="H247" t="s">
        <v>1010</v>
      </c>
      <c r="I247">
        <v>268160</v>
      </c>
      <c r="J247" t="s">
        <v>108</v>
      </c>
      <c r="K247">
        <v>1</v>
      </c>
      <c r="L247">
        <v>1.03</v>
      </c>
      <c r="M247">
        <v>18.387</v>
      </c>
      <c r="N247">
        <v>1.8387000000000001E-2</v>
      </c>
      <c r="O247">
        <v>18.938610000000001</v>
      </c>
      <c r="P247">
        <v>1.8938610000000002E-2</v>
      </c>
      <c r="Q247">
        <v>3.0000000000000027E-2</v>
      </c>
      <c r="R247">
        <v>5.5161000000000099E-4</v>
      </c>
      <c r="S247">
        <v>52.802185588065861</v>
      </c>
      <c r="T247">
        <v>54.386251155707839</v>
      </c>
      <c r="U247" t="s">
        <v>1111</v>
      </c>
      <c r="V247">
        <v>2.0832471000000002E-5</v>
      </c>
      <c r="W247">
        <v>2.4998965200000001E-6</v>
      </c>
      <c r="X247">
        <v>3.12487065E-6</v>
      </c>
      <c r="Y247">
        <v>1.04162355E-4</v>
      </c>
      <c r="Z247">
        <v>7.4996895599999998E-6</v>
      </c>
      <c r="AA247">
        <v>1.04162355E-4</v>
      </c>
      <c r="AB247">
        <v>1.6707641742000001E-4</v>
      </c>
      <c r="AC247">
        <v>2.4769808019000007E-4</v>
      </c>
      <c r="AD247"/>
      <c r="AE247"/>
      <c r="AF247"/>
      <c r="AG247">
        <v>4.4496540000000006E-5</v>
      </c>
      <c r="AH247">
        <v>1.0112850000000001E-4</v>
      </c>
      <c r="AI247">
        <v>2.831598E-5</v>
      </c>
      <c r="AJ247">
        <v>3.6406260000000001E-5</v>
      </c>
      <c r="AK247">
        <v>2.2248270000000003E-5</v>
      </c>
      <c r="AL247">
        <v>1.6585073999999999E-4</v>
      </c>
      <c r="AM247">
        <v>4.0451399999999997E-5</v>
      </c>
      <c r="AN247"/>
      <c r="AO247">
        <v>3.0338550000000001E-5</v>
      </c>
      <c r="AP247">
        <v>1.0112850000000002E-6</v>
      </c>
      <c r="AQ247">
        <v>1.1032199999999999E-5</v>
      </c>
      <c r="AR247">
        <v>4.0451399999999997E-5</v>
      </c>
      <c r="AS247">
        <v>5.056425E-4</v>
      </c>
      <c r="AT247"/>
      <c r="AU247"/>
      <c r="AV247"/>
      <c r="AW247"/>
      <c r="AX247"/>
      <c r="AY247"/>
      <c r="AZ247"/>
      <c r="BA247"/>
      <c r="BB247"/>
      <c r="BC247"/>
      <c r="BD247"/>
      <c r="BE247"/>
      <c r="BF247">
        <v>6.0980485499999998E-4</v>
      </c>
      <c r="BG247">
        <v>4.0451399999999997E-5</v>
      </c>
      <c r="BH247"/>
      <c r="BI247" t="s">
        <v>33</v>
      </c>
      <c r="BJ247" t="s">
        <v>706</v>
      </c>
      <c r="BK247" t="s">
        <v>120</v>
      </c>
      <c r="BL247" t="s">
        <v>121</v>
      </c>
      <c r="BM247" t="s">
        <v>41</v>
      </c>
      <c r="BN247" t="s">
        <v>26</v>
      </c>
      <c r="BO247" t="s">
        <v>94</v>
      </c>
      <c r="BP247">
        <v>7.03</v>
      </c>
      <c r="BS247" s="126"/>
      <c r="BT247" s="126"/>
      <c r="CC247" s="126"/>
      <c r="CD247" s="126"/>
      <c r="CK247" s="126"/>
      <c r="CL247" s="126"/>
      <c r="CM247" s="126"/>
      <c r="CN247" s="126"/>
      <c r="CO247" s="126"/>
      <c r="CP247" s="126"/>
      <c r="CQ247" s="126"/>
      <c r="CR247" s="126"/>
      <c r="CS247" s="126"/>
      <c r="CT247" s="126"/>
      <c r="CU247" s="126"/>
      <c r="CV247" s="126"/>
      <c r="CW247" s="126"/>
      <c r="CX247" s="126"/>
      <c r="CY247" s="126"/>
      <c r="CZ247" s="126"/>
      <c r="DA247" s="126"/>
      <c r="DB247" s="126"/>
      <c r="DC247" s="126"/>
      <c r="DD247" s="126"/>
      <c r="DE247" s="126"/>
      <c r="DF247" s="126"/>
      <c r="DG247" s="126"/>
      <c r="DH247" s="126"/>
      <c r="DI247" s="126"/>
      <c r="DJ247" s="126"/>
      <c r="DK247" s="126"/>
      <c r="DL247" s="126"/>
      <c r="DM247" s="126"/>
      <c r="DN247" s="126"/>
      <c r="DO247" s="126"/>
      <c r="DP247" s="126"/>
      <c r="DQ247" s="126"/>
      <c r="DR247" s="126"/>
      <c r="DS247" s="126"/>
      <c r="DT247" s="126"/>
      <c r="DU247" s="126"/>
      <c r="DV247" s="126"/>
      <c r="DW247" s="126"/>
      <c r="DX247" s="126"/>
      <c r="EB247" s="126"/>
      <c r="EF247" s="126"/>
      <c r="EG247" s="126"/>
    </row>
    <row r="248" spans="1:137" x14ac:dyDescent="0.25">
      <c r="A248">
        <v>247</v>
      </c>
      <c r="B248" t="s">
        <v>200</v>
      </c>
      <c r="C248">
        <v>8</v>
      </c>
      <c r="D248" t="s">
        <v>205</v>
      </c>
      <c r="E248" s="134">
        <v>613.41666666666663</v>
      </c>
      <c r="F248">
        <v>170255</v>
      </c>
      <c r="G248" t="s">
        <v>30</v>
      </c>
      <c r="H248" t="s">
        <v>1010</v>
      </c>
      <c r="I248">
        <v>268160</v>
      </c>
      <c r="J248" t="s">
        <v>108</v>
      </c>
      <c r="K248">
        <v>1</v>
      </c>
      <c r="L248">
        <v>1.03</v>
      </c>
      <c r="M248">
        <v>21.870999999999999</v>
      </c>
      <c r="N248">
        <v>2.1871000000000002E-2</v>
      </c>
      <c r="O248">
        <v>22.52713</v>
      </c>
      <c r="P248">
        <v>2.2527129999999999E-2</v>
      </c>
      <c r="Q248">
        <v>3.0000000000000027E-2</v>
      </c>
      <c r="R248">
        <v>6.561300000000013E-4</v>
      </c>
      <c r="S248">
        <v>44.390918860946776</v>
      </c>
      <c r="T248">
        <v>45.722646426775185</v>
      </c>
      <c r="U248" t="s">
        <v>1111</v>
      </c>
      <c r="V248">
        <v>2.4779843000000004E-5</v>
      </c>
      <c r="W248">
        <v>2.9735811600000005E-6</v>
      </c>
      <c r="X248">
        <v>3.7169764500000001E-6</v>
      </c>
      <c r="Y248">
        <v>1.2389921500000002E-4</v>
      </c>
      <c r="Z248">
        <v>8.9207434800000002E-6</v>
      </c>
      <c r="AA248">
        <v>1.2389921500000002E-4</v>
      </c>
      <c r="AB248">
        <v>1.9873434086E-4</v>
      </c>
      <c r="AC248">
        <v>2.9463233327000005E-4</v>
      </c>
      <c r="AD248"/>
      <c r="AE248"/>
      <c r="AF248"/>
      <c r="AG248">
        <v>5.292782E-5</v>
      </c>
      <c r="AH248">
        <v>1.2029049999999998E-4</v>
      </c>
      <c r="AI248">
        <v>3.3681340000000002E-5</v>
      </c>
      <c r="AJ248">
        <v>4.3304579999999997E-5</v>
      </c>
      <c r="AK248">
        <v>2.646391E-5</v>
      </c>
      <c r="AL248">
        <v>1.9727642E-4</v>
      </c>
      <c r="AM248">
        <v>4.8116199999999999E-5</v>
      </c>
      <c r="AN248"/>
      <c r="AO248">
        <v>3.6087149999999999E-5</v>
      </c>
      <c r="AP248">
        <v>1.2029050000000001E-6</v>
      </c>
      <c r="AQ248">
        <v>1.31226E-5</v>
      </c>
      <c r="AR248">
        <v>4.8116199999999999E-5</v>
      </c>
      <c r="AS248">
        <v>6.0145249999999999E-4</v>
      </c>
      <c r="AT248"/>
      <c r="AU248"/>
      <c r="AV248"/>
      <c r="AW248"/>
      <c r="AX248"/>
      <c r="AY248"/>
      <c r="AZ248"/>
      <c r="BA248"/>
      <c r="BB248"/>
      <c r="BC248"/>
      <c r="BD248"/>
      <c r="BE248"/>
      <c r="BF248">
        <v>7.2535171500000002E-4</v>
      </c>
      <c r="BG248">
        <v>4.8116199999999999E-5</v>
      </c>
      <c r="BH248"/>
      <c r="BI248" t="s">
        <v>33</v>
      </c>
      <c r="BJ248" t="s">
        <v>706</v>
      </c>
      <c r="BK248" t="s">
        <v>120</v>
      </c>
      <c r="BL248" t="s">
        <v>121</v>
      </c>
      <c r="BM248" t="s">
        <v>41</v>
      </c>
      <c r="BN248" t="s">
        <v>26</v>
      </c>
      <c r="BO248" t="s">
        <v>94</v>
      </c>
      <c r="BP248">
        <v>7.03</v>
      </c>
      <c r="BS248" s="126"/>
      <c r="BT248" s="126"/>
      <c r="CC248" s="126"/>
      <c r="CD248" s="126"/>
      <c r="CK248" s="126"/>
      <c r="CL248" s="126"/>
      <c r="CM248" s="126"/>
      <c r="CN248" s="126"/>
      <c r="CO248" s="126"/>
      <c r="CP248" s="126"/>
      <c r="CQ248" s="126"/>
      <c r="CR248" s="126"/>
      <c r="CS248" s="126"/>
      <c r="CT248" s="126"/>
      <c r="CU248" s="126"/>
      <c r="CV248" s="126"/>
      <c r="CW248" s="126"/>
      <c r="CX248" s="126"/>
      <c r="CY248" s="126"/>
      <c r="CZ248" s="126"/>
      <c r="DA248" s="126"/>
      <c r="DB248" s="126"/>
      <c r="DC248" s="126"/>
      <c r="DD248" s="126"/>
      <c r="DE248" s="126"/>
      <c r="DF248" s="126"/>
      <c r="DG248" s="126"/>
      <c r="DH248" s="126"/>
      <c r="DI248" s="126"/>
      <c r="DJ248" s="126"/>
      <c r="DK248" s="126"/>
      <c r="DL248" s="126"/>
      <c r="DM248" s="126"/>
      <c r="DN248" s="126"/>
      <c r="DO248" s="126"/>
      <c r="DP248" s="126"/>
      <c r="DQ248" s="126"/>
      <c r="DR248" s="126"/>
      <c r="DS248" s="126"/>
      <c r="DT248" s="126"/>
      <c r="DU248" s="126"/>
      <c r="DV248" s="126"/>
      <c r="DW248" s="126"/>
      <c r="DX248" s="126"/>
      <c r="EB248" s="126"/>
      <c r="EF248" s="126"/>
      <c r="EG248" s="126"/>
    </row>
    <row r="249" spans="1:137" x14ac:dyDescent="0.25">
      <c r="A249">
        <v>248</v>
      </c>
      <c r="B249" t="s">
        <v>248</v>
      </c>
      <c r="C249">
        <v>8</v>
      </c>
      <c r="D249" t="s">
        <v>249</v>
      </c>
      <c r="E249" s="134">
        <v>250</v>
      </c>
      <c r="F249">
        <v>155137</v>
      </c>
      <c r="G249" t="s">
        <v>30</v>
      </c>
      <c r="H249" t="s">
        <v>1010</v>
      </c>
      <c r="I249">
        <v>268160</v>
      </c>
      <c r="J249" t="s">
        <v>108</v>
      </c>
      <c r="K249">
        <v>1</v>
      </c>
      <c r="L249">
        <v>1.03</v>
      </c>
      <c r="M249">
        <v>18</v>
      </c>
      <c r="N249">
        <v>1.7999999999999999E-2</v>
      </c>
      <c r="O249">
        <v>18.54</v>
      </c>
      <c r="P249">
        <v>1.8539999999999997E-2</v>
      </c>
      <c r="Q249">
        <v>3.0000000000000027E-2</v>
      </c>
      <c r="R249">
        <v>5.3999999999999881E-4</v>
      </c>
      <c r="S249">
        <v>53.937432578209282</v>
      </c>
      <c r="T249">
        <v>55.555555555555557</v>
      </c>
      <c r="U249" t="s">
        <v>61</v>
      </c>
      <c r="V249">
        <v>2.0394000000000002E-5</v>
      </c>
      <c r="W249">
        <v>2.4472800000000001E-6</v>
      </c>
      <c r="X249">
        <v>3.0590999999999996E-6</v>
      </c>
      <c r="Y249">
        <v>1.0197E-4</v>
      </c>
      <c r="Z249">
        <v>7.3418399999999983E-6</v>
      </c>
      <c r="AA249">
        <v>1.0197E-4</v>
      </c>
      <c r="AB249">
        <v>1.6355987999999998E-4</v>
      </c>
      <c r="AC249">
        <v>2.4248466E-4</v>
      </c>
      <c r="AD249"/>
      <c r="AE249"/>
      <c r="AF249"/>
      <c r="AG249">
        <v>4.3560000000000003E-5</v>
      </c>
      <c r="AH249">
        <v>9.8999999999999994E-5</v>
      </c>
      <c r="AI249">
        <v>2.7719999999999999E-5</v>
      </c>
      <c r="AJ249">
        <v>3.5639999999999998E-5</v>
      </c>
      <c r="AK249">
        <v>2.1780000000000002E-5</v>
      </c>
      <c r="AL249">
        <v>1.6236000000000001E-4</v>
      </c>
      <c r="AM249">
        <v>3.96E-5</v>
      </c>
      <c r="AN249">
        <v>4.3560000000000003E-5</v>
      </c>
      <c r="AO249"/>
      <c r="AP249">
        <v>9.9000000000000005E-7</v>
      </c>
      <c r="AQ249">
        <v>1.0799999999999998E-5</v>
      </c>
      <c r="AR249">
        <v>3.96E-5</v>
      </c>
      <c r="AS249">
        <v>4.95E-4</v>
      </c>
      <c r="AT249"/>
      <c r="AU249"/>
      <c r="AV249"/>
      <c r="AW249"/>
      <c r="AX249"/>
      <c r="AY249"/>
      <c r="AZ249"/>
      <c r="BA249"/>
      <c r="BB249"/>
      <c r="BC249"/>
      <c r="BD249"/>
      <c r="BE249"/>
      <c r="BF249">
        <v>5.9697000000000005E-4</v>
      </c>
      <c r="BG249">
        <v>3.96E-5</v>
      </c>
      <c r="BH249"/>
      <c r="BI249" t="s">
        <v>33</v>
      </c>
      <c r="BJ249" t="s">
        <v>706</v>
      </c>
      <c r="BK249" t="s">
        <v>120</v>
      </c>
      <c r="BL249" t="s">
        <v>121</v>
      </c>
      <c r="BM249" t="s">
        <v>41</v>
      </c>
      <c r="BN249" t="s">
        <v>26</v>
      </c>
      <c r="BO249" t="s">
        <v>94</v>
      </c>
      <c r="BP249">
        <v>7.03</v>
      </c>
      <c r="BS249" s="126"/>
      <c r="BT249" s="126"/>
      <c r="CC249" s="126"/>
      <c r="CD249" s="126"/>
      <c r="CK249" s="126"/>
      <c r="CL249" s="126"/>
      <c r="CM249" s="126"/>
      <c r="CN249" s="126"/>
      <c r="CO249" s="126"/>
      <c r="CP249" s="126"/>
      <c r="CQ249" s="126"/>
      <c r="CR249" s="126"/>
      <c r="CS249" s="126"/>
      <c r="CT249" s="126"/>
      <c r="CU249" s="126"/>
      <c r="CV249" s="126"/>
      <c r="CW249" s="126"/>
      <c r="CX249" s="126"/>
      <c r="CY249" s="126"/>
      <c r="CZ249" s="126"/>
      <c r="DA249" s="126"/>
      <c r="DB249" s="126"/>
      <c r="DC249" s="126"/>
      <c r="DD249" s="126"/>
      <c r="DE249" s="126"/>
      <c r="DF249" s="126"/>
      <c r="DG249" s="126"/>
      <c r="DH249" s="126"/>
      <c r="DI249" s="126"/>
      <c r="DJ249" s="126"/>
      <c r="DK249" s="126"/>
      <c r="DL249" s="126"/>
      <c r="DM249" s="126"/>
      <c r="DN249" s="126"/>
      <c r="DO249" s="126"/>
      <c r="DP249" s="126"/>
      <c r="DQ249" s="126"/>
      <c r="DR249" s="126"/>
      <c r="DS249" s="126"/>
      <c r="DT249" s="126"/>
      <c r="DU249" s="126"/>
      <c r="DV249" s="126"/>
      <c r="DW249" s="126"/>
      <c r="DX249" s="126"/>
      <c r="EB249" s="126"/>
      <c r="EF249" s="126"/>
      <c r="EG249" s="126"/>
    </row>
    <row r="250" spans="1:137" x14ac:dyDescent="0.25">
      <c r="A250">
        <v>249</v>
      </c>
      <c r="B250" t="s">
        <v>259</v>
      </c>
      <c r="C250">
        <v>8</v>
      </c>
      <c r="D250" t="s">
        <v>260</v>
      </c>
      <c r="E250" s="134">
        <v>800</v>
      </c>
      <c r="F250">
        <v>157444</v>
      </c>
      <c r="G250" t="s">
        <v>30</v>
      </c>
      <c r="H250" t="s">
        <v>1010</v>
      </c>
      <c r="I250">
        <v>268160</v>
      </c>
      <c r="J250" t="s">
        <v>108</v>
      </c>
      <c r="K250">
        <v>1</v>
      </c>
      <c r="L250">
        <v>1.03</v>
      </c>
      <c r="M250">
        <v>17.148299999999999</v>
      </c>
      <c r="N250">
        <v>1.7148299999999998E-2</v>
      </c>
      <c r="O250">
        <v>17.662748999999998</v>
      </c>
      <c r="P250">
        <v>1.7662748999999998E-2</v>
      </c>
      <c r="Q250">
        <v>3.0000000000000027E-2</v>
      </c>
      <c r="R250">
        <v>5.1444900000000016E-4</v>
      </c>
      <c r="S250">
        <v>56.616328522813752</v>
      </c>
      <c r="T250">
        <v>58.314818378498167</v>
      </c>
      <c r="U250" t="s">
        <v>61</v>
      </c>
      <c r="V250">
        <v>1.9429023900000001E-5</v>
      </c>
      <c r="W250">
        <v>2.3314828680000001E-6</v>
      </c>
      <c r="X250">
        <v>2.9143535849999997E-6</v>
      </c>
      <c r="Y250">
        <v>9.7145119500000003E-5</v>
      </c>
      <c r="Z250">
        <v>6.9944486039999992E-6</v>
      </c>
      <c r="AA250">
        <v>9.7145119500000003E-5</v>
      </c>
      <c r="AB250">
        <v>1.5582077167799999E-4</v>
      </c>
      <c r="AC250">
        <v>2.3101109417100001E-4</v>
      </c>
      <c r="AD250"/>
      <c r="AE250"/>
      <c r="AF250"/>
      <c r="AG250">
        <v>4.1498885999999998E-5</v>
      </c>
      <c r="AH250">
        <v>9.4315649999999985E-5</v>
      </c>
      <c r="AI250">
        <v>2.6408382E-5</v>
      </c>
      <c r="AJ250">
        <v>3.3953633999999999E-5</v>
      </c>
      <c r="AK250">
        <v>2.0749442999999999E-5</v>
      </c>
      <c r="AL250">
        <v>1.5467766599999998E-4</v>
      </c>
      <c r="AM250">
        <v>3.7726259999999989E-5</v>
      </c>
      <c r="AN250">
        <v>4.1498885999999998E-5</v>
      </c>
      <c r="AO250"/>
      <c r="AP250">
        <v>9.431565000000001E-7</v>
      </c>
      <c r="AQ250">
        <v>1.0288979999999998E-5</v>
      </c>
      <c r="AR250">
        <v>3.7726259999999989E-5</v>
      </c>
      <c r="AS250">
        <v>4.7157824999999998E-4</v>
      </c>
      <c r="AT250"/>
      <c r="AU250"/>
      <c r="AV250"/>
      <c r="AW250"/>
      <c r="AX250"/>
      <c r="AY250"/>
      <c r="AZ250"/>
      <c r="BA250"/>
      <c r="BB250"/>
      <c r="BC250"/>
      <c r="BD250"/>
      <c r="BE250"/>
      <c r="BF250">
        <v>5.6872336950000008E-4</v>
      </c>
      <c r="BG250">
        <v>3.7726259999999989E-5</v>
      </c>
      <c r="BH250"/>
      <c r="BI250" t="s">
        <v>33</v>
      </c>
      <c r="BJ250" t="s">
        <v>706</v>
      </c>
      <c r="BK250" t="s">
        <v>120</v>
      </c>
      <c r="BL250" t="s">
        <v>121</v>
      </c>
      <c r="BM250" t="s">
        <v>41</v>
      </c>
      <c r="BN250" t="s">
        <v>26</v>
      </c>
      <c r="BO250" t="s">
        <v>94</v>
      </c>
      <c r="BP250">
        <v>7.03</v>
      </c>
      <c r="BS250" s="126"/>
      <c r="BT250" s="126"/>
      <c r="CC250" s="126"/>
      <c r="CD250" s="126"/>
      <c r="CK250" s="126"/>
      <c r="CL250" s="126"/>
      <c r="CM250" s="126"/>
      <c r="CN250" s="126"/>
      <c r="CO250" s="126"/>
      <c r="CP250" s="126"/>
      <c r="CQ250" s="126"/>
      <c r="CR250" s="126"/>
      <c r="CS250" s="126"/>
      <c r="CT250" s="126"/>
      <c r="CU250" s="126"/>
      <c r="CV250" s="126"/>
      <c r="CW250" s="126"/>
      <c r="CX250" s="126"/>
      <c r="CY250" s="126"/>
      <c r="CZ250" s="126"/>
      <c r="DA250" s="126"/>
      <c r="DB250" s="126"/>
      <c r="DC250" s="126"/>
      <c r="DD250" s="126"/>
      <c r="DE250" s="126"/>
      <c r="DF250" s="126"/>
      <c r="DG250" s="126"/>
      <c r="DH250" s="126"/>
      <c r="DI250" s="126"/>
      <c r="DJ250" s="126"/>
      <c r="DK250" s="126"/>
      <c r="DL250" s="126"/>
      <c r="DM250" s="126"/>
      <c r="DN250" s="126"/>
      <c r="DO250" s="126"/>
      <c r="DP250" s="126"/>
      <c r="DQ250" s="126"/>
      <c r="DR250" s="126"/>
      <c r="DS250" s="126"/>
      <c r="DT250" s="126"/>
      <c r="DU250" s="126"/>
      <c r="DV250" s="126"/>
      <c r="DW250" s="126"/>
      <c r="DX250" s="126"/>
      <c r="EB250" s="126"/>
      <c r="EF250" s="126"/>
      <c r="EG250" s="126"/>
    </row>
    <row r="251" spans="1:137" x14ac:dyDescent="0.25">
      <c r="A251">
        <v>250</v>
      </c>
      <c r="B251" t="s">
        <v>257</v>
      </c>
      <c r="C251">
        <v>8</v>
      </c>
      <c r="D251" t="s">
        <v>1348</v>
      </c>
      <c r="E251" s="134">
        <v>2000</v>
      </c>
      <c r="F251">
        <v>191083</v>
      </c>
      <c r="G251" t="s">
        <v>30</v>
      </c>
      <c r="H251" t="s">
        <v>1009</v>
      </c>
      <c r="I251">
        <v>267722</v>
      </c>
      <c r="J251" t="s">
        <v>108</v>
      </c>
      <c r="K251">
        <v>1</v>
      </c>
      <c r="L251">
        <v>1.2</v>
      </c>
      <c r="M251">
        <v>4.4794600000000004</v>
      </c>
      <c r="N251">
        <v>4.4794600000000002E-3</v>
      </c>
      <c r="O251">
        <v>5.3753520000000004</v>
      </c>
      <c r="P251">
        <v>5.3753520000000008E-3</v>
      </c>
      <c r="Q251">
        <v>0.19999999999999996</v>
      </c>
      <c r="R251">
        <v>8.9589200000000067E-4</v>
      </c>
      <c r="S251">
        <v>186.0343285425773</v>
      </c>
      <c r="T251">
        <v>223.24119425109271</v>
      </c>
      <c r="U251" t="s">
        <v>1111</v>
      </c>
      <c r="V251">
        <v>5.9128872000000008E-6</v>
      </c>
      <c r="W251">
        <v>7.0954646400000004E-7</v>
      </c>
      <c r="X251">
        <v>8.8693308000000007E-7</v>
      </c>
      <c r="Y251">
        <v>2.9564436000000003E-5</v>
      </c>
      <c r="Z251">
        <v>2.128639392E-6</v>
      </c>
      <c r="AA251">
        <v>2.9564436000000003E-5</v>
      </c>
      <c r="AB251">
        <v>4.7421355343999999E-5</v>
      </c>
      <c r="AC251">
        <v>7.0304228808000009E-5</v>
      </c>
      <c r="AD251"/>
      <c r="AE251"/>
      <c r="AF251"/>
      <c r="AG251">
        <v>1.0840293200000004E-5</v>
      </c>
      <c r="AH251">
        <v>2.463703E-5</v>
      </c>
      <c r="AI251">
        <v>6.8983684000000013E-6</v>
      </c>
      <c r="AJ251">
        <v>8.8693308000000016E-6</v>
      </c>
      <c r="AK251">
        <v>5.4201466000000013E-6</v>
      </c>
      <c r="AL251">
        <v>4.0404729200000006E-5</v>
      </c>
      <c r="AM251">
        <v>9.8548120000000021E-6</v>
      </c>
      <c r="AN251"/>
      <c r="AO251">
        <v>7.3911090000000016E-6</v>
      </c>
      <c r="AP251">
        <v>2.4637030000000008E-7</v>
      </c>
      <c r="AQ251">
        <v>2.6876760000000003E-6</v>
      </c>
      <c r="AR251">
        <v>9.8548120000000021E-6</v>
      </c>
      <c r="AS251">
        <v>1.2318515000000004E-4</v>
      </c>
      <c r="AT251"/>
      <c r="AU251"/>
      <c r="AV251"/>
      <c r="AW251"/>
      <c r="AX251"/>
      <c r="AY251"/>
      <c r="AZ251"/>
      <c r="BA251"/>
      <c r="BB251"/>
      <c r="BC251"/>
      <c r="BD251"/>
      <c r="BE251"/>
      <c r="BF251">
        <v>1.5274958600000003E-4</v>
      </c>
      <c r="BG251">
        <v>9.8548120000000021E-6</v>
      </c>
      <c r="BH251"/>
      <c r="BI251" t="s">
        <v>33</v>
      </c>
      <c r="BJ251" t="s">
        <v>706</v>
      </c>
      <c r="BK251" t="s">
        <v>122</v>
      </c>
      <c r="BL251" t="s">
        <v>496</v>
      </c>
      <c r="BM251" t="s">
        <v>41</v>
      </c>
      <c r="BN251" t="s">
        <v>26</v>
      </c>
      <c r="BO251" t="s">
        <v>94</v>
      </c>
      <c r="BP251">
        <v>10.8</v>
      </c>
      <c r="BS251" s="126"/>
      <c r="BT251" s="126"/>
      <c r="CC251" s="126"/>
      <c r="CD251" s="126"/>
      <c r="CK251" s="126"/>
      <c r="CL251" s="126"/>
      <c r="CM251" s="126"/>
      <c r="CN251" s="126"/>
      <c r="CO251" s="126"/>
      <c r="CP251" s="126"/>
      <c r="CQ251" s="126"/>
      <c r="CR251" s="126"/>
      <c r="CS251" s="126"/>
      <c r="CT251" s="126"/>
      <c r="CU251" s="126"/>
      <c r="CV251" s="126"/>
      <c r="CW251" s="126"/>
      <c r="CX251" s="126"/>
      <c r="CY251" s="126"/>
      <c r="CZ251" s="126"/>
      <c r="DA251" s="126"/>
      <c r="DB251" s="126"/>
      <c r="DC251" s="126"/>
      <c r="DD251" s="126"/>
      <c r="DE251" s="126"/>
      <c r="DF251" s="126"/>
      <c r="DG251" s="126"/>
      <c r="DH251" s="126"/>
      <c r="DI251" s="126"/>
      <c r="DJ251" s="126"/>
      <c r="DK251" s="126"/>
      <c r="DL251" s="126"/>
      <c r="DM251" s="126"/>
      <c r="DN251" s="126"/>
      <c r="DO251" s="126"/>
      <c r="DP251" s="126"/>
      <c r="DQ251" s="126"/>
      <c r="DR251" s="126"/>
      <c r="DS251" s="126"/>
      <c r="DT251" s="126"/>
      <c r="DU251" s="126"/>
      <c r="DV251" s="126"/>
      <c r="DW251" s="126"/>
      <c r="DX251" s="126"/>
      <c r="EB251" s="126"/>
      <c r="EF251" s="126"/>
      <c r="EG251" s="126"/>
    </row>
    <row r="252" spans="1:137" x14ac:dyDescent="0.25">
      <c r="A252">
        <v>251</v>
      </c>
      <c r="B252" t="s">
        <v>308</v>
      </c>
      <c r="C252">
        <v>8</v>
      </c>
      <c r="D252" t="s">
        <v>1349</v>
      </c>
      <c r="E252" s="134">
        <v>2200</v>
      </c>
      <c r="F252">
        <v>170256</v>
      </c>
      <c r="G252" t="s">
        <v>30</v>
      </c>
      <c r="H252" t="s">
        <v>1010</v>
      </c>
      <c r="I252">
        <v>268160</v>
      </c>
      <c r="J252" t="s">
        <v>108</v>
      </c>
      <c r="K252">
        <v>1</v>
      </c>
      <c r="L252">
        <v>1.03</v>
      </c>
      <c r="M252">
        <v>15.2447</v>
      </c>
      <c r="N252">
        <v>1.52447E-2</v>
      </c>
      <c r="O252">
        <v>15.702040999999999</v>
      </c>
      <c r="P252">
        <v>1.5702041E-2</v>
      </c>
      <c r="Q252">
        <v>3.0000000000000027E-2</v>
      </c>
      <c r="R252">
        <v>4.57341E-4</v>
      </c>
      <c r="S252">
        <v>63.685988337439703</v>
      </c>
      <c r="T252">
        <v>65.596567987562892</v>
      </c>
      <c r="U252" t="s">
        <v>1111</v>
      </c>
      <c r="V252">
        <v>1.7272245100000002E-5</v>
      </c>
      <c r="W252">
        <v>2.0726694120000001E-6</v>
      </c>
      <c r="X252">
        <v>2.5908367649999997E-6</v>
      </c>
      <c r="Y252">
        <v>8.6361225500000002E-5</v>
      </c>
      <c r="Z252">
        <v>6.2180082359999994E-6</v>
      </c>
      <c r="AA252">
        <v>8.6361225500000002E-5</v>
      </c>
      <c r="AB252">
        <v>1.38523405702E-4</v>
      </c>
      <c r="AC252">
        <v>2.0536699423900003E-4</v>
      </c>
      <c r="AD252"/>
      <c r="AE252"/>
      <c r="AF252"/>
      <c r="AG252">
        <v>3.6892174000000001E-5</v>
      </c>
      <c r="AH252">
        <v>8.384585E-5</v>
      </c>
      <c r="AI252">
        <v>2.3476838000000003E-5</v>
      </c>
      <c r="AJ252">
        <v>3.0184505999999998E-5</v>
      </c>
      <c r="AK252">
        <v>1.8446087000000001E-5</v>
      </c>
      <c r="AL252">
        <v>1.3750719399999999E-4</v>
      </c>
      <c r="AM252">
        <v>3.353834E-5</v>
      </c>
      <c r="AN252"/>
      <c r="AO252">
        <v>2.5153755000000003E-5</v>
      </c>
      <c r="AP252">
        <v>8.3845850000000023E-7</v>
      </c>
      <c r="AQ252">
        <v>9.1468199999999983E-6</v>
      </c>
      <c r="AR252">
        <v>3.353834E-5</v>
      </c>
      <c r="AS252">
        <v>4.1922925000000011E-4</v>
      </c>
      <c r="AT252"/>
      <c r="AU252"/>
      <c r="AV252"/>
      <c r="AW252"/>
      <c r="AX252"/>
      <c r="AY252"/>
      <c r="AZ252"/>
      <c r="BA252"/>
      <c r="BB252"/>
      <c r="BC252"/>
      <c r="BD252"/>
      <c r="BE252"/>
      <c r="BF252">
        <v>5.0559047550000004E-4</v>
      </c>
      <c r="BG252">
        <v>3.353834E-5</v>
      </c>
      <c r="BH252"/>
      <c r="BI252" t="s">
        <v>33</v>
      </c>
      <c r="BJ252" t="s">
        <v>706</v>
      </c>
      <c r="BK252" t="s">
        <v>120</v>
      </c>
      <c r="BL252" t="s">
        <v>121</v>
      </c>
      <c r="BM252" t="s">
        <v>41</v>
      </c>
      <c r="BN252" t="s">
        <v>26</v>
      </c>
      <c r="BO252" t="s">
        <v>94</v>
      </c>
      <c r="BP252">
        <v>7.03</v>
      </c>
      <c r="BS252" s="126"/>
      <c r="BT252" s="126"/>
      <c r="CC252" s="126"/>
      <c r="CD252" s="126"/>
      <c r="CK252" s="126"/>
      <c r="CL252" s="126"/>
      <c r="CM252" s="126"/>
      <c r="CN252" s="126"/>
      <c r="CO252" s="126"/>
      <c r="CP252" s="126"/>
      <c r="CQ252" s="126"/>
      <c r="CR252" s="126"/>
      <c r="CS252" s="126"/>
      <c r="CT252" s="126"/>
      <c r="CU252" s="126"/>
      <c r="CV252" s="126"/>
      <c r="CW252" s="126"/>
      <c r="CX252" s="126"/>
      <c r="CY252" s="126"/>
      <c r="CZ252" s="126"/>
      <c r="DA252" s="126"/>
      <c r="DB252" s="126"/>
      <c r="DC252" s="126"/>
      <c r="DD252" s="126"/>
      <c r="DE252" s="126"/>
      <c r="DF252" s="126"/>
      <c r="DG252" s="126"/>
      <c r="DH252" s="126"/>
      <c r="DI252" s="126"/>
      <c r="DJ252" s="126"/>
      <c r="DK252" s="126"/>
      <c r="DL252" s="126"/>
      <c r="DM252" s="126"/>
      <c r="DN252" s="126"/>
      <c r="DO252" s="126"/>
      <c r="DP252" s="126"/>
      <c r="DQ252" s="126"/>
      <c r="DR252" s="126"/>
      <c r="DS252" s="126"/>
      <c r="DT252" s="126"/>
      <c r="DU252" s="126"/>
      <c r="DV252" s="126"/>
      <c r="DW252" s="126"/>
      <c r="DX252" s="126"/>
      <c r="EB252" s="126"/>
      <c r="EF252" s="126"/>
      <c r="EG252" s="126"/>
    </row>
    <row r="253" spans="1:137" x14ac:dyDescent="0.25">
      <c r="A253">
        <v>252</v>
      </c>
      <c r="B253" t="s">
        <v>309</v>
      </c>
      <c r="C253">
        <v>8</v>
      </c>
      <c r="D253" t="s">
        <v>1350</v>
      </c>
      <c r="E253" s="134">
        <v>2287.5833333333335</v>
      </c>
      <c r="F253">
        <v>170257</v>
      </c>
      <c r="G253" t="s">
        <v>30</v>
      </c>
      <c r="H253" t="s">
        <v>1010</v>
      </c>
      <c r="I253">
        <v>268160</v>
      </c>
      <c r="J253" t="s">
        <v>108</v>
      </c>
      <c r="K253">
        <v>1</v>
      </c>
      <c r="L253">
        <v>1.03</v>
      </c>
      <c r="M253">
        <v>16.268000000000001</v>
      </c>
      <c r="N253">
        <v>1.6268000000000001E-2</v>
      </c>
      <c r="O253">
        <v>16.756040000000002</v>
      </c>
      <c r="P253">
        <v>1.6756040000000003E-2</v>
      </c>
      <c r="Q253">
        <v>3.0000000000000027E-2</v>
      </c>
      <c r="R253">
        <v>4.8804000000000208E-4</v>
      </c>
      <c r="S253">
        <v>59.679972117517018</v>
      </c>
      <c r="T253">
        <v>61.470371281042524</v>
      </c>
      <c r="U253" t="s">
        <v>1111</v>
      </c>
      <c r="V253">
        <v>1.8431644000000005E-5</v>
      </c>
      <c r="W253">
        <v>2.2117972800000004E-6</v>
      </c>
      <c r="X253">
        <v>2.7647466000000005E-6</v>
      </c>
      <c r="Y253">
        <v>9.215822000000001E-5</v>
      </c>
      <c r="Z253">
        <v>6.6353918400000009E-6</v>
      </c>
      <c r="AA253">
        <v>9.215822000000001E-5</v>
      </c>
      <c r="AB253">
        <v>1.4782178488000002E-4</v>
      </c>
      <c r="AC253">
        <v>2.1915224716000009E-4</v>
      </c>
      <c r="AD253"/>
      <c r="AE253"/>
      <c r="AF253"/>
      <c r="AG253">
        <v>3.9368560000000005E-5</v>
      </c>
      <c r="AH253">
        <v>8.9474000000000004E-5</v>
      </c>
      <c r="AI253">
        <v>2.5052720000000003E-5</v>
      </c>
      <c r="AJ253">
        <v>3.2210640000000002E-5</v>
      </c>
      <c r="AK253">
        <v>1.9684280000000003E-5</v>
      </c>
      <c r="AL253">
        <v>1.4673736000000003E-4</v>
      </c>
      <c r="AM253">
        <v>3.5789600000000007E-5</v>
      </c>
      <c r="AN253"/>
      <c r="AO253">
        <v>2.6842200000000005E-5</v>
      </c>
      <c r="AP253">
        <v>8.9474000000000035E-7</v>
      </c>
      <c r="AQ253">
        <v>9.7607999999999998E-6</v>
      </c>
      <c r="AR253">
        <v>3.5789600000000007E-5</v>
      </c>
      <c r="AS253">
        <v>4.473700000000001E-4</v>
      </c>
      <c r="AT253"/>
      <c r="AU253"/>
      <c r="AV253"/>
      <c r="AW253"/>
      <c r="AX253"/>
      <c r="AY253"/>
      <c r="AZ253"/>
      <c r="BA253"/>
      <c r="BB253"/>
      <c r="BC253"/>
      <c r="BD253"/>
      <c r="BE253"/>
      <c r="BF253">
        <v>5.3952822000000015E-4</v>
      </c>
      <c r="BG253">
        <v>3.5789600000000007E-5</v>
      </c>
      <c r="BH253"/>
      <c r="BI253" t="s">
        <v>33</v>
      </c>
      <c r="BJ253" t="s">
        <v>706</v>
      </c>
      <c r="BK253" t="s">
        <v>120</v>
      </c>
      <c r="BL253" t="s">
        <v>121</v>
      </c>
      <c r="BM253" t="s">
        <v>41</v>
      </c>
      <c r="BN253" t="s">
        <v>26</v>
      </c>
      <c r="BO253" t="s">
        <v>94</v>
      </c>
      <c r="BP253">
        <v>7.03</v>
      </c>
      <c r="BS253" s="126"/>
      <c r="BT253" s="126"/>
      <c r="CC253" s="126"/>
      <c r="CD253" s="126"/>
      <c r="CK253" s="126"/>
      <c r="CL253" s="126"/>
      <c r="CM253" s="126"/>
      <c r="CN253" s="126"/>
      <c r="CO253" s="126"/>
      <c r="CP253" s="126"/>
      <c r="CQ253" s="126"/>
      <c r="CR253" s="126"/>
      <c r="CS253" s="126"/>
      <c r="CT253" s="126"/>
      <c r="CU253" s="126"/>
      <c r="CV253" s="126"/>
      <c r="CW253" s="126"/>
      <c r="CX253" s="126"/>
      <c r="CY253" s="126"/>
      <c r="CZ253" s="126"/>
      <c r="DA253" s="126"/>
      <c r="DB253" s="126"/>
      <c r="DC253" s="126"/>
      <c r="DD253" s="126"/>
      <c r="DE253" s="126"/>
      <c r="DF253" s="126"/>
      <c r="DG253" s="126"/>
      <c r="DH253" s="126"/>
      <c r="DI253" s="126"/>
      <c r="DJ253" s="126"/>
      <c r="DK253" s="126"/>
      <c r="DL253" s="126"/>
      <c r="DM253" s="126"/>
      <c r="DN253" s="126"/>
      <c r="DO253" s="126"/>
      <c r="DP253" s="126"/>
      <c r="DQ253" s="126"/>
      <c r="DR253" s="126"/>
      <c r="DS253" s="126"/>
      <c r="DT253" s="126"/>
      <c r="DU253" s="126"/>
      <c r="DV253" s="126"/>
      <c r="DW253" s="126"/>
      <c r="DX253" s="126"/>
      <c r="EB253" s="126"/>
      <c r="EF253" s="126"/>
      <c r="EG253" s="126"/>
    </row>
    <row r="254" spans="1:137" x14ac:dyDescent="0.25">
      <c r="A254">
        <v>253</v>
      </c>
      <c r="B254" t="s">
        <v>310</v>
      </c>
      <c r="C254">
        <v>8</v>
      </c>
      <c r="D254" t="s">
        <v>1351</v>
      </c>
      <c r="E254" s="134">
        <v>436.58333333333326</v>
      </c>
      <c r="F254">
        <v>170258</v>
      </c>
      <c r="G254" t="s">
        <v>30</v>
      </c>
      <c r="H254" t="s">
        <v>1010</v>
      </c>
      <c r="I254">
        <v>268160</v>
      </c>
      <c r="J254" t="s">
        <v>108</v>
      </c>
      <c r="K254">
        <v>1</v>
      </c>
      <c r="L254">
        <v>1.03</v>
      </c>
      <c r="M254">
        <v>17.655239999999999</v>
      </c>
      <c r="N254">
        <v>1.7655239999999999E-2</v>
      </c>
      <c r="O254">
        <v>18.184897200000002</v>
      </c>
      <c r="P254">
        <v>1.8184897200000001E-2</v>
      </c>
      <c r="Q254">
        <v>3.0000000000000027E-2</v>
      </c>
      <c r="R254">
        <v>5.2965719999999855E-4</v>
      </c>
      <c r="S254">
        <v>54.990687547026667</v>
      </c>
      <c r="T254">
        <v>56.640408173437464</v>
      </c>
      <c r="U254" t="s">
        <v>1111</v>
      </c>
      <c r="V254">
        <v>2.0003386920000001E-5</v>
      </c>
      <c r="W254">
        <v>2.4004064304E-6</v>
      </c>
      <c r="X254">
        <v>3.0005080379999996E-6</v>
      </c>
      <c r="Y254">
        <v>1.000169346E-4</v>
      </c>
      <c r="Z254">
        <v>7.2012192911999984E-6</v>
      </c>
      <c r="AA254">
        <v>1.000169346E-4</v>
      </c>
      <c r="AB254">
        <v>1.6042716309839998E-4</v>
      </c>
      <c r="AC254">
        <v>2.3784027047879999E-4</v>
      </c>
      <c r="AD254"/>
      <c r="AE254"/>
      <c r="AF254"/>
      <c r="AG254">
        <v>4.2725680800000001E-5</v>
      </c>
      <c r="AH254">
        <v>9.7103819999999985E-5</v>
      </c>
      <c r="AI254">
        <v>2.7189069599999998E-5</v>
      </c>
      <c r="AJ254">
        <v>3.49573752E-5</v>
      </c>
      <c r="AK254">
        <v>2.1362840400000001E-5</v>
      </c>
      <c r="AL254">
        <v>1.5925026479999998E-4</v>
      </c>
      <c r="AM254">
        <v>3.8841528000000001E-5</v>
      </c>
      <c r="AN254"/>
      <c r="AO254">
        <v>2.9131145999999999E-5</v>
      </c>
      <c r="AP254">
        <v>9.7103820000000019E-7</v>
      </c>
      <c r="AQ254">
        <v>1.0593144000000001E-5</v>
      </c>
      <c r="AR254">
        <v>3.8841528000000001E-5</v>
      </c>
      <c r="AS254">
        <v>4.855191000000001E-4</v>
      </c>
      <c r="AT254"/>
      <c r="AU254"/>
      <c r="AV254"/>
      <c r="AW254"/>
      <c r="AX254"/>
      <c r="AY254"/>
      <c r="AZ254"/>
      <c r="BA254"/>
      <c r="BB254"/>
      <c r="BC254"/>
      <c r="BD254"/>
      <c r="BE254"/>
      <c r="BF254">
        <v>5.8553603460000006E-4</v>
      </c>
      <c r="BG254">
        <v>3.8841528000000001E-5</v>
      </c>
      <c r="BH254"/>
      <c r="BI254" t="s">
        <v>33</v>
      </c>
      <c r="BJ254" t="s">
        <v>706</v>
      </c>
      <c r="BK254" t="s">
        <v>120</v>
      </c>
      <c r="BL254" t="s">
        <v>121</v>
      </c>
      <c r="BM254" t="s">
        <v>41</v>
      </c>
      <c r="BN254" t="s">
        <v>26</v>
      </c>
      <c r="BO254" t="s">
        <v>94</v>
      </c>
      <c r="BP254">
        <v>7.03</v>
      </c>
      <c r="BS254" s="126"/>
      <c r="BT254" s="126"/>
      <c r="CC254" s="126"/>
      <c r="CD254" s="126"/>
      <c r="CK254" s="126"/>
      <c r="CL254" s="126"/>
      <c r="CM254" s="126"/>
      <c r="CN254" s="126"/>
      <c r="CO254" s="126"/>
      <c r="CP254" s="126"/>
      <c r="CQ254" s="126"/>
      <c r="CR254" s="126"/>
      <c r="CS254" s="126"/>
      <c r="CT254" s="126"/>
      <c r="CU254" s="126"/>
      <c r="CV254" s="126"/>
      <c r="CW254" s="126"/>
      <c r="CX254" s="126"/>
      <c r="CY254" s="126"/>
      <c r="CZ254" s="126"/>
      <c r="DA254" s="126"/>
      <c r="DB254" s="126"/>
      <c r="DC254" s="126"/>
      <c r="DD254" s="126"/>
      <c r="DE254" s="126"/>
      <c r="DF254" s="126"/>
      <c r="DG254" s="126"/>
      <c r="DH254" s="126"/>
      <c r="DI254" s="126"/>
      <c r="DJ254" s="126"/>
      <c r="DK254" s="126"/>
      <c r="DL254" s="126"/>
      <c r="DM254" s="126"/>
      <c r="DN254" s="126"/>
      <c r="DO254" s="126"/>
      <c r="DP254" s="126"/>
      <c r="DQ254" s="126"/>
      <c r="DR254" s="126"/>
      <c r="DS254" s="126"/>
      <c r="DT254" s="126"/>
      <c r="DU254" s="126"/>
      <c r="DV254" s="126"/>
      <c r="DW254" s="126"/>
      <c r="DX254" s="126"/>
      <c r="EB254" s="126"/>
      <c r="EF254" s="126"/>
      <c r="EG254" s="126"/>
    </row>
    <row r="255" spans="1:137" x14ac:dyDescent="0.25">
      <c r="A255">
        <v>254</v>
      </c>
      <c r="B255" t="s">
        <v>311</v>
      </c>
      <c r="C255">
        <v>8</v>
      </c>
      <c r="D255" t="s">
        <v>1352</v>
      </c>
      <c r="E255" s="134">
        <v>2085.1666666666665</v>
      </c>
      <c r="F255">
        <v>170259</v>
      </c>
      <c r="G255" t="s">
        <v>30</v>
      </c>
      <c r="H255" t="s">
        <v>1010</v>
      </c>
      <c r="I255">
        <v>268160</v>
      </c>
      <c r="J255" t="s">
        <v>108</v>
      </c>
      <c r="K255">
        <v>1</v>
      </c>
      <c r="L255">
        <v>1.03</v>
      </c>
      <c r="M255">
        <v>21.1402</v>
      </c>
      <c r="N255">
        <v>2.1140200000000001E-2</v>
      </c>
      <c r="O255">
        <v>21.774405999999999</v>
      </c>
      <c r="P255">
        <v>2.1774406E-2</v>
      </c>
      <c r="Q255">
        <v>3.0000000000000027E-2</v>
      </c>
      <c r="R255">
        <v>6.3420599999999827E-4</v>
      </c>
      <c r="S255">
        <v>45.925477829337801</v>
      </c>
      <c r="T255">
        <v>47.303242164217934</v>
      </c>
      <c r="U255" t="s">
        <v>1111</v>
      </c>
      <c r="V255">
        <v>2.3951846599999999E-5</v>
      </c>
      <c r="W255">
        <v>2.8742215920000003E-6</v>
      </c>
      <c r="X255">
        <v>3.5927769899999999E-6</v>
      </c>
      <c r="Y255">
        <v>1.1975923299999999E-4</v>
      </c>
      <c r="Z255">
        <v>8.6226647759999997E-6</v>
      </c>
      <c r="AA255">
        <v>1.1975923299999999E-4</v>
      </c>
      <c r="AB255">
        <v>1.9209380973199999E-4</v>
      </c>
      <c r="AC255">
        <v>2.8478745607400007E-4</v>
      </c>
      <c r="AD255"/>
      <c r="AE255"/>
      <c r="AF255"/>
      <c r="AG255">
        <v>5.1159284000000006E-5</v>
      </c>
      <c r="AH255">
        <v>1.1627110000000001E-4</v>
      </c>
      <c r="AI255">
        <v>3.2555908000000006E-5</v>
      </c>
      <c r="AJ255">
        <v>4.1857596E-5</v>
      </c>
      <c r="AK255">
        <v>2.5579642000000003E-5</v>
      </c>
      <c r="AL255">
        <v>1.9068460399999999E-4</v>
      </c>
      <c r="AM255">
        <v>4.6508440000000006E-5</v>
      </c>
      <c r="AN255"/>
      <c r="AO255">
        <v>3.4881330000000003E-5</v>
      </c>
      <c r="AP255">
        <v>1.1627110000000002E-6</v>
      </c>
      <c r="AQ255">
        <v>1.2684120000000001E-5</v>
      </c>
      <c r="AR255">
        <v>4.6508440000000006E-5</v>
      </c>
      <c r="AS255">
        <v>5.8135550000000004E-4</v>
      </c>
      <c r="AT255"/>
      <c r="AU255"/>
      <c r="AV255"/>
      <c r="AW255"/>
      <c r="AX255"/>
      <c r="AY255"/>
      <c r="AZ255"/>
      <c r="BA255"/>
      <c r="BB255"/>
      <c r="BC255"/>
      <c r="BD255"/>
      <c r="BE255"/>
      <c r="BF255">
        <v>7.0111473300000008E-4</v>
      </c>
      <c r="BG255">
        <v>4.6508440000000006E-5</v>
      </c>
      <c r="BH255"/>
      <c r="BI255" t="s">
        <v>33</v>
      </c>
      <c r="BJ255" t="s">
        <v>706</v>
      </c>
      <c r="BK255" t="s">
        <v>120</v>
      </c>
      <c r="BL255" t="s">
        <v>121</v>
      </c>
      <c r="BM255" t="s">
        <v>41</v>
      </c>
      <c r="BN255" t="s">
        <v>26</v>
      </c>
      <c r="BO255" t="s">
        <v>94</v>
      </c>
      <c r="BP255">
        <v>7.03</v>
      </c>
      <c r="BS255" s="126"/>
      <c r="BT255" s="126"/>
      <c r="CC255" s="126"/>
      <c r="CD255" s="126"/>
      <c r="CK255" s="126"/>
      <c r="CL255" s="126"/>
      <c r="CM255" s="126"/>
      <c r="CN255" s="126"/>
      <c r="CO255" s="126"/>
      <c r="CP255" s="126"/>
      <c r="CQ255" s="126"/>
      <c r="CR255" s="126"/>
      <c r="CS255" s="126"/>
      <c r="CT255" s="126"/>
      <c r="CU255" s="126"/>
      <c r="CV255" s="126"/>
      <c r="CW255" s="126"/>
      <c r="CX255" s="126"/>
      <c r="CY255" s="126"/>
      <c r="CZ255" s="126"/>
      <c r="DA255" s="126"/>
      <c r="DB255" s="126"/>
      <c r="DC255" s="126"/>
      <c r="DD255" s="126"/>
      <c r="DE255" s="126"/>
      <c r="DF255" s="126"/>
      <c r="DG255" s="126"/>
      <c r="DH255" s="126"/>
      <c r="DI255" s="126"/>
      <c r="DJ255" s="126"/>
      <c r="DK255" s="126"/>
      <c r="DL255" s="126"/>
      <c r="DM255" s="126"/>
      <c r="DN255" s="126"/>
      <c r="DO255" s="126"/>
      <c r="DP255" s="126"/>
      <c r="DQ255" s="126"/>
      <c r="DR255" s="126"/>
      <c r="DS255" s="126"/>
      <c r="DT255" s="126"/>
      <c r="DU255" s="126"/>
      <c r="DV255" s="126"/>
      <c r="DW255" s="126"/>
      <c r="DX255" s="126"/>
      <c r="EB255" s="126"/>
      <c r="EF255" s="126"/>
      <c r="EG255" s="126"/>
    </row>
    <row r="256" spans="1:137" x14ac:dyDescent="0.25">
      <c r="A256">
        <v>255</v>
      </c>
      <c r="B256" t="s">
        <v>432</v>
      </c>
      <c r="C256">
        <v>8</v>
      </c>
      <c r="D256" t="s">
        <v>1353</v>
      </c>
      <c r="E256" s="134">
        <v>906.58333333333348</v>
      </c>
      <c r="F256">
        <v>221635</v>
      </c>
      <c r="G256" t="s">
        <v>30</v>
      </c>
      <c r="H256" t="s">
        <v>1010</v>
      </c>
      <c r="I256">
        <v>268160</v>
      </c>
      <c r="J256" t="s">
        <v>108</v>
      </c>
      <c r="K256">
        <v>1</v>
      </c>
      <c r="L256">
        <v>1.03</v>
      </c>
      <c r="M256">
        <v>14.011994389556</v>
      </c>
      <c r="N256">
        <v>1.4011994389556E-2</v>
      </c>
      <c r="O256">
        <v>14.432354221242679</v>
      </c>
      <c r="P256">
        <v>1.443235422124268E-2</v>
      </c>
      <c r="Q256">
        <v>3.0000000000000027E-2</v>
      </c>
      <c r="R256">
        <v>4.203598316866799E-4</v>
      </c>
      <c r="S256">
        <v>69.288764997752139</v>
      </c>
      <c r="T256">
        <v>71.367427947684689</v>
      </c>
      <c r="U256" t="s">
        <v>1111</v>
      </c>
      <c r="V256">
        <v>1.5875589643366946E-5</v>
      </c>
      <c r="W256">
        <v>1.9050707572040336E-6</v>
      </c>
      <c r="X256">
        <v>2.381338446505042E-6</v>
      </c>
      <c r="Y256">
        <v>7.9377948216834731E-5</v>
      </c>
      <c r="Z256">
        <v>5.7152122716121E-6</v>
      </c>
      <c r="AA256">
        <v>7.9377948216834731E-5</v>
      </c>
      <c r="AB256">
        <v>1.273222289398029E-4</v>
      </c>
      <c r="AC256">
        <v>1.88760760859633E-4</v>
      </c>
      <c r="AD256"/>
      <c r="AE256"/>
      <c r="AF256"/>
      <c r="AG256">
        <v>3.3909026422725529E-5</v>
      </c>
      <c r="AH256">
        <v>7.7065969142558002E-5</v>
      </c>
      <c r="AI256">
        <v>2.1578471359916243E-5</v>
      </c>
      <c r="AJ256">
        <v>2.7743748891320883E-5</v>
      </c>
      <c r="AK256">
        <v>1.6954513211362765E-5</v>
      </c>
      <c r="AL256">
        <v>1.2638818939379512E-4</v>
      </c>
      <c r="AM256">
        <v>3.0826387657023201E-5</v>
      </c>
      <c r="AN256"/>
      <c r="AO256">
        <v>2.3119790742767404E-5</v>
      </c>
      <c r="AP256">
        <v>7.7065969142558025E-7</v>
      </c>
      <c r="AQ256">
        <v>8.4071966337336005E-6</v>
      </c>
      <c r="AR256">
        <v>3.0826387657023201E-5</v>
      </c>
      <c r="AS256">
        <v>3.8532984571279006E-4</v>
      </c>
      <c r="AT256"/>
      <c r="AU256"/>
      <c r="AV256"/>
      <c r="AW256"/>
      <c r="AX256"/>
      <c r="AY256"/>
      <c r="AZ256"/>
      <c r="BA256"/>
      <c r="BB256"/>
      <c r="BC256"/>
      <c r="BD256"/>
      <c r="BE256"/>
      <c r="BF256">
        <v>4.6470779392962481E-4</v>
      </c>
      <c r="BG256">
        <v>3.0826387657023201E-5</v>
      </c>
      <c r="BH256"/>
      <c r="BI256" t="s">
        <v>33</v>
      </c>
      <c r="BJ256" t="s">
        <v>706</v>
      </c>
      <c r="BK256" t="s">
        <v>120</v>
      </c>
      <c r="BL256" t="s">
        <v>121</v>
      </c>
      <c r="BM256" t="s">
        <v>41</v>
      </c>
      <c r="BN256" t="s">
        <v>26</v>
      </c>
      <c r="BO256" t="s">
        <v>94</v>
      </c>
      <c r="BP256">
        <v>7.03</v>
      </c>
      <c r="BS256" s="126"/>
      <c r="BT256" s="126"/>
      <c r="CC256" s="126"/>
      <c r="CD256" s="126"/>
      <c r="CK256" s="126"/>
      <c r="CL256" s="126"/>
      <c r="CM256" s="126"/>
      <c r="CN256" s="126"/>
      <c r="CO256" s="126"/>
      <c r="CP256" s="126"/>
      <c r="CQ256" s="126"/>
      <c r="CR256" s="126"/>
      <c r="CS256" s="126"/>
      <c r="CT256" s="126"/>
      <c r="CU256" s="126"/>
      <c r="CV256" s="126"/>
      <c r="CW256" s="126"/>
      <c r="CX256" s="126"/>
      <c r="CY256" s="126"/>
      <c r="CZ256" s="126"/>
      <c r="DA256" s="126"/>
      <c r="DB256" s="126"/>
      <c r="DC256" s="126"/>
      <c r="DD256" s="126"/>
      <c r="DE256" s="126"/>
      <c r="DF256" s="126"/>
      <c r="DG256" s="126"/>
      <c r="DH256" s="126"/>
      <c r="DI256" s="126"/>
      <c r="DJ256" s="126"/>
      <c r="DK256" s="126"/>
      <c r="DL256" s="126"/>
      <c r="DM256" s="126"/>
      <c r="DN256" s="126"/>
      <c r="DO256" s="126"/>
      <c r="DP256" s="126"/>
      <c r="DQ256" s="126"/>
      <c r="DR256" s="126"/>
      <c r="DS256" s="126"/>
      <c r="DT256" s="126"/>
      <c r="DU256" s="126"/>
      <c r="DV256" s="126"/>
      <c r="DW256" s="126"/>
      <c r="DX256" s="126"/>
      <c r="EB256" s="126"/>
      <c r="EF256" s="126"/>
      <c r="EG256" s="126"/>
    </row>
    <row r="257" spans="1:137" x14ac:dyDescent="0.25">
      <c r="A257">
        <v>256</v>
      </c>
      <c r="B257" t="s">
        <v>433</v>
      </c>
      <c r="C257">
        <v>8</v>
      </c>
      <c r="D257" t="s">
        <v>1354</v>
      </c>
      <c r="E257" s="134">
        <v>500</v>
      </c>
      <c r="F257">
        <v>221636</v>
      </c>
      <c r="G257" t="s">
        <v>30</v>
      </c>
      <c r="H257" t="s">
        <v>1010</v>
      </c>
      <c r="I257">
        <v>268160</v>
      </c>
      <c r="J257" t="s">
        <v>108</v>
      </c>
      <c r="K257">
        <v>1</v>
      </c>
      <c r="L257">
        <v>1.03</v>
      </c>
      <c r="M257">
        <v>24.489992078330001</v>
      </c>
      <c r="N257">
        <v>2.4489992078329997E-2</v>
      </c>
      <c r="O257">
        <v>25.224691840679899</v>
      </c>
      <c r="P257">
        <v>2.5224691840679898E-2</v>
      </c>
      <c r="Q257">
        <v>3.0000000000000027E-2</v>
      </c>
      <c r="R257">
        <v>7.3469976234990034E-4</v>
      </c>
      <c r="S257">
        <v>39.643695404329911</v>
      </c>
      <c r="T257">
        <v>40.833006266459805</v>
      </c>
      <c r="U257" t="s">
        <v>1111</v>
      </c>
      <c r="V257">
        <v>2.7747161024747891E-5</v>
      </c>
      <c r="W257">
        <v>3.3296593229697474E-6</v>
      </c>
      <c r="X257">
        <v>4.1620741537121837E-6</v>
      </c>
      <c r="Y257">
        <v>1.3873580512373948E-4</v>
      </c>
      <c r="Z257">
        <v>9.9889779689092409E-6</v>
      </c>
      <c r="AA257">
        <v>1.3873580512373948E-4</v>
      </c>
      <c r="AB257">
        <v>2.2253223141847808E-4</v>
      </c>
      <c r="AC257">
        <v>3.2991374458425247E-4</v>
      </c>
      <c r="AD257"/>
      <c r="AE257"/>
      <c r="AF257"/>
      <c r="AG257">
        <v>5.9265780829558606E-5</v>
      </c>
      <c r="AH257">
        <v>1.3469495643081498E-4</v>
      </c>
      <c r="AI257">
        <v>3.7714587800628211E-5</v>
      </c>
      <c r="AJ257">
        <v>4.8490184315093398E-5</v>
      </c>
      <c r="AK257">
        <v>2.9632890414779303E-5</v>
      </c>
      <c r="AL257">
        <v>2.2089972854653659E-4</v>
      </c>
      <c r="AM257">
        <v>5.3877982572325999E-5</v>
      </c>
      <c r="AN257"/>
      <c r="AO257">
        <v>4.0408486929244501E-5</v>
      </c>
      <c r="AP257">
        <v>1.3469495643081499E-6</v>
      </c>
      <c r="AQ257">
        <v>1.4693995246998001E-5</v>
      </c>
      <c r="AR257">
        <v>5.3877982572325999E-5</v>
      </c>
      <c r="AS257">
        <v>6.7347478215407509E-4</v>
      </c>
      <c r="AT257"/>
      <c r="AU257"/>
      <c r="AV257"/>
      <c r="AW257"/>
      <c r="AX257"/>
      <c r="AY257"/>
      <c r="AZ257"/>
      <c r="BA257"/>
      <c r="BB257"/>
      <c r="BC257"/>
      <c r="BD257"/>
      <c r="BE257"/>
      <c r="BF257">
        <v>8.1221058727781455E-4</v>
      </c>
      <c r="BG257">
        <v>5.3877982572325999E-5</v>
      </c>
      <c r="BH257"/>
      <c r="BI257" t="s">
        <v>33</v>
      </c>
      <c r="BJ257" t="s">
        <v>706</v>
      </c>
      <c r="BK257" t="s">
        <v>123</v>
      </c>
      <c r="BL257" t="s">
        <v>121</v>
      </c>
      <c r="BM257" t="s">
        <v>41</v>
      </c>
      <c r="BN257" t="s">
        <v>26</v>
      </c>
      <c r="BO257" t="s">
        <v>94</v>
      </c>
      <c r="BP257">
        <v>7.03</v>
      </c>
      <c r="BS257" s="126"/>
      <c r="BT257" s="126"/>
      <c r="CC257" s="126"/>
      <c r="CD257" s="126"/>
      <c r="CK257" s="126"/>
      <c r="CL257" s="126"/>
      <c r="CM257" s="126"/>
      <c r="CN257" s="126"/>
      <c r="CO257" s="126"/>
      <c r="CP257" s="126"/>
      <c r="CQ257" s="126"/>
      <c r="CR257" s="126"/>
      <c r="CS257" s="126"/>
      <c r="CT257" s="126"/>
      <c r="CU257" s="126"/>
      <c r="CV257" s="126"/>
      <c r="CW257" s="126"/>
      <c r="CX257" s="126"/>
      <c r="CY257" s="126"/>
      <c r="CZ257" s="126"/>
      <c r="DA257" s="126"/>
      <c r="DB257" s="126"/>
      <c r="DC257" s="126"/>
      <c r="DD257" s="126"/>
      <c r="DE257" s="126"/>
      <c r="DF257" s="126"/>
      <c r="DG257" s="126"/>
      <c r="DH257" s="126"/>
      <c r="DI257" s="126"/>
      <c r="DJ257" s="126"/>
      <c r="DK257" s="126"/>
      <c r="DL257" s="126"/>
      <c r="DM257" s="126"/>
      <c r="DN257" s="126"/>
      <c r="DO257" s="126"/>
      <c r="DP257" s="126"/>
      <c r="DQ257" s="126"/>
      <c r="DR257" s="126"/>
      <c r="DS257" s="126"/>
      <c r="DT257" s="126"/>
      <c r="DU257" s="126"/>
      <c r="DV257" s="126"/>
      <c r="DW257" s="126"/>
      <c r="DX257" s="126"/>
      <c r="EB257" s="126"/>
      <c r="EF257" s="126"/>
      <c r="EG257" s="126"/>
    </row>
    <row r="258" spans="1:137" x14ac:dyDescent="0.25">
      <c r="A258">
        <v>257</v>
      </c>
      <c r="B258" t="s">
        <v>434</v>
      </c>
      <c r="C258">
        <v>8</v>
      </c>
      <c r="D258" t="s">
        <v>1355</v>
      </c>
      <c r="E258" s="134">
        <v>500</v>
      </c>
      <c r="F258">
        <v>221637</v>
      </c>
      <c r="G258" t="s">
        <v>30</v>
      </c>
      <c r="H258" t="s">
        <v>1010</v>
      </c>
      <c r="I258">
        <v>268160</v>
      </c>
      <c r="J258" t="s">
        <v>108</v>
      </c>
      <c r="K258">
        <v>1</v>
      </c>
      <c r="L258">
        <v>1.03</v>
      </c>
      <c r="M258">
        <v>27.571756104439999</v>
      </c>
      <c r="N258">
        <v>2.7571756104440001E-2</v>
      </c>
      <c r="O258">
        <v>28.398908787573198</v>
      </c>
      <c r="P258">
        <v>2.8398908787573202E-2</v>
      </c>
      <c r="Q258">
        <v>3.0000000000000027E-2</v>
      </c>
      <c r="R258">
        <v>8.2715268313320045E-4</v>
      </c>
      <c r="S258">
        <v>35.212620579195644</v>
      </c>
      <c r="T258">
        <v>36.268999196571514</v>
      </c>
      <c r="U258" t="s">
        <v>1111</v>
      </c>
      <c r="V258">
        <v>3.1238799666330517E-5</v>
      </c>
      <c r="W258">
        <v>3.7486559599596623E-6</v>
      </c>
      <c r="X258">
        <v>4.6858199499495777E-6</v>
      </c>
      <c r="Y258">
        <v>1.5619399833165262E-4</v>
      </c>
      <c r="Z258">
        <v>1.1245967879878986E-5</v>
      </c>
      <c r="AA258">
        <v>1.5619399833165262E-4</v>
      </c>
      <c r="AB258">
        <v>2.5053517332397076E-4</v>
      </c>
      <c r="AC258">
        <v>3.7142932803266993E-4</v>
      </c>
      <c r="AD258"/>
      <c r="AE258"/>
      <c r="AF258"/>
      <c r="AG258">
        <v>6.6723649772744797E-5</v>
      </c>
      <c r="AH258">
        <v>1.5164465857441995E-4</v>
      </c>
      <c r="AI258">
        <v>4.2460504400837602E-5</v>
      </c>
      <c r="AJ258">
        <v>5.4592077086791203E-5</v>
      </c>
      <c r="AK258">
        <v>3.3361824886372398E-5</v>
      </c>
      <c r="AL258">
        <v>2.4869724006204878E-4</v>
      </c>
      <c r="AM258">
        <v>6.0657863429768003E-5</v>
      </c>
      <c r="AN258"/>
      <c r="AO258">
        <v>4.5493397572325999E-5</v>
      </c>
      <c r="AP258">
        <v>1.5164465857442001E-6</v>
      </c>
      <c r="AQ258">
        <v>1.6543053662663997E-5</v>
      </c>
      <c r="AR258">
        <v>6.0657863429768003E-5</v>
      </c>
      <c r="AS258">
        <v>7.5822329287209998E-4</v>
      </c>
      <c r="AT258"/>
      <c r="AU258"/>
      <c r="AV258"/>
      <c r="AW258"/>
      <c r="AX258"/>
      <c r="AY258"/>
      <c r="AZ258"/>
      <c r="BA258"/>
      <c r="BB258"/>
      <c r="BC258"/>
      <c r="BD258"/>
      <c r="BE258"/>
      <c r="BF258">
        <v>9.1441729120375268E-4</v>
      </c>
      <c r="BG258">
        <v>6.0657863429768003E-5</v>
      </c>
      <c r="BH258"/>
      <c r="BI258" t="s">
        <v>33</v>
      </c>
      <c r="BJ258" t="s">
        <v>706</v>
      </c>
      <c r="BK258" t="s">
        <v>123</v>
      </c>
      <c r="BL258" t="s">
        <v>121</v>
      </c>
      <c r="BM258" t="s">
        <v>41</v>
      </c>
      <c r="BN258" t="s">
        <v>26</v>
      </c>
      <c r="BO258" t="s">
        <v>94</v>
      </c>
      <c r="BP258">
        <v>7.03</v>
      </c>
      <c r="BS258" s="126"/>
      <c r="BT258" s="126"/>
      <c r="CC258" s="126"/>
      <c r="CD258" s="126"/>
      <c r="CK258" s="126"/>
      <c r="CL258" s="126"/>
      <c r="CM258" s="126"/>
      <c r="CN258" s="126"/>
      <c r="CO258" s="126"/>
      <c r="CP258" s="126"/>
      <c r="CQ258" s="126"/>
      <c r="CR258" s="126"/>
      <c r="CS258" s="126"/>
      <c r="CT258" s="126"/>
      <c r="CU258" s="126"/>
      <c r="CV258" s="126"/>
      <c r="CW258" s="126"/>
      <c r="CX258" s="126"/>
      <c r="CY258" s="126"/>
      <c r="CZ258" s="126"/>
      <c r="DA258" s="126"/>
      <c r="DB258" s="126"/>
      <c r="DC258" s="126"/>
      <c r="DD258" s="126"/>
      <c r="DE258" s="126"/>
      <c r="DF258" s="126"/>
      <c r="DG258" s="126"/>
      <c r="DH258" s="126"/>
      <c r="DI258" s="126"/>
      <c r="DJ258" s="126"/>
      <c r="DK258" s="126"/>
      <c r="DL258" s="126"/>
      <c r="DM258" s="126"/>
      <c r="DN258" s="126"/>
      <c r="DO258" s="126"/>
      <c r="DP258" s="126"/>
      <c r="DQ258" s="126"/>
      <c r="DR258" s="126"/>
      <c r="DS258" s="126"/>
      <c r="DT258" s="126"/>
      <c r="DU258" s="126"/>
      <c r="DV258" s="126"/>
      <c r="DW258" s="126"/>
      <c r="DX258" s="126"/>
      <c r="EB258" s="126"/>
      <c r="EF258" s="126"/>
      <c r="EG258" s="126"/>
    </row>
    <row r="259" spans="1:137" x14ac:dyDescent="0.25">
      <c r="A259">
        <v>258</v>
      </c>
      <c r="B259" t="s">
        <v>483</v>
      </c>
      <c r="C259">
        <v>8</v>
      </c>
      <c r="D259" t="s">
        <v>1356</v>
      </c>
      <c r="E259" s="134">
        <v>200</v>
      </c>
      <c r="F259">
        <v>221638</v>
      </c>
      <c r="G259" t="s">
        <v>30</v>
      </c>
      <c r="H259" t="s">
        <v>1010</v>
      </c>
      <c r="I259">
        <v>268160</v>
      </c>
      <c r="J259" t="s">
        <v>108</v>
      </c>
      <c r="K259">
        <v>1</v>
      </c>
      <c r="L259">
        <v>1.03</v>
      </c>
      <c r="M259">
        <v>29.095251717695</v>
      </c>
      <c r="N259">
        <v>2.9095251717695E-2</v>
      </c>
      <c r="O259">
        <v>29.968109269225849</v>
      </c>
      <c r="P259">
        <v>2.996810926922585E-2</v>
      </c>
      <c r="Q259">
        <v>3.0000000000000027E-2</v>
      </c>
      <c r="R259">
        <v>8.7285755153084996E-4</v>
      </c>
      <c r="S259">
        <v>33.368805186081481</v>
      </c>
      <c r="T259">
        <v>34.369869341663922</v>
      </c>
      <c r="U259" t="s">
        <v>1111</v>
      </c>
      <c r="V259">
        <v>3.2964920196148438E-5</v>
      </c>
      <c r="W259">
        <v>3.9557904235378125E-6</v>
      </c>
      <c r="X259">
        <v>4.9447380294222646E-6</v>
      </c>
      <c r="Y259">
        <v>1.6482460098074219E-4</v>
      </c>
      <c r="Z259">
        <v>1.1867371270613437E-5</v>
      </c>
      <c r="AA259">
        <v>1.6482460098074219E-4</v>
      </c>
      <c r="AB259">
        <v>2.6437865997311046E-4</v>
      </c>
      <c r="AC259">
        <v>3.9195290113220498E-4</v>
      </c>
      <c r="AD259"/>
      <c r="AE259"/>
      <c r="AF259"/>
      <c r="AG259">
        <v>7.0410509156821913E-5</v>
      </c>
      <c r="AH259">
        <v>1.600238844473225E-4</v>
      </c>
      <c r="AI259">
        <v>4.4806687645250309E-5</v>
      </c>
      <c r="AJ259">
        <v>5.7608598401036101E-5</v>
      </c>
      <c r="AK259">
        <v>3.5205254578410957E-5</v>
      </c>
      <c r="AL259">
        <v>2.6243917049360892E-4</v>
      </c>
      <c r="AM259">
        <v>6.4009553778929007E-5</v>
      </c>
      <c r="AN259"/>
      <c r="AO259">
        <v>4.8007165334196762E-5</v>
      </c>
      <c r="AP259">
        <v>1.6002388444732253E-6</v>
      </c>
      <c r="AQ259">
        <v>1.7457151030617001E-5</v>
      </c>
      <c r="AR259">
        <v>6.4009553778929007E-5</v>
      </c>
      <c r="AS259">
        <v>8.001194222366126E-4</v>
      </c>
      <c r="AT259"/>
      <c r="AU259"/>
      <c r="AV259"/>
      <c r="AW259"/>
      <c r="AX259"/>
      <c r="AY259"/>
      <c r="AZ259"/>
      <c r="BA259"/>
      <c r="BB259"/>
      <c r="BC259"/>
      <c r="BD259"/>
      <c r="BE259"/>
      <c r="BF259">
        <v>9.6494402321735493E-4</v>
      </c>
      <c r="BG259">
        <v>6.4009553778929007E-5</v>
      </c>
      <c r="BH259"/>
      <c r="BI259" t="s">
        <v>33</v>
      </c>
      <c r="BJ259" t="s">
        <v>706</v>
      </c>
      <c r="BK259" t="s">
        <v>120</v>
      </c>
      <c r="BL259" t="s">
        <v>121</v>
      </c>
      <c r="BM259" t="s">
        <v>41</v>
      </c>
      <c r="BN259" t="s">
        <v>26</v>
      </c>
      <c r="BO259" t="s">
        <v>94</v>
      </c>
      <c r="BP259">
        <v>7.03</v>
      </c>
      <c r="BS259" s="126"/>
      <c r="BT259" s="126"/>
      <c r="CC259" s="126"/>
      <c r="CD259" s="126"/>
      <c r="CK259" s="126"/>
      <c r="CL259" s="126"/>
      <c r="CM259" s="126"/>
      <c r="CN259" s="126"/>
      <c r="CO259" s="126"/>
      <c r="CP259" s="126"/>
      <c r="CQ259" s="126"/>
      <c r="CR259" s="126"/>
      <c r="CS259" s="126"/>
      <c r="CT259" s="126"/>
      <c r="CU259" s="126"/>
      <c r="CV259" s="126"/>
      <c r="CW259" s="126"/>
      <c r="CX259" s="126"/>
      <c r="CY259" s="126"/>
      <c r="CZ259" s="126"/>
      <c r="DA259" s="126"/>
      <c r="DB259" s="126"/>
      <c r="DC259" s="126"/>
      <c r="DD259" s="126"/>
      <c r="DE259" s="126"/>
      <c r="DF259" s="126"/>
      <c r="DG259" s="126"/>
      <c r="DH259" s="126"/>
      <c r="DI259" s="126"/>
      <c r="DJ259" s="126"/>
      <c r="DK259" s="126"/>
      <c r="DL259" s="126"/>
      <c r="DM259" s="126"/>
      <c r="DN259" s="126"/>
      <c r="DO259" s="126"/>
      <c r="DP259" s="126"/>
      <c r="DQ259" s="126"/>
      <c r="DR259" s="126"/>
      <c r="DS259" s="126"/>
      <c r="DT259" s="126"/>
      <c r="DU259" s="126"/>
      <c r="DV259" s="126"/>
      <c r="DW259" s="126"/>
      <c r="DX259" s="126"/>
      <c r="EB259" s="126"/>
      <c r="EF259" s="126"/>
      <c r="EG259" s="126"/>
    </row>
    <row r="260" spans="1:137" x14ac:dyDescent="0.25">
      <c r="A260">
        <v>259</v>
      </c>
      <c r="B260" t="s">
        <v>555</v>
      </c>
      <c r="C260">
        <v>8</v>
      </c>
      <c r="D260" t="s">
        <v>1357</v>
      </c>
      <c r="E260" s="134">
        <v>17.916666666666668</v>
      </c>
      <c r="F260">
        <v>175716</v>
      </c>
      <c r="G260" t="s">
        <v>30</v>
      </c>
      <c r="H260" t="s">
        <v>1010</v>
      </c>
      <c r="I260">
        <v>268160</v>
      </c>
      <c r="J260" t="s">
        <v>108</v>
      </c>
      <c r="K260">
        <v>1</v>
      </c>
      <c r="L260">
        <v>1.03</v>
      </c>
      <c r="M260">
        <v>20.8688</v>
      </c>
      <c r="N260">
        <v>2.08688E-2</v>
      </c>
      <c r="O260">
        <v>21.494864</v>
      </c>
      <c r="P260">
        <v>2.1494863999999999E-2</v>
      </c>
      <c r="Q260">
        <v>3.0000000000000027E-2</v>
      </c>
      <c r="R260">
        <v>6.2606399999999909E-4</v>
      </c>
      <c r="S260">
        <v>46.522741432558036</v>
      </c>
      <c r="T260">
        <v>47.918423675534768</v>
      </c>
      <c r="U260" t="s">
        <v>61</v>
      </c>
      <c r="V260">
        <v>2.3644350400000003E-5</v>
      </c>
      <c r="W260">
        <v>2.8373220480000003E-6</v>
      </c>
      <c r="X260">
        <v>3.5466525600000001E-6</v>
      </c>
      <c r="Y260">
        <v>1.18221752E-4</v>
      </c>
      <c r="Z260">
        <v>8.511966144E-6</v>
      </c>
      <c r="AA260">
        <v>1.18221752E-4</v>
      </c>
      <c r="AB260">
        <v>1.8962769020800001E-4</v>
      </c>
      <c r="AC260">
        <v>2.8113132625600003E-4</v>
      </c>
      <c r="AD260"/>
      <c r="AE260"/>
      <c r="AF260"/>
      <c r="AG260">
        <v>5.0502496000000009E-5</v>
      </c>
      <c r="AH260">
        <v>1.1477840000000001E-4</v>
      </c>
      <c r="AI260">
        <v>3.2137952000000005E-5</v>
      </c>
      <c r="AJ260">
        <v>4.1320223999999997E-5</v>
      </c>
      <c r="AK260">
        <v>2.5251248000000004E-5</v>
      </c>
      <c r="AL260">
        <v>1.8823657599999999E-4</v>
      </c>
      <c r="AM260">
        <v>4.5911360000000006E-5</v>
      </c>
      <c r="AN260">
        <v>5.0502496000000009E-5</v>
      </c>
      <c r="AO260"/>
      <c r="AP260">
        <v>1.1477840000000002E-6</v>
      </c>
      <c r="AQ260">
        <v>1.2521279999999998E-5</v>
      </c>
      <c r="AR260">
        <v>4.5911360000000006E-5</v>
      </c>
      <c r="AS260">
        <v>5.7389200000000011E-4</v>
      </c>
      <c r="AT260"/>
      <c r="AU260"/>
      <c r="AV260"/>
      <c r="AW260"/>
      <c r="AX260"/>
      <c r="AY260"/>
      <c r="AZ260"/>
      <c r="BA260"/>
      <c r="BB260"/>
      <c r="BC260"/>
      <c r="BD260"/>
      <c r="BE260"/>
      <c r="BF260">
        <v>6.9211375200000009E-4</v>
      </c>
      <c r="BG260">
        <v>4.5911360000000006E-5</v>
      </c>
      <c r="BH260"/>
      <c r="BI260" t="s">
        <v>33</v>
      </c>
      <c r="BJ260" t="s">
        <v>706</v>
      </c>
      <c r="BK260" t="s">
        <v>120</v>
      </c>
      <c r="BL260" t="s">
        <v>121</v>
      </c>
      <c r="BM260" t="s">
        <v>41</v>
      </c>
      <c r="BN260" t="s">
        <v>26</v>
      </c>
      <c r="BO260" t="s">
        <v>94</v>
      </c>
      <c r="BP260">
        <v>7.03</v>
      </c>
      <c r="BS260" s="126"/>
      <c r="BT260" s="126"/>
      <c r="CC260" s="126"/>
      <c r="CD260" s="126"/>
      <c r="CK260" s="126"/>
      <c r="CL260" s="126"/>
      <c r="CM260" s="126"/>
      <c r="CN260" s="126"/>
      <c r="CO260" s="126"/>
      <c r="CP260" s="126"/>
      <c r="CQ260" s="126"/>
      <c r="CR260" s="126"/>
      <c r="CS260" s="126"/>
      <c r="CT260" s="126"/>
      <c r="CU260" s="126"/>
      <c r="CV260" s="126"/>
      <c r="CW260" s="126"/>
      <c r="CX260" s="126"/>
      <c r="CY260" s="126"/>
      <c r="CZ260" s="126"/>
      <c r="DA260" s="126"/>
      <c r="DB260" s="126"/>
      <c r="DC260" s="126"/>
      <c r="DD260" s="126"/>
      <c r="DE260" s="126"/>
      <c r="DF260" s="126"/>
      <c r="DG260" s="126"/>
      <c r="DH260" s="126"/>
      <c r="DI260" s="126"/>
      <c r="DJ260" s="126"/>
      <c r="DK260" s="126"/>
      <c r="DL260" s="126"/>
      <c r="DM260" s="126"/>
      <c r="DN260" s="126"/>
      <c r="DO260" s="126"/>
      <c r="DP260" s="126"/>
      <c r="DQ260" s="126"/>
      <c r="DR260" s="126"/>
      <c r="DS260" s="126"/>
      <c r="DT260" s="126"/>
      <c r="DU260" s="126"/>
      <c r="DV260" s="126"/>
      <c r="DW260" s="126"/>
      <c r="DX260" s="126"/>
      <c r="EB260" s="126"/>
      <c r="EF260" s="126"/>
      <c r="EG260" s="126"/>
    </row>
    <row r="261" spans="1:137" x14ac:dyDescent="0.25">
      <c r="A261">
        <v>260</v>
      </c>
      <c r="B261" t="s">
        <v>703</v>
      </c>
      <c r="C261">
        <v>8</v>
      </c>
      <c r="D261" t="s">
        <v>704</v>
      </c>
      <c r="E261" s="134">
        <v>400</v>
      </c>
      <c r="F261">
        <v>194081</v>
      </c>
      <c r="G261" t="s">
        <v>30</v>
      </c>
      <c r="H261" t="s">
        <v>1010</v>
      </c>
      <c r="I261">
        <v>268160</v>
      </c>
      <c r="J261" t="s">
        <v>108</v>
      </c>
      <c r="K261">
        <v>1</v>
      </c>
      <c r="L261">
        <v>1.03</v>
      </c>
      <c r="M261">
        <v>18.253270000000001</v>
      </c>
      <c r="N261">
        <v>1.8253269999999999E-2</v>
      </c>
      <c r="O261">
        <v>18.800868099999999</v>
      </c>
      <c r="P261">
        <v>1.8800868100000003E-2</v>
      </c>
      <c r="Q261">
        <v>3.0000000000000027E-2</v>
      </c>
      <c r="R261">
        <v>5.4759810000000117E-4</v>
      </c>
      <c r="S261">
        <v>53.189033329796075</v>
      </c>
      <c r="T261">
        <v>54.784704329689966</v>
      </c>
      <c r="U261" t="s">
        <v>61</v>
      </c>
      <c r="V261">
        <v>2.0680954910000009E-5</v>
      </c>
      <c r="W261">
        <v>2.4817145892000008E-6</v>
      </c>
      <c r="X261">
        <v>3.1021432365000006E-6</v>
      </c>
      <c r="Y261">
        <v>1.0340477455000004E-4</v>
      </c>
      <c r="Z261">
        <v>7.445143767600001E-6</v>
      </c>
      <c r="AA261">
        <v>1.0340477455000004E-4</v>
      </c>
      <c r="AB261">
        <v>1.6586125837820002E-4</v>
      </c>
      <c r="AC261">
        <v>2.4589655387990007E-4</v>
      </c>
      <c r="AD261"/>
      <c r="AE261"/>
      <c r="AF261"/>
      <c r="AG261">
        <v>4.4172913400000007E-5</v>
      </c>
      <c r="AH261">
        <v>1.00392985E-4</v>
      </c>
      <c r="AI261">
        <v>2.8110035799999999E-5</v>
      </c>
      <c r="AJ261">
        <v>3.6141474599999998E-5</v>
      </c>
      <c r="AK261">
        <v>2.2086456700000004E-5</v>
      </c>
      <c r="AL261">
        <v>1.646444954E-4</v>
      </c>
      <c r="AM261">
        <v>4.0157194000000006E-5</v>
      </c>
      <c r="AN261">
        <v>4.4172913400000007E-5</v>
      </c>
      <c r="AO261"/>
      <c r="AP261">
        <v>1.0039298499999999E-6</v>
      </c>
      <c r="AQ261">
        <v>1.0951962000000001E-5</v>
      </c>
      <c r="AR261">
        <v>4.0157194000000006E-5</v>
      </c>
      <c r="AS261">
        <v>5.0196492500000013E-4</v>
      </c>
      <c r="AT261"/>
      <c r="AU261"/>
      <c r="AV261"/>
      <c r="AW261"/>
      <c r="AX261"/>
      <c r="AY261"/>
      <c r="AZ261"/>
      <c r="BA261"/>
      <c r="BB261"/>
      <c r="BC261"/>
      <c r="BD261"/>
      <c r="BE261"/>
      <c r="BF261">
        <v>6.053696995500002E-4</v>
      </c>
      <c r="BG261">
        <v>4.0157194000000006E-5</v>
      </c>
      <c r="BH261"/>
      <c r="BI261" t="s">
        <v>33</v>
      </c>
      <c r="BJ261" t="s">
        <v>706</v>
      </c>
      <c r="BK261" t="s">
        <v>120</v>
      </c>
      <c r="BL261" t="s">
        <v>121</v>
      </c>
      <c r="BM261" t="s">
        <v>41</v>
      </c>
      <c r="BN261" t="s">
        <v>26</v>
      </c>
      <c r="BO261" t="s">
        <v>94</v>
      </c>
      <c r="BP261">
        <v>7.03</v>
      </c>
      <c r="BS261" s="126"/>
      <c r="BT261" s="126"/>
      <c r="CC261" s="126"/>
      <c r="CD261" s="126"/>
      <c r="CK261" s="126"/>
      <c r="CL261" s="126"/>
      <c r="CM261" s="126"/>
      <c r="CN261" s="126"/>
      <c r="CO261" s="126"/>
      <c r="CP261" s="126"/>
      <c r="CQ261" s="126"/>
      <c r="CR261" s="126"/>
      <c r="CS261" s="126"/>
      <c r="CT261" s="126"/>
      <c r="CU261" s="126"/>
      <c r="CV261" s="126"/>
      <c r="CW261" s="126"/>
      <c r="CX261" s="126"/>
      <c r="CY261" s="126"/>
      <c r="CZ261" s="126"/>
      <c r="DA261" s="126"/>
      <c r="DB261" s="126"/>
      <c r="DC261" s="126"/>
      <c r="DD261" s="126"/>
      <c r="DE261" s="126"/>
      <c r="DF261" s="126"/>
      <c r="DG261" s="126"/>
      <c r="DH261" s="126"/>
      <c r="DI261" s="126"/>
      <c r="DJ261" s="126"/>
      <c r="DK261" s="126"/>
      <c r="DL261" s="126"/>
      <c r="DM261" s="126"/>
      <c r="DN261" s="126"/>
      <c r="DO261" s="126"/>
      <c r="DP261" s="126"/>
      <c r="DQ261" s="126"/>
      <c r="DR261" s="126"/>
      <c r="DS261" s="126"/>
      <c r="DT261" s="126"/>
      <c r="DU261" s="126"/>
      <c r="DV261" s="126"/>
      <c r="DW261" s="126"/>
      <c r="DX261" s="126"/>
      <c r="EB261" s="126"/>
      <c r="EF261" s="126"/>
      <c r="EG261" s="126"/>
    </row>
    <row r="262" spans="1:137" x14ac:dyDescent="0.25">
      <c r="A262">
        <v>261</v>
      </c>
      <c r="B262" t="s">
        <v>733</v>
      </c>
      <c r="C262">
        <v>8</v>
      </c>
      <c r="D262" t="s">
        <v>1358</v>
      </c>
      <c r="E262" s="134">
        <v>20</v>
      </c>
      <c r="F262">
        <v>219336</v>
      </c>
      <c r="G262" t="s">
        <v>30</v>
      </c>
      <c r="H262" t="s">
        <v>1010</v>
      </c>
      <c r="I262">
        <v>268160</v>
      </c>
      <c r="J262" t="s">
        <v>108</v>
      </c>
      <c r="K262">
        <v>1</v>
      </c>
      <c r="L262">
        <v>1.03</v>
      </c>
      <c r="M262">
        <v>27.471756104440001</v>
      </c>
      <c r="N262">
        <v>2.7471756104439998E-2</v>
      </c>
      <c r="O262">
        <v>28.2959087875732</v>
      </c>
      <c r="P262">
        <v>2.8295908787573199E-2</v>
      </c>
      <c r="Q262">
        <v>3.0000000000000027E-2</v>
      </c>
      <c r="R262">
        <v>8.2415268313319745E-4</v>
      </c>
      <c r="S262">
        <v>35.34079811704698</v>
      </c>
      <c r="T262">
        <v>36.40102206055839</v>
      </c>
      <c r="U262" t="s">
        <v>1111</v>
      </c>
      <c r="V262">
        <v>3.1125499666330519E-5</v>
      </c>
      <c r="W262">
        <v>3.7350599599596622E-6</v>
      </c>
      <c r="X262">
        <v>4.668824949949578E-6</v>
      </c>
      <c r="Y262">
        <v>1.5562749833165259E-4</v>
      </c>
      <c r="Z262">
        <v>1.1205179879878986E-5</v>
      </c>
      <c r="AA262">
        <v>1.5562749833165259E-4</v>
      </c>
      <c r="AB262">
        <v>2.4962650732397078E-4</v>
      </c>
      <c r="AC262">
        <v>3.7008219103266992E-4</v>
      </c>
      <c r="AD262"/>
      <c r="AE262"/>
      <c r="AF262"/>
      <c r="AG262">
        <v>6.6481649772744808E-5</v>
      </c>
      <c r="AH262">
        <v>1.5109465857441999E-4</v>
      </c>
      <c r="AI262">
        <v>4.2306504400837603E-5</v>
      </c>
      <c r="AJ262">
        <v>5.4394077086791202E-5</v>
      </c>
      <c r="AK262">
        <v>3.3240824886372404E-5</v>
      </c>
      <c r="AL262">
        <v>2.4779524006204878E-4</v>
      </c>
      <c r="AM262">
        <v>6.0437863429768002E-5</v>
      </c>
      <c r="AN262"/>
      <c r="AO262">
        <v>4.5328397572326003E-5</v>
      </c>
      <c r="AP262">
        <v>1.5109465857442001E-6</v>
      </c>
      <c r="AQ262">
        <v>1.6483053662663998E-5</v>
      </c>
      <c r="AR262">
        <v>6.0437863429768002E-5</v>
      </c>
      <c r="AS262">
        <v>7.5547329287210005E-4</v>
      </c>
      <c r="AT262"/>
      <c r="AU262"/>
      <c r="AV262"/>
      <c r="AW262"/>
      <c r="AX262"/>
      <c r="AY262"/>
      <c r="AZ262"/>
      <c r="BA262"/>
      <c r="BB262"/>
      <c r="BC262"/>
      <c r="BD262"/>
      <c r="BE262"/>
      <c r="BF262">
        <v>9.1110079120375266E-4</v>
      </c>
      <c r="BG262">
        <v>6.0437863429768002E-5</v>
      </c>
      <c r="BH262"/>
      <c r="BI262" t="s">
        <v>33</v>
      </c>
      <c r="BJ262" t="s">
        <v>706</v>
      </c>
      <c r="BK262" t="s">
        <v>123</v>
      </c>
      <c r="BL262" t="s">
        <v>121</v>
      </c>
      <c r="BM262" t="s">
        <v>41</v>
      </c>
      <c r="BN262" t="s">
        <v>26</v>
      </c>
      <c r="BO262" t="s">
        <v>94</v>
      </c>
      <c r="BP262">
        <v>7.03</v>
      </c>
      <c r="BS262" s="126"/>
      <c r="BT262" s="126"/>
      <c r="CC262" s="126"/>
      <c r="CD262" s="126"/>
      <c r="CK262" s="126"/>
      <c r="CL262" s="126"/>
      <c r="CM262" s="126"/>
      <c r="CN262" s="126"/>
      <c r="CO262" s="126"/>
      <c r="CP262" s="126"/>
      <c r="CQ262" s="126"/>
      <c r="CR262" s="126"/>
      <c r="CS262" s="126"/>
      <c r="CT262" s="126"/>
      <c r="CU262" s="126"/>
      <c r="CV262" s="126"/>
      <c r="CW262" s="126"/>
      <c r="CX262" s="126"/>
      <c r="CY262" s="126"/>
      <c r="CZ262" s="126"/>
      <c r="DA262" s="126"/>
      <c r="DB262" s="126"/>
      <c r="DC262" s="126"/>
      <c r="DD262" s="126"/>
      <c r="DE262" s="126"/>
      <c r="DF262" s="126"/>
      <c r="DG262" s="126"/>
      <c r="DH262" s="126"/>
      <c r="DI262" s="126"/>
      <c r="DJ262" s="126"/>
      <c r="DK262" s="126"/>
      <c r="DL262" s="126"/>
      <c r="DM262" s="126"/>
      <c r="DN262" s="126"/>
      <c r="DO262" s="126"/>
      <c r="DP262" s="126"/>
      <c r="DQ262" s="126"/>
      <c r="DR262" s="126"/>
      <c r="DS262" s="126"/>
      <c r="DT262" s="126"/>
      <c r="DU262" s="126"/>
      <c r="DV262" s="126"/>
      <c r="DW262" s="126"/>
      <c r="DX262" s="126"/>
      <c r="EB262" s="126"/>
      <c r="EF262" s="126"/>
      <c r="EG262" s="126"/>
    </row>
    <row r="263" spans="1:137" x14ac:dyDescent="0.25">
      <c r="A263">
        <v>262</v>
      </c>
      <c r="B263" t="s">
        <v>745</v>
      </c>
      <c r="C263">
        <v>8</v>
      </c>
      <c r="D263" t="s">
        <v>1359</v>
      </c>
      <c r="E263" s="134">
        <v>10</v>
      </c>
      <c r="F263">
        <v>223777</v>
      </c>
      <c r="G263" t="s">
        <v>30</v>
      </c>
      <c r="H263" t="s">
        <v>1010</v>
      </c>
      <c r="I263">
        <v>268160</v>
      </c>
      <c r="J263" t="s">
        <v>108</v>
      </c>
      <c r="K263">
        <v>1</v>
      </c>
      <c r="L263">
        <v>1.03</v>
      </c>
      <c r="M263">
        <v>31.676820130549999</v>
      </c>
      <c r="N263">
        <v>3.1676820130549996E-2</v>
      </c>
      <c r="O263">
        <v>32.627124734466499</v>
      </c>
      <c r="P263">
        <v>3.2627124734466502E-2</v>
      </c>
      <c r="Q263">
        <v>3.0000000000000027E-2</v>
      </c>
      <c r="R263">
        <v>9.5030460391650612E-4</v>
      </c>
      <c r="S263">
        <v>30.649344928136571</v>
      </c>
      <c r="T263">
        <v>31.568825275980668</v>
      </c>
      <c r="U263" t="s">
        <v>1111</v>
      </c>
      <c r="V263">
        <v>3.5889837207913145E-5</v>
      </c>
      <c r="W263">
        <v>4.3067804649495776E-6</v>
      </c>
      <c r="X263">
        <v>5.383475581186972E-6</v>
      </c>
      <c r="Y263">
        <v>1.7944918603956576E-4</v>
      </c>
      <c r="Z263">
        <v>1.2920341394848733E-5</v>
      </c>
      <c r="AA263">
        <v>1.7944918603956576E-4</v>
      </c>
      <c r="AB263">
        <v>2.8783649440746346E-4</v>
      </c>
      <c r="AC263">
        <v>4.2673016440208738E-4</v>
      </c>
      <c r="AD263"/>
      <c r="AE263"/>
      <c r="AF263"/>
      <c r="AG263">
        <v>7.6657904715931005E-5</v>
      </c>
      <c r="AH263">
        <v>1.7422251071802497E-4</v>
      </c>
      <c r="AI263">
        <v>4.8782303001046997E-5</v>
      </c>
      <c r="AJ263">
        <v>6.2720103858488998E-5</v>
      </c>
      <c r="AK263">
        <v>3.8328952357965502E-5</v>
      </c>
      <c r="AL263">
        <v>2.8572491757756097E-4</v>
      </c>
      <c r="AM263">
        <v>6.9689004287209994E-5</v>
      </c>
      <c r="AN263"/>
      <c r="AO263">
        <v>5.2266753215407503E-5</v>
      </c>
      <c r="AP263">
        <v>1.74222510718025E-6</v>
      </c>
      <c r="AQ263">
        <v>1.9006092078330001E-5</v>
      </c>
      <c r="AR263">
        <v>6.9689004287209994E-5</v>
      </c>
      <c r="AS263">
        <v>8.7111255359012508E-4</v>
      </c>
      <c r="AT263"/>
      <c r="AU263"/>
      <c r="AV263"/>
      <c r="AW263"/>
      <c r="AX263"/>
      <c r="AY263"/>
      <c r="AZ263"/>
      <c r="BA263"/>
      <c r="BB263"/>
      <c r="BC263"/>
      <c r="BD263"/>
      <c r="BE263"/>
      <c r="BF263">
        <v>1.0505617396296908E-3</v>
      </c>
      <c r="BG263">
        <v>6.9689004287209994E-5</v>
      </c>
      <c r="BH263"/>
      <c r="BI263" t="s">
        <v>33</v>
      </c>
      <c r="BJ263" t="s">
        <v>91</v>
      </c>
      <c r="BK263" t="s">
        <v>123</v>
      </c>
      <c r="BL263" t="s">
        <v>121</v>
      </c>
      <c r="BM263" t="s">
        <v>41</v>
      </c>
      <c r="BN263" t="s">
        <v>26</v>
      </c>
      <c r="BO263" t="s">
        <v>94</v>
      </c>
      <c r="BP263">
        <v>7.03</v>
      </c>
      <c r="BS263" s="126"/>
      <c r="BT263" s="126"/>
      <c r="CC263" s="126"/>
      <c r="CD263" s="126"/>
      <c r="CK263" s="126"/>
      <c r="CL263" s="126"/>
      <c r="CM263" s="126"/>
      <c r="CN263" s="126"/>
      <c r="CO263" s="126"/>
      <c r="CP263" s="126"/>
      <c r="CQ263" s="126"/>
      <c r="CR263" s="126"/>
      <c r="CS263" s="126"/>
      <c r="CT263" s="126"/>
      <c r="CU263" s="126"/>
      <c r="CV263" s="126"/>
      <c r="CW263" s="126"/>
      <c r="CX263" s="126"/>
      <c r="CY263" s="126"/>
      <c r="CZ263" s="126"/>
      <c r="DA263" s="126"/>
      <c r="DB263" s="126"/>
      <c r="DC263" s="126"/>
      <c r="DD263" s="126"/>
      <c r="DE263" s="126"/>
      <c r="DF263" s="126"/>
      <c r="DG263" s="126"/>
      <c r="DH263" s="126"/>
      <c r="DI263" s="126"/>
      <c r="DJ263" s="126"/>
      <c r="DK263" s="126"/>
      <c r="DL263" s="126"/>
      <c r="DM263" s="126"/>
      <c r="DN263" s="126"/>
      <c r="DO263" s="126"/>
      <c r="DP263" s="126"/>
      <c r="DQ263" s="126"/>
      <c r="DR263" s="126"/>
      <c r="DS263" s="126"/>
      <c r="DT263" s="126"/>
      <c r="DU263" s="126"/>
      <c r="DV263" s="126"/>
      <c r="DW263" s="126"/>
      <c r="DX263" s="126"/>
      <c r="EB263" s="126"/>
      <c r="EF263" s="126"/>
      <c r="EG263" s="126"/>
    </row>
    <row r="264" spans="1:137" x14ac:dyDescent="0.25">
      <c r="A264">
        <v>263</v>
      </c>
      <c r="B264" t="s">
        <v>779</v>
      </c>
      <c r="C264">
        <v>8</v>
      </c>
      <c r="D264" t="s">
        <v>1360</v>
      </c>
      <c r="E264" s="134">
        <v>5</v>
      </c>
      <c r="F264"/>
      <c r="G264" t="s">
        <v>30</v>
      </c>
      <c r="H264" t="s">
        <v>1010</v>
      </c>
      <c r="I264">
        <v>268160</v>
      </c>
      <c r="J264" t="s">
        <v>108</v>
      </c>
      <c r="K264">
        <v>1</v>
      </c>
      <c r="L264">
        <v>1.03</v>
      </c>
      <c r="M264">
        <v>24.489992078330001</v>
      </c>
      <c r="N264">
        <v>2.4489992078329997E-2</v>
      </c>
      <c r="O264">
        <v>25.224691840679899</v>
      </c>
      <c r="P264">
        <v>2.5224691840679898E-2</v>
      </c>
      <c r="Q264">
        <v>3.0000000000000027E-2</v>
      </c>
      <c r="R264">
        <v>7.3469976234990034E-4</v>
      </c>
      <c r="S264">
        <v>39.643695404329911</v>
      </c>
      <c r="T264">
        <v>40.833006266459805</v>
      </c>
      <c r="U264" t="s">
        <v>1111</v>
      </c>
      <c r="V264">
        <v>2.7747161024747891E-5</v>
      </c>
      <c r="W264">
        <v>3.3296593229697474E-6</v>
      </c>
      <c r="X264">
        <v>4.1620741537121837E-6</v>
      </c>
      <c r="Y264">
        <v>1.3873580512373948E-4</v>
      </c>
      <c r="Z264">
        <v>9.9889779689092409E-6</v>
      </c>
      <c r="AA264">
        <v>1.3873580512373948E-4</v>
      </c>
      <c r="AB264">
        <v>2.2253223141847808E-4</v>
      </c>
      <c r="AC264">
        <v>3.2991374458425247E-4</v>
      </c>
      <c r="AD264"/>
      <c r="AE264"/>
      <c r="AF264"/>
      <c r="AG264">
        <v>5.9265780829558606E-5</v>
      </c>
      <c r="AH264">
        <v>1.3469495643081498E-4</v>
      </c>
      <c r="AI264">
        <v>3.7714587800628211E-5</v>
      </c>
      <c r="AJ264">
        <v>4.8490184315093398E-5</v>
      </c>
      <c r="AK264">
        <v>2.9632890414779303E-5</v>
      </c>
      <c r="AL264">
        <v>2.2089972854653659E-4</v>
      </c>
      <c r="AM264">
        <v>5.3877982572325999E-5</v>
      </c>
      <c r="AN264"/>
      <c r="AO264">
        <v>4.0408486929244501E-5</v>
      </c>
      <c r="AP264">
        <v>1.3469495643081499E-6</v>
      </c>
      <c r="AQ264">
        <v>1.4693995246998001E-5</v>
      </c>
      <c r="AR264">
        <v>5.3877982572325999E-5</v>
      </c>
      <c r="AS264">
        <v>6.7347478215407509E-4</v>
      </c>
      <c r="AT264"/>
      <c r="AU264"/>
      <c r="AV264"/>
      <c r="AW264"/>
      <c r="AX264"/>
      <c r="AY264"/>
      <c r="AZ264"/>
      <c r="BA264"/>
      <c r="BB264"/>
      <c r="BC264"/>
      <c r="BD264"/>
      <c r="BE264"/>
      <c r="BF264">
        <v>8.1221058727781455E-4</v>
      </c>
      <c r="BG264">
        <v>5.3877982572325999E-5</v>
      </c>
      <c r="BH264"/>
      <c r="BI264" t="s">
        <v>33</v>
      </c>
      <c r="BJ264" t="s">
        <v>706</v>
      </c>
      <c r="BK264" t="s">
        <v>123</v>
      </c>
      <c r="BL264" t="s">
        <v>121</v>
      </c>
      <c r="BM264" t="s">
        <v>41</v>
      </c>
      <c r="BN264" t="s">
        <v>26</v>
      </c>
      <c r="BO264" t="s">
        <v>94</v>
      </c>
      <c r="BP264">
        <v>7.03</v>
      </c>
      <c r="BS264" s="126"/>
      <c r="BT264" s="126"/>
      <c r="CC264" s="126"/>
      <c r="CD264" s="126"/>
      <c r="CK264" s="126"/>
      <c r="CL264" s="126"/>
      <c r="CM264" s="126"/>
      <c r="CN264" s="126"/>
      <c r="CO264" s="126"/>
      <c r="CP264" s="126"/>
      <c r="CQ264" s="126"/>
      <c r="CR264" s="126"/>
      <c r="CS264" s="126"/>
      <c r="CT264" s="126"/>
      <c r="CU264" s="126"/>
      <c r="CV264" s="126"/>
      <c r="CW264" s="126"/>
      <c r="CX264" s="126"/>
      <c r="CY264" s="126"/>
      <c r="CZ264" s="126"/>
      <c r="DA264" s="126"/>
      <c r="DB264" s="126"/>
      <c r="DC264" s="126"/>
      <c r="DD264" s="126"/>
      <c r="DE264" s="126"/>
      <c r="DF264" s="126"/>
      <c r="DG264" s="126"/>
      <c r="DH264" s="126"/>
      <c r="DI264" s="126"/>
      <c r="DJ264" s="126"/>
      <c r="DK264" s="126"/>
      <c r="DL264" s="126"/>
      <c r="DM264" s="126"/>
      <c r="DN264" s="126"/>
      <c r="DO264" s="126"/>
      <c r="DP264" s="126"/>
      <c r="DQ264" s="126"/>
      <c r="DR264" s="126"/>
      <c r="DS264" s="126"/>
      <c r="DT264" s="126"/>
      <c r="DU264" s="126"/>
      <c r="DV264" s="126"/>
      <c r="DW264" s="126"/>
      <c r="DX264" s="126"/>
      <c r="EB264" s="126"/>
      <c r="EF264" s="126"/>
      <c r="EG264" s="126"/>
    </row>
    <row r="265" spans="1:137" x14ac:dyDescent="0.25">
      <c r="A265">
        <v>264</v>
      </c>
      <c r="B265" t="s">
        <v>783</v>
      </c>
      <c r="C265">
        <v>8</v>
      </c>
      <c r="D265" t="s">
        <v>1361</v>
      </c>
      <c r="E265" s="134">
        <v>5</v>
      </c>
      <c r="F265"/>
      <c r="G265" t="s">
        <v>30</v>
      </c>
      <c r="H265" t="s">
        <v>1010</v>
      </c>
      <c r="I265">
        <v>268160</v>
      </c>
      <c r="J265" t="s">
        <v>108</v>
      </c>
      <c r="K265">
        <v>1</v>
      </c>
      <c r="L265">
        <v>1.03</v>
      </c>
      <c r="M265">
        <v>31.676820130549999</v>
      </c>
      <c r="N265">
        <v>3.1676820130549996E-2</v>
      </c>
      <c r="O265">
        <v>32.627124734466499</v>
      </c>
      <c r="P265">
        <v>3.2627124734466502E-2</v>
      </c>
      <c r="Q265">
        <v>3.0000000000000027E-2</v>
      </c>
      <c r="R265">
        <v>9.5030460391650612E-4</v>
      </c>
      <c r="S265">
        <v>30.649344928136571</v>
      </c>
      <c r="T265">
        <v>31.568825275980668</v>
      </c>
      <c r="U265" t="s">
        <v>1111</v>
      </c>
      <c r="V265">
        <v>3.5889837207913145E-5</v>
      </c>
      <c r="W265">
        <v>4.3067804649495776E-6</v>
      </c>
      <c r="X265">
        <v>5.383475581186972E-6</v>
      </c>
      <c r="Y265">
        <v>1.7944918603956576E-4</v>
      </c>
      <c r="Z265">
        <v>1.2920341394848733E-5</v>
      </c>
      <c r="AA265">
        <v>1.7944918603956576E-4</v>
      </c>
      <c r="AB265">
        <v>2.8783649440746346E-4</v>
      </c>
      <c r="AC265">
        <v>4.2673016440208738E-4</v>
      </c>
      <c r="AD265"/>
      <c r="AE265"/>
      <c r="AF265"/>
      <c r="AG265">
        <v>7.6657904715931005E-5</v>
      </c>
      <c r="AH265">
        <v>1.7422251071802497E-4</v>
      </c>
      <c r="AI265">
        <v>4.8782303001046997E-5</v>
      </c>
      <c r="AJ265">
        <v>6.2720103858488998E-5</v>
      </c>
      <c r="AK265">
        <v>3.8328952357965502E-5</v>
      </c>
      <c r="AL265">
        <v>2.8572491757756097E-4</v>
      </c>
      <c r="AM265">
        <v>6.9689004287209994E-5</v>
      </c>
      <c r="AN265"/>
      <c r="AO265">
        <v>5.2266753215407503E-5</v>
      </c>
      <c r="AP265">
        <v>1.74222510718025E-6</v>
      </c>
      <c r="AQ265">
        <v>1.9006092078330001E-5</v>
      </c>
      <c r="AR265">
        <v>6.9689004287209994E-5</v>
      </c>
      <c r="AS265">
        <v>8.7111255359012508E-4</v>
      </c>
      <c r="AT265"/>
      <c r="AU265"/>
      <c r="AV265"/>
      <c r="AW265"/>
      <c r="AX265"/>
      <c r="AY265"/>
      <c r="AZ265"/>
      <c r="BA265"/>
      <c r="BB265"/>
      <c r="BC265"/>
      <c r="BD265"/>
      <c r="BE265"/>
      <c r="BF265">
        <v>1.0505617396296908E-3</v>
      </c>
      <c r="BG265">
        <v>6.9689004287209994E-5</v>
      </c>
      <c r="BH265"/>
      <c r="BI265" t="s">
        <v>33</v>
      </c>
      <c r="BJ265" t="s">
        <v>706</v>
      </c>
      <c r="BK265" t="s">
        <v>123</v>
      </c>
      <c r="BL265" t="s">
        <v>121</v>
      </c>
      <c r="BM265" t="s">
        <v>41</v>
      </c>
      <c r="BN265" t="s">
        <v>26</v>
      </c>
      <c r="BO265" t="s">
        <v>94</v>
      </c>
      <c r="BP265">
        <v>7.03</v>
      </c>
      <c r="BS265" s="126"/>
      <c r="BT265" s="126"/>
      <c r="CC265" s="126"/>
      <c r="CD265" s="126"/>
      <c r="CK265" s="126"/>
      <c r="CL265" s="126"/>
      <c r="CM265" s="126"/>
      <c r="CN265" s="126"/>
      <c r="CO265" s="126"/>
      <c r="CP265" s="126"/>
      <c r="CQ265" s="126"/>
      <c r="CR265" s="126"/>
      <c r="CS265" s="126"/>
      <c r="CT265" s="126"/>
      <c r="CU265" s="126"/>
      <c r="CV265" s="126"/>
      <c r="CW265" s="126"/>
      <c r="CX265" s="126"/>
      <c r="CY265" s="126"/>
      <c r="CZ265" s="126"/>
      <c r="DA265" s="126"/>
      <c r="DB265" s="126"/>
      <c r="DC265" s="126"/>
      <c r="DD265" s="126"/>
      <c r="DE265" s="126"/>
      <c r="DF265" s="126"/>
      <c r="DG265" s="126"/>
      <c r="DH265" s="126"/>
      <c r="DI265" s="126"/>
      <c r="DJ265" s="126"/>
      <c r="DK265" s="126"/>
      <c r="DL265" s="126"/>
      <c r="DM265" s="126"/>
      <c r="DN265" s="126"/>
      <c r="DO265" s="126"/>
      <c r="DP265" s="126"/>
      <c r="DQ265" s="126"/>
      <c r="DR265" s="126"/>
      <c r="DS265" s="126"/>
      <c r="DT265" s="126"/>
      <c r="DU265" s="126"/>
      <c r="DV265" s="126"/>
      <c r="DW265" s="126"/>
      <c r="DX265" s="126"/>
      <c r="EB265" s="126"/>
      <c r="EF265" s="126"/>
      <c r="EG265" s="126"/>
    </row>
    <row r="266" spans="1:137" x14ac:dyDescent="0.25">
      <c r="A266">
        <v>265</v>
      </c>
      <c r="B266" t="s">
        <v>786</v>
      </c>
      <c r="C266">
        <v>8</v>
      </c>
      <c r="D266" t="s">
        <v>1362</v>
      </c>
      <c r="E266" s="134">
        <v>5</v>
      </c>
      <c r="F266"/>
      <c r="G266" t="s">
        <v>30</v>
      </c>
      <c r="H266" t="s">
        <v>1010</v>
      </c>
      <c r="I266">
        <v>268160</v>
      </c>
      <c r="J266" t="s">
        <v>108</v>
      </c>
      <c r="K266">
        <v>1</v>
      </c>
      <c r="L266">
        <v>1.03</v>
      </c>
      <c r="M266">
        <v>30.135938117495002</v>
      </c>
      <c r="N266">
        <v>3.0135938117494997E-2</v>
      </c>
      <c r="O266">
        <v>31.040016261019847</v>
      </c>
      <c r="P266">
        <v>3.1040016261019848E-2</v>
      </c>
      <c r="Q266">
        <v>3.0000000000000027E-2</v>
      </c>
      <c r="R266">
        <v>9.0407814352485086E-4</v>
      </c>
      <c r="S266">
        <v>32.216477968015859</v>
      </c>
      <c r="T266">
        <v>33.182972307056339</v>
      </c>
      <c r="U266" t="s">
        <v>1111</v>
      </c>
      <c r="V266">
        <v>3.4144017887121834E-5</v>
      </c>
      <c r="W266">
        <v>4.0972821464546203E-6</v>
      </c>
      <c r="X266">
        <v>5.121602683068275E-6</v>
      </c>
      <c r="Y266">
        <v>1.7072008943560919E-4</v>
      </c>
      <c r="Z266">
        <v>1.2291846439363859E-5</v>
      </c>
      <c r="AA266">
        <v>1.7072008943560919E-4</v>
      </c>
      <c r="AB266">
        <v>2.7383502345471711E-4</v>
      </c>
      <c r="AC266">
        <v>4.0597237267787873E-4</v>
      </c>
      <c r="AD266"/>
      <c r="AE266"/>
      <c r="AF266"/>
      <c r="AG266">
        <v>7.2928970244337893E-5</v>
      </c>
      <c r="AH266">
        <v>1.6574765964622246E-4</v>
      </c>
      <c r="AI266">
        <v>4.6409344700942298E-5</v>
      </c>
      <c r="AJ266">
        <v>5.9669157472640099E-5</v>
      </c>
      <c r="AK266">
        <v>3.6464485122168946E-5</v>
      </c>
      <c r="AL266">
        <v>2.7182616181980487E-4</v>
      </c>
      <c r="AM266">
        <v>6.6299063858488996E-5</v>
      </c>
      <c r="AN266"/>
      <c r="AO266">
        <v>4.9724297893866747E-5</v>
      </c>
      <c r="AP266">
        <v>1.6574765964622253E-6</v>
      </c>
      <c r="AQ266">
        <v>1.8081562870496996E-5</v>
      </c>
      <c r="AR266">
        <v>6.6299063858488996E-5</v>
      </c>
      <c r="AS266">
        <v>8.2873829823111253E-4</v>
      </c>
      <c r="AT266"/>
      <c r="AU266"/>
      <c r="AV266"/>
      <c r="AW266"/>
      <c r="AX266"/>
      <c r="AY266"/>
      <c r="AZ266"/>
      <c r="BA266"/>
      <c r="BB266"/>
      <c r="BC266"/>
      <c r="BD266"/>
      <c r="BE266"/>
      <c r="BF266">
        <v>9.994583876667218E-4</v>
      </c>
      <c r="BG266">
        <v>6.6299063858488996E-5</v>
      </c>
      <c r="BH266"/>
      <c r="BI266" t="s">
        <v>33</v>
      </c>
      <c r="BJ266" t="s">
        <v>706</v>
      </c>
      <c r="BK266" t="s">
        <v>123</v>
      </c>
      <c r="BL266" t="s">
        <v>121</v>
      </c>
      <c r="BM266" t="s">
        <v>41</v>
      </c>
      <c r="BN266" t="s">
        <v>26</v>
      </c>
      <c r="BO266" t="s">
        <v>94</v>
      </c>
      <c r="BP266">
        <v>7.03</v>
      </c>
      <c r="BS266" s="126"/>
      <c r="BT266" s="126"/>
      <c r="CC266" s="126"/>
      <c r="CD266" s="126"/>
      <c r="CK266" s="126"/>
      <c r="CL266" s="126"/>
      <c r="CM266" s="126"/>
      <c r="CN266" s="126"/>
      <c r="CO266" s="126"/>
      <c r="CP266" s="126"/>
      <c r="CQ266" s="126"/>
      <c r="CR266" s="126"/>
      <c r="CS266" s="126"/>
      <c r="CT266" s="126"/>
      <c r="CU266" s="126"/>
      <c r="CV266" s="126"/>
      <c r="CW266" s="126"/>
      <c r="CX266" s="126"/>
      <c r="CY266" s="126"/>
      <c r="CZ266" s="126"/>
      <c r="DA266" s="126"/>
      <c r="DB266" s="126"/>
      <c r="DC266" s="126"/>
      <c r="DD266" s="126"/>
      <c r="DE266" s="126"/>
      <c r="DF266" s="126"/>
      <c r="DG266" s="126"/>
      <c r="DH266" s="126"/>
      <c r="DI266" s="126"/>
      <c r="DJ266" s="126"/>
      <c r="DK266" s="126"/>
      <c r="DL266" s="126"/>
      <c r="DM266" s="126"/>
      <c r="DN266" s="126"/>
      <c r="DO266" s="126"/>
      <c r="DP266" s="126"/>
      <c r="DQ266" s="126"/>
      <c r="DR266" s="126"/>
      <c r="DS266" s="126"/>
      <c r="DT266" s="126"/>
      <c r="DU266" s="126"/>
      <c r="DV266" s="126"/>
      <c r="DW266" s="126"/>
      <c r="DX266" s="126"/>
      <c r="EB266" s="126"/>
      <c r="EF266" s="126"/>
      <c r="EG266" s="126"/>
    </row>
    <row r="267" spans="1:137" x14ac:dyDescent="0.25">
      <c r="A267">
        <v>266</v>
      </c>
      <c r="B267" t="s">
        <v>807</v>
      </c>
      <c r="C267">
        <v>8</v>
      </c>
      <c r="D267" t="s">
        <v>1363</v>
      </c>
      <c r="E267" s="134">
        <v>5</v>
      </c>
      <c r="F267"/>
      <c r="G267" t="s">
        <v>30</v>
      </c>
      <c r="H267" t="s">
        <v>1010</v>
      </c>
      <c r="I267">
        <v>268160</v>
      </c>
      <c r="J267" t="s">
        <v>108</v>
      </c>
      <c r="K267">
        <v>1</v>
      </c>
      <c r="L267">
        <v>1.03</v>
      </c>
      <c r="M267">
        <v>34.79992</v>
      </c>
      <c r="N267">
        <v>3.4799919999999998E-2</v>
      </c>
      <c r="O267">
        <v>35.843917600000005</v>
      </c>
      <c r="P267">
        <v>3.5843917600000004E-2</v>
      </c>
      <c r="Q267">
        <v>3.0000000000000027E-2</v>
      </c>
      <c r="R267">
        <v>1.0439976000000059E-3</v>
      </c>
      <c r="S267">
        <v>27.898736158237341</v>
      </c>
      <c r="T267">
        <v>28.735698242984466</v>
      </c>
      <c r="U267" t="s">
        <v>1111</v>
      </c>
      <c r="V267">
        <v>3.9428309360000008E-5</v>
      </c>
      <c r="W267">
        <v>4.7313971232000014E-6</v>
      </c>
      <c r="X267">
        <v>5.9142464040000011E-6</v>
      </c>
      <c r="Y267">
        <v>1.9714154680000007E-4</v>
      </c>
      <c r="Z267">
        <v>1.4194191369600002E-5</v>
      </c>
      <c r="AA267">
        <v>1.9714154680000007E-4</v>
      </c>
      <c r="AB267">
        <v>3.1621504106720005E-4</v>
      </c>
      <c r="AC267">
        <v>4.6880259829040017E-4</v>
      </c>
      <c r="AD267"/>
      <c r="AE267"/>
      <c r="AF267"/>
      <c r="AG267">
        <v>8.4215806400000017E-5</v>
      </c>
      <c r="AH267">
        <v>1.9139955999999999E-4</v>
      </c>
      <c r="AI267">
        <v>5.3591876800000005E-5</v>
      </c>
      <c r="AJ267">
        <v>6.8903841600000004E-5</v>
      </c>
      <c r="AK267">
        <v>4.2107903200000009E-5</v>
      </c>
      <c r="AL267">
        <v>3.1389527840000001E-4</v>
      </c>
      <c r="AM267">
        <v>7.6559824000000011E-5</v>
      </c>
      <c r="AN267"/>
      <c r="AO267">
        <v>5.7419868000000008E-5</v>
      </c>
      <c r="AP267">
        <v>1.9139956000000004E-6</v>
      </c>
      <c r="AQ267">
        <v>2.0879951999999999E-5</v>
      </c>
      <c r="AR267">
        <v>7.6559824000000011E-5</v>
      </c>
      <c r="AS267">
        <v>9.5699780000000018E-4</v>
      </c>
      <c r="AT267"/>
      <c r="AU267"/>
      <c r="AV267"/>
      <c r="AW267"/>
      <c r="AX267"/>
      <c r="AY267"/>
      <c r="AZ267"/>
      <c r="BA267"/>
      <c r="BB267"/>
      <c r="BC267"/>
      <c r="BD267"/>
      <c r="BE267"/>
      <c r="BF267">
        <v>1.1541393468000002E-3</v>
      </c>
      <c r="BG267">
        <v>7.6559824000000011E-5</v>
      </c>
      <c r="BH267"/>
      <c r="BI267" t="s">
        <v>782</v>
      </c>
      <c r="BJ267" t="s">
        <v>706</v>
      </c>
      <c r="BK267" t="s">
        <v>123</v>
      </c>
      <c r="BL267" t="s">
        <v>124</v>
      </c>
      <c r="BM267" t="s">
        <v>41</v>
      </c>
      <c r="BN267" t="s">
        <v>94</v>
      </c>
      <c r="BO267" t="s">
        <v>94</v>
      </c>
      <c r="BP267">
        <v>7.8</v>
      </c>
      <c r="BS267" s="126"/>
      <c r="BT267" s="126"/>
      <c r="CC267" s="126"/>
      <c r="CD267" s="126"/>
      <c r="CK267" s="126"/>
      <c r="CL267" s="126"/>
      <c r="CM267" s="126"/>
      <c r="CN267" s="126"/>
      <c r="CO267" s="126"/>
      <c r="CP267" s="126"/>
      <c r="CQ267" s="126"/>
      <c r="CR267" s="126"/>
      <c r="CS267" s="126"/>
      <c r="CT267" s="126"/>
      <c r="CU267" s="126"/>
      <c r="CV267" s="126"/>
      <c r="CW267" s="126"/>
      <c r="CX267" s="126"/>
      <c r="CY267" s="126"/>
      <c r="CZ267" s="126"/>
      <c r="DA267" s="126"/>
      <c r="DB267" s="126"/>
      <c r="DC267" s="126"/>
      <c r="DD267" s="126"/>
      <c r="DE267" s="126"/>
      <c r="DF267" s="126"/>
      <c r="DG267" s="126"/>
      <c r="DH267" s="126"/>
      <c r="DI267" s="126"/>
      <c r="DJ267" s="126"/>
      <c r="DK267" s="126"/>
      <c r="DL267" s="126"/>
      <c r="DM267" s="126"/>
      <c r="DN267" s="126"/>
      <c r="DO267" s="126"/>
      <c r="DP267" s="126"/>
      <c r="DQ267" s="126"/>
      <c r="DR267" s="126"/>
      <c r="DS267" s="126"/>
      <c r="DT267" s="126"/>
      <c r="DU267" s="126"/>
      <c r="DV267" s="126"/>
      <c r="DW267" s="126"/>
      <c r="DX267" s="126"/>
      <c r="EB267" s="126"/>
      <c r="EF267" s="126"/>
      <c r="EG267" s="126"/>
    </row>
    <row r="268" spans="1:137" x14ac:dyDescent="0.25">
      <c r="A268">
        <v>267</v>
      </c>
      <c r="B268" t="s">
        <v>1259</v>
      </c>
      <c r="C268">
        <v>8</v>
      </c>
      <c r="D268" t="s">
        <v>1364</v>
      </c>
      <c r="E268" s="134">
        <v>400</v>
      </c>
      <c r="F268">
        <v>244122</v>
      </c>
      <c r="G268" t="s">
        <v>30</v>
      </c>
      <c r="H268" t="s">
        <v>1009</v>
      </c>
      <c r="I268">
        <v>267722</v>
      </c>
      <c r="J268" t="s">
        <v>108</v>
      </c>
      <c r="K268">
        <v>1</v>
      </c>
      <c r="L268">
        <v>1.03</v>
      </c>
      <c r="M268">
        <v>33.87032</v>
      </c>
      <c r="N268">
        <v>3.3870320000000002E-2</v>
      </c>
      <c r="O268">
        <v>34.8864296</v>
      </c>
      <c r="P268">
        <v>3.4886429599999998E-2</v>
      </c>
      <c r="Q268">
        <v>3.0000000000000027E-2</v>
      </c>
      <c r="R268">
        <v>1.0161095999999953E-3</v>
      </c>
      <c r="S268">
        <v>28.664440914870809</v>
      </c>
      <c r="T268">
        <v>29.524374142316933</v>
      </c>
      <c r="U268" t="s">
        <v>61</v>
      </c>
      <c r="V268">
        <v>3.8375072560000005E-5</v>
      </c>
      <c r="W268">
        <v>4.6050087072000009E-6</v>
      </c>
      <c r="X268">
        <v>5.7562608840000003E-6</v>
      </c>
      <c r="Y268">
        <v>1.9187536279999999E-4</v>
      </c>
      <c r="Z268">
        <v>1.3815026121599999E-5</v>
      </c>
      <c r="AA268">
        <v>1.9187536279999999E-4</v>
      </c>
      <c r="AB268">
        <v>3.0776808193120004E-4</v>
      </c>
      <c r="AC268">
        <v>4.5627961273840008E-4</v>
      </c>
      <c r="AD268"/>
      <c r="AE268"/>
      <c r="AF268"/>
      <c r="AG268">
        <v>8.196617440000001E-5</v>
      </c>
      <c r="AH268">
        <v>1.8628675999999997E-4</v>
      </c>
      <c r="AI268">
        <v>5.21602928E-5</v>
      </c>
      <c r="AJ268">
        <v>6.7063233599999998E-5</v>
      </c>
      <c r="AK268">
        <v>4.0983087200000005E-5</v>
      </c>
      <c r="AL268">
        <v>3.0551028640000001E-4</v>
      </c>
      <c r="AM268">
        <v>7.4514704000000004E-5</v>
      </c>
      <c r="AN268">
        <v>8.196617440000001E-5</v>
      </c>
      <c r="AO268"/>
      <c r="AP268">
        <v>1.8628676E-6</v>
      </c>
      <c r="AQ268">
        <v>2.0322192000000001E-5</v>
      </c>
      <c r="AR268">
        <v>7.4514704000000004E-5</v>
      </c>
      <c r="AS268">
        <v>9.3143380000000001E-4</v>
      </c>
      <c r="AT268"/>
      <c r="AU268"/>
      <c r="AV268"/>
      <c r="AW268"/>
      <c r="AX268"/>
      <c r="AY268"/>
      <c r="AZ268"/>
      <c r="BA268"/>
      <c r="BB268"/>
      <c r="BC268"/>
      <c r="BD268"/>
      <c r="BE268"/>
      <c r="BF268">
        <v>1.1233091627999999E-3</v>
      </c>
      <c r="BG268">
        <v>7.4514704000000004E-5</v>
      </c>
      <c r="BH268"/>
      <c r="BI268" t="s">
        <v>782</v>
      </c>
      <c r="BJ268" t="s">
        <v>706</v>
      </c>
      <c r="BK268" t="s">
        <v>123</v>
      </c>
      <c r="BL268" t="s">
        <v>121</v>
      </c>
      <c r="BM268" t="s">
        <v>41</v>
      </c>
      <c r="BN268" t="s">
        <v>26</v>
      </c>
      <c r="BO268" t="s">
        <v>94</v>
      </c>
      <c r="BP268">
        <v>9.8000000000000007</v>
      </c>
      <c r="BS268" s="126"/>
      <c r="BT268" s="126"/>
      <c r="CC268" s="126"/>
      <c r="CD268" s="126"/>
      <c r="CK268" s="126"/>
      <c r="CL268" s="126"/>
      <c r="CM268" s="126"/>
      <c r="CN268" s="126"/>
      <c r="CO268" s="126"/>
      <c r="CP268" s="126"/>
      <c r="CQ268" s="126"/>
      <c r="CR268" s="126"/>
      <c r="CS268" s="126"/>
      <c r="CT268" s="126"/>
      <c r="CU268" s="126"/>
      <c r="CV268" s="126"/>
      <c r="CW268" s="126"/>
      <c r="CX268" s="126"/>
      <c r="CY268" s="126"/>
      <c r="CZ268" s="126"/>
      <c r="DA268" s="126"/>
      <c r="DB268" s="126"/>
      <c r="DC268" s="126"/>
      <c r="DD268" s="126"/>
      <c r="DE268" s="126"/>
      <c r="DF268" s="126"/>
      <c r="DG268" s="126"/>
      <c r="DH268" s="126"/>
      <c r="DI268" s="126"/>
      <c r="DJ268" s="126"/>
      <c r="DK268" s="126"/>
      <c r="DL268" s="126"/>
      <c r="DM268" s="126"/>
      <c r="DN268" s="126"/>
      <c r="DO268" s="126"/>
      <c r="DP268" s="126"/>
      <c r="DQ268" s="126"/>
      <c r="DR268" s="126"/>
      <c r="DS268" s="126"/>
      <c r="DT268" s="126"/>
      <c r="DU268" s="126"/>
      <c r="DV268" s="126"/>
      <c r="DW268" s="126"/>
      <c r="DX268" s="126"/>
      <c r="EB268" s="126"/>
      <c r="EF268" s="126"/>
      <c r="EG268" s="126"/>
    </row>
    <row r="269" spans="1:137" x14ac:dyDescent="0.25">
      <c r="A269">
        <v>268</v>
      </c>
      <c r="B269" t="s">
        <v>1260</v>
      </c>
      <c r="C269">
        <v>8</v>
      </c>
      <c r="D269" t="s">
        <v>1365</v>
      </c>
      <c r="E269" s="134">
        <v>5</v>
      </c>
      <c r="F269">
        <v>244124</v>
      </c>
      <c r="G269" t="s">
        <v>30</v>
      </c>
      <c r="H269" t="s">
        <v>1009</v>
      </c>
      <c r="I269">
        <v>267722</v>
      </c>
      <c r="J269" t="s">
        <v>108</v>
      </c>
      <c r="K269">
        <v>1</v>
      </c>
      <c r="L269">
        <v>1.03</v>
      </c>
      <c r="M269">
        <v>31.332059999999998</v>
      </c>
      <c r="N269">
        <v>3.1332060000000002E-2</v>
      </c>
      <c r="O269">
        <v>32.272021799999997</v>
      </c>
      <c r="P269">
        <v>3.2272021799999995E-2</v>
      </c>
      <c r="Q269">
        <v>3.0000000000000027E-2</v>
      </c>
      <c r="R269">
        <v>9.3996179999999291E-4</v>
      </c>
      <c r="S269">
        <v>30.986592851148856</v>
      </c>
      <c r="T269">
        <v>31.916190636683321</v>
      </c>
      <c r="U269" t="s">
        <v>61</v>
      </c>
      <c r="V269">
        <v>3.549922398E-5</v>
      </c>
      <c r="W269">
        <v>4.2599068776E-6</v>
      </c>
      <c r="X269">
        <v>5.3248835970000002E-6</v>
      </c>
      <c r="Y269">
        <v>1.774961199E-4</v>
      </c>
      <c r="Z269">
        <v>1.2779720632800001E-5</v>
      </c>
      <c r="AA269">
        <v>1.774961199E-4</v>
      </c>
      <c r="AB269">
        <v>2.847037763196E-4</v>
      </c>
      <c r="AC269">
        <v>4.2208577312219999E-4</v>
      </c>
      <c r="AD269"/>
      <c r="AE269"/>
      <c r="AF269"/>
      <c r="AG269">
        <v>7.5823585200000013E-5</v>
      </c>
      <c r="AH269">
        <v>1.7232632999999997E-4</v>
      </c>
      <c r="AI269">
        <v>4.82513724E-5</v>
      </c>
      <c r="AJ269">
        <v>6.2037478800000003E-5</v>
      </c>
      <c r="AK269">
        <v>3.7911792600000006E-5</v>
      </c>
      <c r="AL269">
        <v>2.826151812E-4</v>
      </c>
      <c r="AM269">
        <v>6.8930532000000008E-5</v>
      </c>
      <c r="AN269">
        <v>7.5823585200000013E-5</v>
      </c>
      <c r="AO269"/>
      <c r="AP269">
        <v>1.7232633000000002E-6</v>
      </c>
      <c r="AQ269">
        <v>1.8799235999999996E-5</v>
      </c>
      <c r="AR269">
        <v>6.8930532000000008E-5</v>
      </c>
      <c r="AS269">
        <v>8.6163164999999997E-4</v>
      </c>
      <c r="AT269"/>
      <c r="AU269"/>
      <c r="AV269"/>
      <c r="AW269"/>
      <c r="AX269"/>
      <c r="AY269"/>
      <c r="AZ269"/>
      <c r="BA269"/>
      <c r="BB269"/>
      <c r="BC269"/>
      <c r="BD269"/>
      <c r="BE269"/>
      <c r="BF269">
        <v>1.0391277699E-3</v>
      </c>
      <c r="BG269">
        <v>6.8930532000000008E-5</v>
      </c>
      <c r="BH269"/>
      <c r="BI269" t="s">
        <v>782</v>
      </c>
      <c r="BJ269" t="s">
        <v>706</v>
      </c>
      <c r="BK269" t="s">
        <v>123</v>
      </c>
      <c r="BL269" t="s">
        <v>121</v>
      </c>
      <c r="BM269" t="s">
        <v>41</v>
      </c>
      <c r="BN269" t="s">
        <v>26</v>
      </c>
      <c r="BO269" t="s">
        <v>94</v>
      </c>
      <c r="BP269">
        <v>9.8000000000000007</v>
      </c>
      <c r="BS269" s="126"/>
      <c r="BT269" s="126"/>
      <c r="CC269" s="126"/>
      <c r="CD269" s="126"/>
      <c r="CK269" s="126"/>
      <c r="CL269" s="126"/>
      <c r="CM269" s="126"/>
      <c r="CN269" s="126"/>
      <c r="CO269" s="126"/>
      <c r="CP269" s="126"/>
      <c r="CQ269" s="126"/>
      <c r="CR269" s="126"/>
      <c r="CS269" s="126"/>
      <c r="CT269" s="126"/>
      <c r="CU269" s="126"/>
      <c r="CV269" s="126"/>
      <c r="CW269" s="126"/>
      <c r="CX269" s="126"/>
      <c r="CY269" s="126"/>
      <c r="CZ269" s="126"/>
      <c r="DA269" s="126"/>
      <c r="DB269" s="126"/>
      <c r="DC269" s="126"/>
      <c r="DD269" s="126"/>
      <c r="DE269" s="126"/>
      <c r="DF269" s="126"/>
      <c r="DG269" s="126"/>
      <c r="DH269" s="126"/>
      <c r="DI269" s="126"/>
      <c r="DJ269" s="126"/>
      <c r="DK269" s="126"/>
      <c r="DL269" s="126"/>
      <c r="DM269" s="126"/>
      <c r="DN269" s="126"/>
      <c r="DO269" s="126"/>
      <c r="DP269" s="126"/>
      <c r="DQ269" s="126"/>
      <c r="DR269" s="126"/>
      <c r="DS269" s="126"/>
      <c r="DT269" s="126"/>
      <c r="DU269" s="126"/>
      <c r="DV269" s="126"/>
      <c r="DW269" s="126"/>
      <c r="DX269" s="126"/>
      <c r="EB269" s="126"/>
      <c r="EF269" s="126"/>
      <c r="EG269" s="126"/>
    </row>
    <row r="270" spans="1:137" x14ac:dyDescent="0.25">
      <c r="A270">
        <v>269</v>
      </c>
      <c r="B270" t="s">
        <v>1261</v>
      </c>
      <c r="C270">
        <v>8</v>
      </c>
      <c r="D270" t="s">
        <v>1366</v>
      </c>
      <c r="E270" s="134">
        <v>5</v>
      </c>
      <c r="F270">
        <v>244125</v>
      </c>
      <c r="G270" t="s">
        <v>30</v>
      </c>
      <c r="H270" t="s">
        <v>1009</v>
      </c>
      <c r="I270">
        <v>267722</v>
      </c>
      <c r="J270" t="s">
        <v>108</v>
      </c>
      <c r="K270">
        <v>1</v>
      </c>
      <c r="L270">
        <v>1.03</v>
      </c>
      <c r="M270">
        <v>28.940999999999999</v>
      </c>
      <c r="N270">
        <v>2.8941000000000001E-2</v>
      </c>
      <c r="O270">
        <v>29.809229999999999</v>
      </c>
      <c r="P270">
        <v>2.9809229999999999E-2</v>
      </c>
      <c r="Q270">
        <v>3.0000000000000027E-2</v>
      </c>
      <c r="R270">
        <v>8.6823000000000108E-4</v>
      </c>
      <c r="S270">
        <v>33.546656522157733</v>
      </c>
      <c r="T270">
        <v>34.553056217822466</v>
      </c>
      <c r="U270" t="s">
        <v>61</v>
      </c>
      <c r="V270">
        <v>3.2790153000000001E-5</v>
      </c>
      <c r="W270">
        <v>3.9348183600000005E-6</v>
      </c>
      <c r="X270">
        <v>4.91852295E-6</v>
      </c>
      <c r="Y270">
        <v>1.6395076500000003E-4</v>
      </c>
      <c r="Z270">
        <v>1.1804455080000001E-5</v>
      </c>
      <c r="AA270">
        <v>1.6395076500000003E-4</v>
      </c>
      <c r="AB270">
        <v>2.6297702706000003E-4</v>
      </c>
      <c r="AC270">
        <v>3.8987491917000006E-4</v>
      </c>
      <c r="AD270"/>
      <c r="AE270"/>
      <c r="AF270"/>
      <c r="AG270">
        <v>7.0037220000000009E-5</v>
      </c>
      <c r="AH270">
        <v>1.5917549999999999E-4</v>
      </c>
      <c r="AI270">
        <v>4.4569140000000003E-5</v>
      </c>
      <c r="AJ270">
        <v>5.7303180000000002E-5</v>
      </c>
      <c r="AK270">
        <v>3.5018610000000005E-5</v>
      </c>
      <c r="AL270">
        <v>2.6104782000000001E-4</v>
      </c>
      <c r="AM270">
        <v>6.3670200000000006E-5</v>
      </c>
      <c r="AN270">
        <v>7.0037220000000009E-5</v>
      </c>
      <c r="AO270"/>
      <c r="AP270">
        <v>1.5917550000000002E-6</v>
      </c>
      <c r="AQ270">
        <v>1.73646E-5</v>
      </c>
      <c r="AR270">
        <v>6.3670200000000006E-5</v>
      </c>
      <c r="AS270">
        <v>7.9587750000000013E-4</v>
      </c>
      <c r="AT270"/>
      <c r="AU270"/>
      <c r="AV270"/>
      <c r="AW270"/>
      <c r="AX270"/>
      <c r="AY270"/>
      <c r="AZ270"/>
      <c r="BA270"/>
      <c r="BB270"/>
      <c r="BC270"/>
      <c r="BD270"/>
      <c r="BE270"/>
      <c r="BF270">
        <v>9.5982826500000016E-4</v>
      </c>
      <c r="BG270">
        <v>6.3670200000000006E-5</v>
      </c>
      <c r="BH270"/>
      <c r="BI270" t="s">
        <v>782</v>
      </c>
      <c r="BJ270" t="s">
        <v>706</v>
      </c>
      <c r="BK270" t="s">
        <v>123</v>
      </c>
      <c r="BL270" t="s">
        <v>121</v>
      </c>
      <c r="BM270" t="s">
        <v>41</v>
      </c>
      <c r="BN270" t="s">
        <v>26</v>
      </c>
      <c r="BO270" t="s">
        <v>94</v>
      </c>
      <c r="BP270">
        <v>9.8000000000000007</v>
      </c>
      <c r="BS270" s="126"/>
      <c r="BT270" s="126"/>
      <c r="CC270" s="126"/>
      <c r="CD270" s="126"/>
      <c r="CK270" s="126"/>
      <c r="CL270" s="126"/>
      <c r="CM270" s="126"/>
      <c r="CN270" s="126"/>
      <c r="CO270" s="126"/>
      <c r="CP270" s="126"/>
      <c r="CQ270" s="126"/>
      <c r="CR270" s="126"/>
      <c r="CS270" s="126"/>
      <c r="CT270" s="126"/>
      <c r="CU270" s="126"/>
      <c r="CV270" s="126"/>
      <c r="CW270" s="126"/>
      <c r="CX270" s="126"/>
      <c r="CY270" s="126"/>
      <c r="CZ270" s="126"/>
      <c r="DA270" s="126"/>
      <c r="DB270" s="126"/>
      <c r="DC270" s="126"/>
      <c r="DD270" s="126"/>
      <c r="DE270" s="126"/>
      <c r="DF270" s="126"/>
      <c r="DG270" s="126"/>
      <c r="DH270" s="126"/>
      <c r="DI270" s="126"/>
      <c r="DJ270" s="126"/>
      <c r="DK270" s="126"/>
      <c r="DL270" s="126"/>
      <c r="DM270" s="126"/>
      <c r="DN270" s="126"/>
      <c r="DO270" s="126"/>
      <c r="DP270" s="126"/>
      <c r="DQ270" s="126"/>
      <c r="DR270" s="126"/>
      <c r="DS270" s="126"/>
      <c r="DT270" s="126"/>
      <c r="DU270" s="126"/>
      <c r="DV270" s="126"/>
      <c r="DW270" s="126"/>
      <c r="DX270" s="126"/>
      <c r="EB270" s="126"/>
      <c r="EF270" s="126"/>
      <c r="EG270" s="126"/>
    </row>
    <row r="271" spans="1:137" x14ac:dyDescent="0.25">
      <c r="A271">
        <v>270</v>
      </c>
      <c r="B271" t="s">
        <v>1262</v>
      </c>
      <c r="C271">
        <v>8</v>
      </c>
      <c r="D271" t="s">
        <v>1367</v>
      </c>
      <c r="E271" s="134">
        <v>450</v>
      </c>
      <c r="F271">
        <v>244127</v>
      </c>
      <c r="G271" t="s">
        <v>30</v>
      </c>
      <c r="H271" t="s">
        <v>1009</v>
      </c>
      <c r="I271">
        <v>267722</v>
      </c>
      <c r="J271" t="s">
        <v>108</v>
      </c>
      <c r="K271">
        <v>1</v>
      </c>
      <c r="L271">
        <v>1.03</v>
      </c>
      <c r="M271">
        <v>24.713000000000001</v>
      </c>
      <c r="N271">
        <v>2.4712999999999999E-2</v>
      </c>
      <c r="O271">
        <v>25.45439</v>
      </c>
      <c r="P271">
        <v>2.545439E-2</v>
      </c>
      <c r="Q271">
        <v>3.0000000000000027E-2</v>
      </c>
      <c r="R271">
        <v>7.4138999999999813E-4</v>
      </c>
      <c r="S271">
        <v>39.285954210648931</v>
      </c>
      <c r="T271">
        <v>40.464532836968395</v>
      </c>
      <c r="U271" t="s">
        <v>61</v>
      </c>
      <c r="V271">
        <v>2.7999828999999998E-5</v>
      </c>
      <c r="W271">
        <v>3.3599794800000001E-6</v>
      </c>
      <c r="X271">
        <v>4.1999743499999999E-6</v>
      </c>
      <c r="Y271">
        <v>1.3999914500000002E-4</v>
      </c>
      <c r="Z271">
        <v>1.007993844E-5</v>
      </c>
      <c r="AA271">
        <v>1.3999914500000002E-4</v>
      </c>
      <c r="AB271">
        <v>2.2455862858000001E-4</v>
      </c>
      <c r="AC271">
        <v>3.3291796681000002E-4</v>
      </c>
      <c r="AD271"/>
      <c r="AE271"/>
      <c r="AF271"/>
      <c r="AG271">
        <v>5.9805460000000013E-5</v>
      </c>
      <c r="AH271">
        <v>1.3592150000000001E-4</v>
      </c>
      <c r="AI271">
        <v>3.8058020000000002E-5</v>
      </c>
      <c r="AJ271">
        <v>4.8931740000000001E-5</v>
      </c>
      <c r="AK271">
        <v>2.9902730000000006E-5</v>
      </c>
      <c r="AL271">
        <v>2.2291126000000005E-4</v>
      </c>
      <c r="AM271">
        <v>5.4368600000000007E-5</v>
      </c>
      <c r="AN271">
        <v>5.9805460000000013E-5</v>
      </c>
      <c r="AO271"/>
      <c r="AP271">
        <v>1.3592150000000005E-6</v>
      </c>
      <c r="AQ271">
        <v>1.4827800000000001E-5</v>
      </c>
      <c r="AR271">
        <v>5.4368600000000007E-5</v>
      </c>
      <c r="AS271">
        <v>6.796075000000001E-4</v>
      </c>
      <c r="AT271"/>
      <c r="AU271"/>
      <c r="AV271"/>
      <c r="AW271"/>
      <c r="AX271"/>
      <c r="AY271"/>
      <c r="AZ271"/>
      <c r="BA271"/>
      <c r="BB271"/>
      <c r="BC271"/>
      <c r="BD271"/>
      <c r="BE271"/>
      <c r="BF271">
        <v>8.196066450000002E-4</v>
      </c>
      <c r="BG271">
        <v>5.4368600000000007E-5</v>
      </c>
      <c r="BH271"/>
      <c r="BI271" t="s">
        <v>782</v>
      </c>
      <c r="BJ271" t="s">
        <v>706</v>
      </c>
      <c r="BK271" t="s">
        <v>123</v>
      </c>
      <c r="BL271" t="s">
        <v>121</v>
      </c>
      <c r="BM271" t="s">
        <v>41</v>
      </c>
      <c r="BN271" t="s">
        <v>26</v>
      </c>
      <c r="BO271" t="s">
        <v>94</v>
      </c>
      <c r="BP271">
        <v>9.8000000000000007</v>
      </c>
      <c r="BS271" s="126"/>
      <c r="BT271" s="126"/>
      <c r="CC271" s="126"/>
      <c r="CD271" s="126"/>
      <c r="CK271" s="126"/>
      <c r="CL271" s="126"/>
      <c r="CM271" s="126"/>
      <c r="CN271" s="126"/>
      <c r="CO271" s="126"/>
      <c r="CP271" s="126"/>
      <c r="CQ271" s="126"/>
      <c r="CR271" s="126"/>
      <c r="CS271" s="126"/>
      <c r="CT271" s="126"/>
      <c r="CU271" s="126"/>
      <c r="CV271" s="126"/>
      <c r="CW271" s="126"/>
      <c r="CX271" s="126"/>
      <c r="CY271" s="126"/>
      <c r="CZ271" s="126"/>
      <c r="DA271" s="126"/>
      <c r="DB271" s="126"/>
      <c r="DC271" s="126"/>
      <c r="DD271" s="126"/>
      <c r="DE271" s="126"/>
      <c r="DF271" s="126"/>
      <c r="DG271" s="126"/>
      <c r="DH271" s="126"/>
      <c r="DI271" s="126"/>
      <c r="DJ271" s="126"/>
      <c r="DK271" s="126"/>
      <c r="DL271" s="126"/>
      <c r="DM271" s="126"/>
      <c r="DN271" s="126"/>
      <c r="DO271" s="126"/>
      <c r="DP271" s="126"/>
      <c r="DQ271" s="126"/>
      <c r="DR271" s="126"/>
      <c r="DS271" s="126"/>
      <c r="DT271" s="126"/>
      <c r="DU271" s="126"/>
      <c r="DV271" s="126"/>
      <c r="DW271" s="126"/>
      <c r="DX271" s="126"/>
      <c r="EB271" s="126"/>
      <c r="EF271" s="126"/>
      <c r="EG271" s="126"/>
    </row>
    <row r="272" spans="1:137" x14ac:dyDescent="0.25">
      <c r="A272">
        <v>271</v>
      </c>
      <c r="B272" t="s">
        <v>1263</v>
      </c>
      <c r="C272">
        <v>8</v>
      </c>
      <c r="D272" t="s">
        <v>1368</v>
      </c>
      <c r="E272" s="134">
        <v>450</v>
      </c>
      <c r="F272">
        <v>244130</v>
      </c>
      <c r="G272" t="s">
        <v>30</v>
      </c>
      <c r="H272" t="s">
        <v>1009</v>
      </c>
      <c r="I272">
        <v>267722</v>
      </c>
      <c r="J272" t="s">
        <v>108</v>
      </c>
      <c r="K272">
        <v>1</v>
      </c>
      <c r="L272">
        <v>1.03</v>
      </c>
      <c r="M272">
        <v>31.936150000000001</v>
      </c>
      <c r="N272">
        <v>3.1936150000000003E-2</v>
      </c>
      <c r="O272">
        <v>32.894234500000003</v>
      </c>
      <c r="P272">
        <v>3.2894234500000001E-2</v>
      </c>
      <c r="Q272">
        <v>3.0000000000000027E-2</v>
      </c>
      <c r="R272">
        <v>9.5808449999999757E-4</v>
      </c>
      <c r="S272">
        <v>30.400464251569677</v>
      </c>
      <c r="T272">
        <v>31.312478179116766</v>
      </c>
      <c r="U272" t="s">
        <v>61</v>
      </c>
      <c r="V272">
        <v>3.6183657950000007E-5</v>
      </c>
      <c r="W272">
        <v>4.3420389540000006E-6</v>
      </c>
      <c r="X272">
        <v>5.4275486925000003E-6</v>
      </c>
      <c r="Y272">
        <v>1.8091828975000005E-4</v>
      </c>
      <c r="Z272">
        <v>1.3026116862E-5</v>
      </c>
      <c r="AA272">
        <v>1.8091828975000005E-4</v>
      </c>
      <c r="AB272">
        <v>2.90192936759E-4</v>
      </c>
      <c r="AC272">
        <v>4.3022369302550008E-4</v>
      </c>
      <c r="AD272"/>
      <c r="AE272"/>
      <c r="AF272"/>
      <c r="AG272">
        <v>7.7285483000000011E-5</v>
      </c>
      <c r="AH272">
        <v>1.7564882499999999E-4</v>
      </c>
      <c r="AI272">
        <v>4.9181671000000011E-5</v>
      </c>
      <c r="AJ272">
        <v>6.3233577000000008E-5</v>
      </c>
      <c r="AK272">
        <v>3.8642741500000005E-5</v>
      </c>
      <c r="AL272">
        <v>2.8806407300000002E-4</v>
      </c>
      <c r="AM272">
        <v>7.0259530000000016E-5</v>
      </c>
      <c r="AN272">
        <v>7.7285483000000011E-5</v>
      </c>
      <c r="AO272"/>
      <c r="AP272">
        <v>1.7564882500000004E-6</v>
      </c>
      <c r="AQ272">
        <v>1.9161689999999999E-5</v>
      </c>
      <c r="AR272">
        <v>7.0259530000000016E-5</v>
      </c>
      <c r="AS272">
        <v>8.7824412500000018E-4</v>
      </c>
      <c r="AT272"/>
      <c r="AU272"/>
      <c r="AV272"/>
      <c r="AW272"/>
      <c r="AX272"/>
      <c r="AY272"/>
      <c r="AZ272"/>
      <c r="BA272"/>
      <c r="BB272"/>
      <c r="BC272"/>
      <c r="BD272"/>
      <c r="BE272"/>
      <c r="BF272">
        <v>1.0591624147500002E-3</v>
      </c>
      <c r="BG272">
        <v>7.0259530000000016E-5</v>
      </c>
      <c r="BH272"/>
      <c r="BI272" t="s">
        <v>782</v>
      </c>
      <c r="BJ272" t="s">
        <v>706</v>
      </c>
      <c r="BK272" t="s">
        <v>123</v>
      </c>
      <c r="BL272" t="s">
        <v>121</v>
      </c>
      <c r="BM272" t="s">
        <v>41</v>
      </c>
      <c r="BN272" t="s">
        <v>26</v>
      </c>
      <c r="BO272" t="s">
        <v>94</v>
      </c>
      <c r="BP272">
        <v>9.8000000000000007</v>
      </c>
      <c r="BS272" s="126"/>
      <c r="BT272" s="126"/>
      <c r="CC272" s="126"/>
      <c r="CD272" s="126"/>
      <c r="CK272" s="126"/>
      <c r="CL272" s="126"/>
      <c r="CM272" s="126"/>
      <c r="CN272" s="126"/>
      <c r="CO272" s="126"/>
      <c r="CP272" s="126"/>
      <c r="CQ272" s="126"/>
      <c r="CR272" s="126"/>
      <c r="CS272" s="126"/>
      <c r="CT272" s="126"/>
      <c r="CU272" s="126"/>
      <c r="CV272" s="126"/>
      <c r="CW272" s="126"/>
      <c r="CX272" s="126"/>
      <c r="CY272" s="126"/>
      <c r="CZ272" s="126"/>
      <c r="DA272" s="126"/>
      <c r="DB272" s="126"/>
      <c r="DC272" s="126"/>
      <c r="DD272" s="126"/>
      <c r="DE272" s="126"/>
      <c r="DF272" s="126"/>
      <c r="DG272" s="126"/>
      <c r="DH272" s="126"/>
      <c r="DI272" s="126"/>
      <c r="DJ272" s="126"/>
      <c r="DK272" s="126"/>
      <c r="DL272" s="126"/>
      <c r="DM272" s="126"/>
      <c r="DN272" s="126"/>
      <c r="DO272" s="126"/>
      <c r="DP272" s="126"/>
      <c r="DQ272" s="126"/>
      <c r="DR272" s="126"/>
      <c r="DS272" s="126"/>
      <c r="DT272" s="126"/>
      <c r="DU272" s="126"/>
      <c r="DV272" s="126"/>
      <c r="DW272" s="126"/>
      <c r="DX272" s="126"/>
      <c r="EB272" s="126"/>
      <c r="EF272" s="126"/>
      <c r="EG272" s="126"/>
    </row>
    <row r="273" spans="1:137" x14ac:dyDescent="0.25">
      <c r="A273">
        <v>272</v>
      </c>
      <c r="B273" t="s">
        <v>821</v>
      </c>
      <c r="C273">
        <v>8</v>
      </c>
      <c r="D273" t="s">
        <v>1369</v>
      </c>
      <c r="E273" s="134">
        <v>5</v>
      </c>
      <c r="F273"/>
      <c r="G273" t="s">
        <v>30</v>
      </c>
      <c r="H273" t="s">
        <v>1010</v>
      </c>
      <c r="I273">
        <v>268160</v>
      </c>
      <c r="J273" t="s">
        <v>108</v>
      </c>
      <c r="K273">
        <v>1</v>
      </c>
      <c r="L273">
        <v>1.03</v>
      </c>
      <c r="M273">
        <v>12.443619999999999</v>
      </c>
      <c r="N273">
        <v>1.2443620000000001E-2</v>
      </c>
      <c r="O273">
        <v>12.816928600000001</v>
      </c>
      <c r="P273">
        <v>1.2816928599999999E-2</v>
      </c>
      <c r="Q273">
        <v>3.0000000000000027E-2</v>
      </c>
      <c r="R273">
        <v>3.733086000000003E-4</v>
      </c>
      <c r="S273">
        <v>78.02181249570198</v>
      </c>
      <c r="T273">
        <v>80.362466870573044</v>
      </c>
      <c r="U273" t="s">
        <v>1111</v>
      </c>
      <c r="V273">
        <v>1.409862146E-5</v>
      </c>
      <c r="W273">
        <v>1.6918345751999999E-6</v>
      </c>
      <c r="X273">
        <v>2.1147932189999997E-6</v>
      </c>
      <c r="Y273">
        <v>7.0493107299999998E-5</v>
      </c>
      <c r="Z273">
        <v>5.075503725599999E-6</v>
      </c>
      <c r="AA273">
        <v>7.0493107299999998E-5</v>
      </c>
      <c r="AB273">
        <v>1.1307094410919998E-4</v>
      </c>
      <c r="AC273">
        <v>1.676326091594E-4</v>
      </c>
      <c r="AD273"/>
      <c r="AE273"/>
      <c r="AF273"/>
      <c r="AG273">
        <v>3.0113560399999999E-5</v>
      </c>
      <c r="AH273">
        <v>6.8439909999999982E-5</v>
      </c>
      <c r="AI273">
        <v>1.9163174800000002E-5</v>
      </c>
      <c r="AJ273">
        <v>2.4638367599999997E-5</v>
      </c>
      <c r="AK273">
        <v>1.50567802E-5</v>
      </c>
      <c r="AL273">
        <v>1.122414524E-4</v>
      </c>
      <c r="AM273">
        <v>2.7375964000000002E-5</v>
      </c>
      <c r="AN273"/>
      <c r="AO273">
        <v>2.0531972999999999E-5</v>
      </c>
      <c r="AP273">
        <v>6.8439910000000008E-7</v>
      </c>
      <c r="AQ273">
        <v>7.4661719999999981E-6</v>
      </c>
      <c r="AR273">
        <v>2.7375964000000002E-5</v>
      </c>
      <c r="AS273">
        <v>3.4219954999999998E-4</v>
      </c>
      <c r="AT273"/>
      <c r="AU273"/>
      <c r="AV273"/>
      <c r="AW273"/>
      <c r="AX273"/>
      <c r="AY273"/>
      <c r="AZ273"/>
      <c r="BA273"/>
      <c r="BB273"/>
      <c r="BC273"/>
      <c r="BD273"/>
      <c r="BE273"/>
      <c r="BF273">
        <v>4.126926573E-4</v>
      </c>
      <c r="BG273">
        <v>2.7375964000000002E-5</v>
      </c>
      <c r="BH273"/>
      <c r="BI273" t="s">
        <v>782</v>
      </c>
      <c r="BJ273" t="s">
        <v>706</v>
      </c>
      <c r="BK273" t="s">
        <v>120</v>
      </c>
      <c r="BL273" t="s">
        <v>121</v>
      </c>
      <c r="BM273" t="s">
        <v>41</v>
      </c>
      <c r="BN273" t="s">
        <v>26</v>
      </c>
      <c r="BO273" t="s">
        <v>94</v>
      </c>
      <c r="BP273">
        <v>7.03</v>
      </c>
      <c r="BS273" s="126"/>
      <c r="BT273" s="126"/>
      <c r="CC273" s="126"/>
      <c r="CD273" s="126"/>
      <c r="CK273" s="126"/>
      <c r="CL273" s="126"/>
      <c r="CM273" s="126"/>
      <c r="CN273" s="126"/>
      <c r="CO273" s="126"/>
      <c r="CP273" s="126"/>
      <c r="CQ273" s="126"/>
      <c r="CR273" s="126"/>
      <c r="CS273" s="126"/>
      <c r="CT273" s="126"/>
      <c r="CU273" s="126"/>
      <c r="CV273" s="126"/>
      <c r="CW273" s="126"/>
      <c r="CX273" s="126"/>
      <c r="CY273" s="126"/>
      <c r="CZ273" s="126"/>
      <c r="DA273" s="126"/>
      <c r="DB273" s="126"/>
      <c r="DC273" s="126"/>
      <c r="DD273" s="126"/>
      <c r="DE273" s="126"/>
      <c r="DF273" s="126"/>
      <c r="DG273" s="126"/>
      <c r="DH273" s="126"/>
      <c r="DI273" s="126"/>
      <c r="DJ273" s="126"/>
      <c r="DK273" s="126"/>
      <c r="DL273" s="126"/>
      <c r="DM273" s="126"/>
      <c r="DN273" s="126"/>
      <c r="DO273" s="126"/>
      <c r="DP273" s="126"/>
      <c r="DQ273" s="126"/>
      <c r="DR273" s="126"/>
      <c r="DS273" s="126"/>
      <c r="DT273" s="126"/>
      <c r="DU273" s="126"/>
      <c r="DV273" s="126"/>
      <c r="DW273" s="126"/>
      <c r="DX273" s="126"/>
      <c r="EB273" s="126"/>
      <c r="EF273" s="126"/>
      <c r="EG273" s="126"/>
    </row>
    <row r="274" spans="1:137" x14ac:dyDescent="0.25">
      <c r="A274">
        <v>273</v>
      </c>
      <c r="B274" t="s">
        <v>908</v>
      </c>
      <c r="C274">
        <v>8</v>
      </c>
      <c r="D274" t="s">
        <v>1370</v>
      </c>
      <c r="E274" s="134">
        <v>50</v>
      </c>
      <c r="F274"/>
      <c r="G274" t="s">
        <v>30</v>
      </c>
      <c r="H274" t="s">
        <v>1017</v>
      </c>
      <c r="I274">
        <v>307171</v>
      </c>
      <c r="J274" t="s">
        <v>108</v>
      </c>
      <c r="K274">
        <v>1</v>
      </c>
      <c r="L274">
        <v>1.2</v>
      </c>
      <c r="M274">
        <v>10.657897999999999</v>
      </c>
      <c r="N274">
        <v>1.0657898000000001E-2</v>
      </c>
      <c r="O274">
        <v>12.7894776</v>
      </c>
      <c r="P274">
        <v>1.27894776E-2</v>
      </c>
      <c r="Q274">
        <v>0.19999999999999996</v>
      </c>
      <c r="R274">
        <v>2.1315796000000008E-3</v>
      </c>
      <c r="S274">
        <v>78.189276472089844</v>
      </c>
      <c r="T274">
        <v>93.827131766507804</v>
      </c>
      <c r="U274" t="s">
        <v>235</v>
      </c>
      <c r="V274">
        <v>1.406842536E-5</v>
      </c>
      <c r="W274">
        <v>1.6882110432000001E-6</v>
      </c>
      <c r="X274">
        <v>2.1102638039999999E-6</v>
      </c>
      <c r="Y274">
        <v>7.0342126799999996E-5</v>
      </c>
      <c r="Z274">
        <v>5.0646331295999991E-6</v>
      </c>
      <c r="AA274">
        <v>7.0342126799999996E-5</v>
      </c>
      <c r="AB274"/>
      <c r="AC274">
        <v>1.672735775304E-4</v>
      </c>
      <c r="AD274">
        <v>1.1254740288E-4</v>
      </c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>
        <v>7.0342126799999996E-5</v>
      </c>
      <c r="BG274"/>
      <c r="BH274"/>
      <c r="BI274" t="s">
        <v>782</v>
      </c>
      <c r="BJ274" t="s">
        <v>706</v>
      </c>
      <c r="BK274" t="s">
        <v>122</v>
      </c>
      <c r="BL274" t="s">
        <v>1007</v>
      </c>
      <c r="BM274" t="s">
        <v>41</v>
      </c>
      <c r="BN274" t="s">
        <v>26</v>
      </c>
      <c r="BO274" t="s">
        <v>94</v>
      </c>
      <c r="BP274">
        <v>12.3</v>
      </c>
      <c r="BS274" s="126"/>
      <c r="BT274" s="126"/>
      <c r="CC274" s="126"/>
      <c r="CD274" s="126"/>
      <c r="CK274" s="126"/>
      <c r="CL274" s="126"/>
      <c r="CM274" s="126"/>
      <c r="CN274" s="126"/>
      <c r="CO274" s="126"/>
      <c r="CP274" s="126"/>
      <c r="CQ274" s="126"/>
      <c r="CR274" s="126"/>
      <c r="CS274" s="126"/>
      <c r="CT274" s="126"/>
      <c r="CU274" s="126"/>
      <c r="CV274" s="126"/>
      <c r="CW274" s="126"/>
      <c r="CX274" s="126"/>
      <c r="CY274" s="126"/>
      <c r="CZ274" s="126"/>
      <c r="DA274" s="126"/>
      <c r="DB274" s="126"/>
      <c r="DC274" s="126"/>
      <c r="DD274" s="126"/>
      <c r="DE274" s="126"/>
      <c r="DF274" s="126"/>
      <c r="DG274" s="126"/>
      <c r="DH274" s="126"/>
      <c r="DI274" s="126"/>
      <c r="DJ274" s="126"/>
      <c r="DK274" s="126"/>
      <c r="DL274" s="126"/>
      <c r="DM274" s="126"/>
      <c r="DN274" s="126"/>
      <c r="DO274" s="126"/>
      <c r="DP274" s="126"/>
      <c r="DQ274" s="126"/>
      <c r="DR274" s="126"/>
      <c r="DS274" s="126"/>
      <c r="DT274" s="126"/>
      <c r="DU274" s="126"/>
      <c r="DV274" s="126"/>
      <c r="DW274" s="126"/>
      <c r="DX274" s="126"/>
      <c r="EB274" s="126"/>
      <c r="EF274" s="126"/>
      <c r="EG274" s="126"/>
    </row>
    <row r="275" spans="1:137" x14ac:dyDescent="0.25">
      <c r="A275">
        <v>274</v>
      </c>
      <c r="B275" t="s">
        <v>924</v>
      </c>
      <c r="C275">
        <v>8</v>
      </c>
      <c r="D275" t="s">
        <v>1371</v>
      </c>
      <c r="E275" s="134">
        <v>20</v>
      </c>
      <c r="F275">
        <v>307423</v>
      </c>
      <c r="G275" t="s">
        <v>30</v>
      </c>
      <c r="H275" t="s">
        <v>1010</v>
      </c>
      <c r="I275">
        <v>268160</v>
      </c>
      <c r="J275" t="s">
        <v>108</v>
      </c>
      <c r="K275">
        <v>1</v>
      </c>
      <c r="L275">
        <v>1.03</v>
      </c>
      <c r="M275">
        <v>29.64</v>
      </c>
      <c r="N275">
        <v>2.964E-2</v>
      </c>
      <c r="O275">
        <v>30.529200000000003</v>
      </c>
      <c r="P275">
        <v>3.0529200000000003E-2</v>
      </c>
      <c r="Q275">
        <v>3.0000000000000027E-2</v>
      </c>
      <c r="R275">
        <v>8.8920000000000318E-4</v>
      </c>
      <c r="S275">
        <v>32.755525857212106</v>
      </c>
      <c r="T275">
        <v>33.738191632928476</v>
      </c>
      <c r="U275" t="s">
        <v>1111</v>
      </c>
      <c r="V275">
        <v>3.3582120000000006E-5</v>
      </c>
      <c r="W275">
        <v>4.0298544000000008E-6</v>
      </c>
      <c r="X275">
        <v>5.037318000000001E-6</v>
      </c>
      <c r="Y275">
        <v>1.6791060000000005E-4</v>
      </c>
      <c r="Z275">
        <v>1.2089563200000001E-5</v>
      </c>
      <c r="AA275">
        <v>1.6791060000000005E-4</v>
      </c>
      <c r="AB275">
        <v>2.6932860240000005E-4</v>
      </c>
      <c r="AC275">
        <v>3.9929140680000018E-4</v>
      </c>
      <c r="AD275"/>
      <c r="AE275"/>
      <c r="AF275"/>
      <c r="AG275">
        <v>7.1728800000000003E-5</v>
      </c>
      <c r="AH275">
        <v>1.6301999999999999E-4</v>
      </c>
      <c r="AI275">
        <v>4.5645600000000002E-5</v>
      </c>
      <c r="AJ275">
        <v>5.8687200000000003E-5</v>
      </c>
      <c r="AK275">
        <v>3.5864400000000002E-5</v>
      </c>
      <c r="AL275">
        <v>2.673528E-4</v>
      </c>
      <c r="AM275">
        <v>6.5208000000000003E-5</v>
      </c>
      <c r="AN275"/>
      <c r="AO275">
        <v>4.8906000000000002E-5</v>
      </c>
      <c r="AP275">
        <v>1.6302000000000005E-6</v>
      </c>
      <c r="AQ275">
        <v>1.7783999999999998E-5</v>
      </c>
      <c r="AR275">
        <v>6.5208000000000003E-5</v>
      </c>
      <c r="AS275">
        <v>8.1510000000000003E-4</v>
      </c>
      <c r="AT275"/>
      <c r="AU275"/>
      <c r="AV275"/>
      <c r="AW275"/>
      <c r="AX275"/>
      <c r="AY275"/>
      <c r="AZ275"/>
      <c r="BA275"/>
      <c r="BB275"/>
      <c r="BC275"/>
      <c r="BD275"/>
      <c r="BE275"/>
      <c r="BF275">
        <v>9.8301060000000008E-4</v>
      </c>
      <c r="BG275">
        <v>6.5208000000000003E-5</v>
      </c>
      <c r="BH275"/>
      <c r="BI275" t="s">
        <v>782</v>
      </c>
      <c r="BJ275" t="s">
        <v>706</v>
      </c>
      <c r="BK275" t="s">
        <v>123</v>
      </c>
      <c r="BL275" t="s">
        <v>121</v>
      </c>
      <c r="BM275" t="s">
        <v>41</v>
      </c>
      <c r="BN275" t="s">
        <v>94</v>
      </c>
      <c r="BO275" t="s">
        <v>94</v>
      </c>
      <c r="BP275">
        <v>7.8</v>
      </c>
      <c r="BS275" s="126"/>
      <c r="BT275" s="126"/>
      <c r="CC275" s="126"/>
      <c r="CD275" s="126"/>
      <c r="CK275" s="126"/>
      <c r="CL275" s="126"/>
      <c r="CM275" s="126"/>
      <c r="CN275" s="126"/>
      <c r="CO275" s="126"/>
      <c r="CP275" s="126"/>
      <c r="CQ275" s="126"/>
      <c r="CR275" s="126"/>
      <c r="CS275" s="126"/>
      <c r="CT275" s="126"/>
      <c r="CU275" s="126"/>
      <c r="CV275" s="126"/>
      <c r="CW275" s="126"/>
      <c r="CX275" s="126"/>
      <c r="CY275" s="126"/>
      <c r="CZ275" s="126"/>
      <c r="DA275" s="126"/>
      <c r="DB275" s="126"/>
      <c r="DC275" s="126"/>
      <c r="DD275" s="126"/>
      <c r="DE275" s="126"/>
      <c r="DF275" s="126"/>
      <c r="DG275" s="126"/>
      <c r="DH275" s="126"/>
      <c r="DI275" s="126"/>
      <c r="DJ275" s="126"/>
      <c r="DK275" s="126"/>
      <c r="DL275" s="126"/>
      <c r="DM275" s="126"/>
      <c r="DN275" s="126"/>
      <c r="DO275" s="126"/>
      <c r="DP275" s="126"/>
      <c r="DQ275" s="126"/>
      <c r="DR275" s="126"/>
      <c r="DS275" s="126"/>
      <c r="DT275" s="126"/>
      <c r="DU275" s="126"/>
      <c r="DV275" s="126"/>
      <c r="DW275" s="126"/>
      <c r="DX275" s="126"/>
      <c r="EB275" s="126"/>
      <c r="EF275" s="126"/>
      <c r="EG275" s="126"/>
    </row>
    <row r="276" spans="1:137" x14ac:dyDescent="0.25">
      <c r="A276">
        <v>275</v>
      </c>
      <c r="B276" t="s">
        <v>925</v>
      </c>
      <c r="C276">
        <v>8</v>
      </c>
      <c r="D276" t="s">
        <v>1372</v>
      </c>
      <c r="E276" s="134">
        <v>5</v>
      </c>
      <c r="F276">
        <v>307424</v>
      </c>
      <c r="G276" t="s">
        <v>30</v>
      </c>
      <c r="H276" t="s">
        <v>1010</v>
      </c>
      <c r="I276">
        <v>268160</v>
      </c>
      <c r="J276" t="s">
        <v>108</v>
      </c>
      <c r="K276">
        <v>1</v>
      </c>
      <c r="L276">
        <v>1.03</v>
      </c>
      <c r="M276">
        <v>25.910740000000001</v>
      </c>
      <c r="N276">
        <v>2.5910740000000002E-2</v>
      </c>
      <c r="O276">
        <v>26.688062200000001</v>
      </c>
      <c r="P276">
        <v>2.6688062200000001E-2</v>
      </c>
      <c r="Q276">
        <v>3.0000000000000027E-2</v>
      </c>
      <c r="R276">
        <v>7.7732219999999963E-4</v>
      </c>
      <c r="S276">
        <v>37.469936652051118</v>
      </c>
      <c r="T276">
        <v>38.594034751612654</v>
      </c>
      <c r="U276" t="s">
        <v>1111</v>
      </c>
      <c r="V276">
        <v>2.9356868419999999E-5</v>
      </c>
      <c r="W276">
        <v>3.5228242104000002E-6</v>
      </c>
      <c r="X276">
        <v>4.4035302629999996E-6</v>
      </c>
      <c r="Y276">
        <v>1.467843421E-4</v>
      </c>
      <c r="Z276">
        <v>1.05684726312E-5</v>
      </c>
      <c r="AA276">
        <v>1.467843421E-4</v>
      </c>
      <c r="AB276">
        <v>2.3544208472840001E-4</v>
      </c>
      <c r="AC276">
        <v>3.4905316551380009E-4</v>
      </c>
      <c r="AD276"/>
      <c r="AE276"/>
      <c r="AF276"/>
      <c r="AG276">
        <v>6.27039908E-5</v>
      </c>
      <c r="AH276">
        <v>1.4250906999999999E-4</v>
      </c>
      <c r="AI276">
        <v>3.9902539600000003E-5</v>
      </c>
      <c r="AJ276">
        <v>5.1303265199999995E-5</v>
      </c>
      <c r="AK276">
        <v>3.13519954E-5</v>
      </c>
      <c r="AL276">
        <v>2.3371487480000001E-4</v>
      </c>
      <c r="AM276">
        <v>5.7003628000000001E-5</v>
      </c>
      <c r="AN276"/>
      <c r="AO276">
        <v>4.2752721000000006E-5</v>
      </c>
      <c r="AP276">
        <v>1.4250907000000001E-6</v>
      </c>
      <c r="AQ276">
        <v>1.5546443999999998E-5</v>
      </c>
      <c r="AR276">
        <v>5.7003628000000001E-5</v>
      </c>
      <c r="AS276">
        <v>7.1254535000000009E-4</v>
      </c>
      <c r="AT276"/>
      <c r="AU276"/>
      <c r="AV276"/>
      <c r="AW276"/>
      <c r="AX276"/>
      <c r="AY276"/>
      <c r="AZ276"/>
      <c r="BA276"/>
      <c r="BB276"/>
      <c r="BC276"/>
      <c r="BD276"/>
      <c r="BE276"/>
      <c r="BF276">
        <v>8.5932969209999996E-4</v>
      </c>
      <c r="BG276">
        <v>5.7003628000000001E-5</v>
      </c>
      <c r="BH276"/>
      <c r="BI276" t="s">
        <v>782</v>
      </c>
      <c r="BJ276" t="s">
        <v>706</v>
      </c>
      <c r="BK276" t="s">
        <v>123</v>
      </c>
      <c r="BL276" t="s">
        <v>121</v>
      </c>
      <c r="BM276" t="s">
        <v>41</v>
      </c>
      <c r="BN276" t="s">
        <v>94</v>
      </c>
      <c r="BO276" t="s">
        <v>94</v>
      </c>
      <c r="BP276">
        <v>7.8</v>
      </c>
      <c r="BS276" s="126"/>
      <c r="BT276" s="126"/>
      <c r="CC276" s="126"/>
      <c r="CD276" s="126"/>
      <c r="CK276" s="126"/>
      <c r="CL276" s="126"/>
      <c r="CM276" s="126"/>
      <c r="CN276" s="126"/>
      <c r="CO276" s="126"/>
      <c r="CP276" s="126"/>
      <c r="CQ276" s="126"/>
      <c r="CR276" s="126"/>
      <c r="CS276" s="126"/>
      <c r="CT276" s="126"/>
      <c r="CU276" s="126"/>
      <c r="CV276" s="126"/>
      <c r="CW276" s="126"/>
      <c r="CX276" s="126"/>
      <c r="CY276" s="126"/>
      <c r="CZ276" s="126"/>
      <c r="DA276" s="126"/>
      <c r="DB276" s="126"/>
      <c r="DC276" s="126"/>
      <c r="DD276" s="126"/>
      <c r="DE276" s="126"/>
      <c r="DF276" s="126"/>
      <c r="DG276" s="126"/>
      <c r="DH276" s="126"/>
      <c r="DI276" s="126"/>
      <c r="DJ276" s="126"/>
      <c r="DK276" s="126"/>
      <c r="DL276" s="126"/>
      <c r="DM276" s="126"/>
      <c r="DN276" s="126"/>
      <c r="DO276" s="126"/>
      <c r="DP276" s="126"/>
      <c r="DQ276" s="126"/>
      <c r="DR276" s="126"/>
      <c r="DS276" s="126"/>
      <c r="DT276" s="126"/>
      <c r="DU276" s="126"/>
      <c r="DV276" s="126"/>
      <c r="DW276" s="126"/>
      <c r="DX276" s="126"/>
      <c r="EB276" s="126"/>
      <c r="EF276" s="126"/>
      <c r="EG276" s="126"/>
    </row>
    <row r="277" spans="1:137" x14ac:dyDescent="0.25">
      <c r="A277">
        <v>276</v>
      </c>
      <c r="B277" t="s">
        <v>1264</v>
      </c>
      <c r="C277">
        <v>8</v>
      </c>
      <c r="D277" t="s">
        <v>1373</v>
      </c>
      <c r="E277" s="134"/>
      <c r="F277">
        <v>290439</v>
      </c>
      <c r="G277" t="s">
        <v>30</v>
      </c>
      <c r="H277" t="s">
        <v>1009</v>
      </c>
      <c r="I277">
        <v>267722</v>
      </c>
      <c r="J277" t="s">
        <v>108</v>
      </c>
      <c r="K277">
        <v>1</v>
      </c>
      <c r="L277">
        <v>1.03</v>
      </c>
      <c r="M277">
        <v>39.667000000000002</v>
      </c>
      <c r="N277">
        <v>3.9667000000000001E-2</v>
      </c>
      <c r="O277">
        <v>40.857010000000002</v>
      </c>
      <c r="P277">
        <v>4.0857009999999999E-2</v>
      </c>
      <c r="Q277">
        <v>3.0000000000000027E-2</v>
      </c>
      <c r="R277">
        <v>1.1900099999999985E-3</v>
      </c>
      <c r="S277">
        <v>24.475604064027198</v>
      </c>
      <c r="T277">
        <v>25.209872185948015</v>
      </c>
      <c r="U277" t="s">
        <v>61</v>
      </c>
      <c r="V277">
        <v>4.4942711000000009E-5</v>
      </c>
      <c r="W277">
        <v>5.3931253200000013E-6</v>
      </c>
      <c r="X277">
        <v>6.7414066500000006E-6</v>
      </c>
      <c r="Y277">
        <v>2.2471355500000009E-4</v>
      </c>
      <c r="Z277">
        <v>1.6179375960000001E-5</v>
      </c>
      <c r="AA277">
        <v>2.2471355500000009E-4</v>
      </c>
      <c r="AB277">
        <v>3.6044054221999998E-4</v>
      </c>
      <c r="AC277">
        <v>5.3436883379000017E-4</v>
      </c>
      <c r="AD277"/>
      <c r="AE277"/>
      <c r="AF277"/>
      <c r="AG277">
        <v>9.5994140000000013E-5</v>
      </c>
      <c r="AH277">
        <v>2.1816850000000001E-4</v>
      </c>
      <c r="AI277">
        <v>6.1087180000000006E-5</v>
      </c>
      <c r="AJ277">
        <v>7.8540660000000023E-5</v>
      </c>
      <c r="AK277">
        <v>4.7997070000000006E-5</v>
      </c>
      <c r="AL277">
        <v>3.5779634000000007E-4</v>
      </c>
      <c r="AM277">
        <v>8.7267400000000018E-5</v>
      </c>
      <c r="AN277">
        <v>9.5994140000000013E-5</v>
      </c>
      <c r="AO277"/>
      <c r="AP277">
        <v>2.1816850000000004E-6</v>
      </c>
      <c r="AQ277">
        <v>2.38002E-5</v>
      </c>
      <c r="AR277">
        <v>8.7267400000000018E-5</v>
      </c>
      <c r="AS277">
        <v>1.0908425000000002E-3</v>
      </c>
      <c r="AT277"/>
      <c r="AU277"/>
      <c r="AV277"/>
      <c r="AW277"/>
      <c r="AX277"/>
      <c r="AY277"/>
      <c r="AZ277"/>
      <c r="BA277"/>
      <c r="BB277"/>
      <c r="BC277"/>
      <c r="BD277"/>
      <c r="BE277"/>
      <c r="BF277">
        <v>1.3155560550000005E-3</v>
      </c>
      <c r="BG277">
        <v>8.7267400000000018E-5</v>
      </c>
      <c r="BH277"/>
      <c r="BI277" t="s">
        <v>782</v>
      </c>
      <c r="BJ277" t="s">
        <v>706</v>
      </c>
      <c r="BK277" t="s">
        <v>123</v>
      </c>
      <c r="BL277" t="s">
        <v>121</v>
      </c>
      <c r="BM277" t="s">
        <v>41</v>
      </c>
      <c r="BN277" t="s">
        <v>26</v>
      </c>
      <c r="BO277" t="s">
        <v>94</v>
      </c>
      <c r="BP277">
        <v>9.8000000000000007</v>
      </c>
      <c r="BS277" s="126"/>
      <c r="BT277" s="126"/>
      <c r="CC277" s="126"/>
      <c r="CD277" s="126"/>
      <c r="CK277" s="126"/>
      <c r="CL277" s="126"/>
      <c r="CM277" s="126"/>
      <c r="CN277" s="126"/>
      <c r="CO277" s="126"/>
      <c r="CP277" s="126"/>
      <c r="CQ277" s="126"/>
      <c r="CR277" s="126"/>
      <c r="CS277" s="126"/>
      <c r="CT277" s="126"/>
      <c r="CU277" s="126"/>
      <c r="CV277" s="126"/>
      <c r="CW277" s="126"/>
      <c r="CX277" s="126"/>
      <c r="CY277" s="126"/>
      <c r="CZ277" s="126"/>
      <c r="DA277" s="126"/>
      <c r="DB277" s="126"/>
      <c r="DC277" s="126"/>
      <c r="DD277" s="126"/>
      <c r="DE277" s="126"/>
      <c r="DF277" s="126"/>
      <c r="DG277" s="126"/>
      <c r="DH277" s="126"/>
      <c r="DI277" s="126"/>
      <c r="DJ277" s="126"/>
      <c r="DK277" s="126"/>
      <c r="DL277" s="126"/>
      <c r="DM277" s="126"/>
      <c r="DN277" s="126"/>
      <c r="DO277" s="126"/>
      <c r="DP277" s="126"/>
      <c r="DQ277" s="126"/>
      <c r="DR277" s="126"/>
      <c r="DS277" s="126"/>
      <c r="DT277" s="126"/>
      <c r="DU277" s="126"/>
      <c r="DV277" s="126"/>
      <c r="DW277" s="126"/>
      <c r="DX277" s="126"/>
      <c r="EB277" s="126"/>
      <c r="EF277" s="126"/>
      <c r="EG277" s="126"/>
    </row>
    <row r="278" spans="1:137" x14ac:dyDescent="0.25">
      <c r="A278">
        <v>277</v>
      </c>
      <c r="B278" t="s">
        <v>1265</v>
      </c>
      <c r="C278">
        <v>8</v>
      </c>
      <c r="D278" t="s">
        <v>977</v>
      </c>
      <c r="E278" s="134"/>
      <c r="F278">
        <v>307429</v>
      </c>
      <c r="G278" t="s">
        <v>30</v>
      </c>
      <c r="H278" t="s">
        <v>1009</v>
      </c>
      <c r="I278">
        <v>267722</v>
      </c>
      <c r="J278" t="s">
        <v>108</v>
      </c>
      <c r="K278">
        <v>1</v>
      </c>
      <c r="L278">
        <v>1.2</v>
      </c>
      <c r="M278">
        <v>3.7250000000000001</v>
      </c>
      <c r="N278">
        <v>3.725E-3</v>
      </c>
      <c r="O278">
        <v>4.47</v>
      </c>
      <c r="P278">
        <v>4.47E-3</v>
      </c>
      <c r="Q278">
        <v>0.19999999999999996</v>
      </c>
      <c r="R278">
        <v>7.45E-4</v>
      </c>
      <c r="S278">
        <v>223.7136465324385</v>
      </c>
      <c r="T278">
        <v>268.45637583892619</v>
      </c>
      <c r="U278" t="s">
        <v>61</v>
      </c>
      <c r="V278">
        <v>4.9169999999999997E-6</v>
      </c>
      <c r="W278">
        <v>5.9004000000000001E-7</v>
      </c>
      <c r="X278">
        <v>7.3755000000000004E-7</v>
      </c>
      <c r="Y278">
        <v>2.4584999999999999E-5</v>
      </c>
      <c r="Z278">
        <v>1.7701199999999995E-6</v>
      </c>
      <c r="AA278">
        <v>2.4584999999999999E-5</v>
      </c>
      <c r="AB278">
        <v>3.9434339999999999E-5</v>
      </c>
      <c r="AC278">
        <v>5.8463130000000001E-5</v>
      </c>
      <c r="AD278"/>
      <c r="AE278"/>
      <c r="AF278"/>
      <c r="AG278">
        <v>9.0144999999999998E-6</v>
      </c>
      <c r="AH278">
        <v>2.0487499999999997E-5</v>
      </c>
      <c r="AI278">
        <v>5.7365E-6</v>
      </c>
      <c r="AJ278">
        <v>7.3754999999999982E-6</v>
      </c>
      <c r="AK278">
        <v>4.5072499999999999E-6</v>
      </c>
      <c r="AL278">
        <v>3.3599499999999996E-5</v>
      </c>
      <c r="AM278">
        <v>8.1950000000000003E-6</v>
      </c>
      <c r="AN278">
        <v>9.0144999999999998E-6</v>
      </c>
      <c r="AO278"/>
      <c r="AP278">
        <v>2.0487500000000001E-7</v>
      </c>
      <c r="AQ278">
        <v>2.2350000000000002E-6</v>
      </c>
      <c r="AR278">
        <v>8.1950000000000003E-6</v>
      </c>
      <c r="AS278">
        <v>1.024375E-4</v>
      </c>
      <c r="AT278"/>
      <c r="AU278"/>
      <c r="AV278"/>
      <c r="AW278"/>
      <c r="AX278"/>
      <c r="AY278"/>
      <c r="AZ278"/>
      <c r="BA278"/>
      <c r="BB278"/>
      <c r="BC278"/>
      <c r="BD278"/>
      <c r="BE278"/>
      <c r="BF278">
        <v>1.270225E-4</v>
      </c>
      <c r="BG278">
        <v>8.1950000000000003E-6</v>
      </c>
      <c r="BH278"/>
      <c r="BI278" t="s">
        <v>782</v>
      </c>
      <c r="BJ278" t="s">
        <v>91</v>
      </c>
      <c r="BK278" t="s">
        <v>122</v>
      </c>
      <c r="BL278" t="s">
        <v>190</v>
      </c>
      <c r="BM278" t="s">
        <v>41</v>
      </c>
      <c r="BN278" t="s">
        <v>94</v>
      </c>
      <c r="BO278" t="s">
        <v>94</v>
      </c>
      <c r="BP278">
        <v>11.8</v>
      </c>
      <c r="BS278" s="126"/>
      <c r="BT278" s="126"/>
      <c r="CC278" s="126"/>
      <c r="CD278" s="126"/>
      <c r="CK278" s="126"/>
      <c r="CL278" s="126"/>
      <c r="CM278" s="126"/>
      <c r="CN278" s="126"/>
      <c r="CO278" s="126"/>
      <c r="CP278" s="126"/>
      <c r="CQ278" s="126"/>
      <c r="CR278" s="126"/>
      <c r="CS278" s="126"/>
      <c r="CT278" s="126"/>
      <c r="CU278" s="126"/>
      <c r="CV278" s="126"/>
      <c r="CW278" s="126"/>
      <c r="CX278" s="126"/>
      <c r="CY278" s="126"/>
      <c r="CZ278" s="126"/>
      <c r="DA278" s="126"/>
      <c r="DB278" s="126"/>
      <c r="DC278" s="126"/>
      <c r="DD278" s="126"/>
      <c r="DE278" s="126"/>
      <c r="DF278" s="126"/>
      <c r="DG278" s="126"/>
      <c r="DH278" s="126"/>
      <c r="DI278" s="126"/>
      <c r="DJ278" s="126"/>
      <c r="DK278" s="126"/>
      <c r="DL278" s="126"/>
      <c r="DM278" s="126"/>
      <c r="DN278" s="126"/>
      <c r="DO278" s="126"/>
      <c r="DP278" s="126"/>
      <c r="DQ278" s="126"/>
      <c r="DR278" s="126"/>
      <c r="DS278" s="126"/>
      <c r="DT278" s="126"/>
      <c r="DU278" s="126"/>
      <c r="DV278" s="126"/>
      <c r="DW278" s="126"/>
      <c r="DX278" s="126"/>
      <c r="EB278" s="126"/>
      <c r="EF278" s="126"/>
      <c r="EG278" s="126"/>
    </row>
    <row r="279" spans="1:137" x14ac:dyDescent="0.25">
      <c r="A279">
        <v>278</v>
      </c>
      <c r="B279" t="s">
        <v>968</v>
      </c>
      <c r="C279">
        <v>8</v>
      </c>
      <c r="D279" t="s">
        <v>1374</v>
      </c>
      <c r="E279" s="134">
        <v>50</v>
      </c>
      <c r="F279">
        <v>307422</v>
      </c>
      <c r="G279" t="s">
        <v>30</v>
      </c>
      <c r="H279" t="s">
        <v>1017</v>
      </c>
      <c r="I279">
        <v>307171</v>
      </c>
      <c r="J279" t="s">
        <v>108</v>
      </c>
      <c r="K279">
        <v>1</v>
      </c>
      <c r="L279">
        <v>1.2</v>
      </c>
      <c r="M279">
        <v>9.4710599999999996</v>
      </c>
      <c r="N279">
        <v>9.4710599999999999E-3</v>
      </c>
      <c r="O279">
        <v>11.365271999999999</v>
      </c>
      <c r="P279">
        <v>1.1365271999999999E-2</v>
      </c>
      <c r="Q279">
        <v>0.19999999999999996</v>
      </c>
      <c r="R279">
        <v>1.8942119999999993E-3</v>
      </c>
      <c r="S279">
        <v>87.987335454883961</v>
      </c>
      <c r="T279">
        <v>105.58480254586075</v>
      </c>
      <c r="U279" t="s">
        <v>61</v>
      </c>
      <c r="V279">
        <v>1.25017992E-5</v>
      </c>
      <c r="W279">
        <v>1.5002159039999999E-6</v>
      </c>
      <c r="X279">
        <v>1.8752698800000001E-6</v>
      </c>
      <c r="Y279">
        <v>6.2508995999999996E-5</v>
      </c>
      <c r="Z279">
        <v>4.5006477119999992E-6</v>
      </c>
      <c r="AA279">
        <v>6.2508995999999996E-5</v>
      </c>
      <c r="AB279">
        <v>1.0026442958400001E-4</v>
      </c>
      <c r="AC279">
        <v>1.48646392488E-4</v>
      </c>
      <c r="AD279"/>
      <c r="AE279"/>
      <c r="AF279"/>
      <c r="AG279">
        <v>2.2919965200000002E-5</v>
      </c>
      <c r="AH279">
        <v>5.2090829999999995E-5</v>
      </c>
      <c r="AI279">
        <v>1.45854324E-5</v>
      </c>
      <c r="AJ279">
        <v>1.8752698800000002E-5</v>
      </c>
      <c r="AK279">
        <v>1.1459982600000001E-5</v>
      </c>
      <c r="AL279">
        <v>8.5428961200000001E-5</v>
      </c>
      <c r="AM279">
        <v>2.0836332E-5</v>
      </c>
      <c r="AN279">
        <v>2.2919965200000002E-5</v>
      </c>
      <c r="AO279"/>
      <c r="AP279">
        <v>5.209083E-7</v>
      </c>
      <c r="AQ279">
        <v>5.6826359999999989E-6</v>
      </c>
      <c r="AR279">
        <v>2.0836332E-5</v>
      </c>
      <c r="AS279">
        <v>2.6045415000000002E-4</v>
      </c>
      <c r="AT279"/>
      <c r="AU279"/>
      <c r="AV279"/>
      <c r="AW279"/>
      <c r="AX279"/>
      <c r="AY279"/>
      <c r="AZ279"/>
      <c r="BA279"/>
      <c r="BB279"/>
      <c r="BC279"/>
      <c r="BD279"/>
      <c r="BE279"/>
      <c r="BF279">
        <v>3.2296314600000002E-4</v>
      </c>
      <c r="BG279">
        <v>2.0836332E-5</v>
      </c>
      <c r="BH279"/>
      <c r="BI279" t="s">
        <v>782</v>
      </c>
      <c r="BJ279" t="s">
        <v>706</v>
      </c>
      <c r="BK279" t="s">
        <v>125</v>
      </c>
      <c r="BL279" t="s">
        <v>496</v>
      </c>
      <c r="BM279" t="s">
        <v>41</v>
      </c>
      <c r="BN279" t="s">
        <v>26</v>
      </c>
      <c r="BO279" t="s">
        <v>94</v>
      </c>
      <c r="BP279">
        <v>12.2</v>
      </c>
      <c r="BS279" s="126"/>
      <c r="BT279" s="126"/>
      <c r="CC279" s="126"/>
      <c r="CD279" s="126"/>
      <c r="CK279" s="126"/>
      <c r="CL279" s="126"/>
      <c r="CM279" s="126"/>
      <c r="CN279" s="126"/>
      <c r="CO279" s="126"/>
      <c r="CP279" s="126"/>
      <c r="CQ279" s="126"/>
      <c r="CR279" s="126"/>
      <c r="CS279" s="126"/>
      <c r="CT279" s="126"/>
      <c r="CU279" s="126"/>
      <c r="CV279" s="126"/>
      <c r="CW279" s="126"/>
      <c r="CX279" s="126"/>
      <c r="CY279" s="126"/>
      <c r="CZ279" s="126"/>
      <c r="DA279" s="126"/>
      <c r="DB279" s="126"/>
      <c r="DC279" s="126"/>
      <c r="DD279" s="126"/>
      <c r="DE279" s="126"/>
      <c r="DF279" s="126"/>
      <c r="DG279" s="126"/>
      <c r="DH279" s="126"/>
      <c r="DI279" s="126"/>
      <c r="DJ279" s="126"/>
      <c r="DK279" s="126"/>
      <c r="DL279" s="126"/>
      <c r="DM279" s="126"/>
      <c r="DN279" s="126"/>
      <c r="DO279" s="126"/>
      <c r="DP279" s="126"/>
      <c r="DQ279" s="126"/>
      <c r="DR279" s="126"/>
      <c r="DS279" s="126"/>
      <c r="DT279" s="126"/>
      <c r="DU279" s="126"/>
      <c r="DV279" s="126"/>
      <c r="DW279" s="126"/>
      <c r="DX279" s="126"/>
      <c r="EB279" s="126"/>
      <c r="EF279" s="126"/>
      <c r="EG279" s="126"/>
    </row>
    <row r="280" spans="1:137" x14ac:dyDescent="0.25">
      <c r="A280">
        <v>279</v>
      </c>
      <c r="B280" t="s">
        <v>435</v>
      </c>
      <c r="C280">
        <v>9.5</v>
      </c>
      <c r="D280" t="s">
        <v>1375</v>
      </c>
      <c r="E280" s="134">
        <v>3000</v>
      </c>
      <c r="F280"/>
      <c r="G280" t="s">
        <v>30</v>
      </c>
      <c r="H280" t="s">
        <v>1017</v>
      </c>
      <c r="I280">
        <v>307171</v>
      </c>
      <c r="J280" t="s">
        <v>108</v>
      </c>
      <c r="K280">
        <v>1</v>
      </c>
      <c r="L280">
        <v>1.2</v>
      </c>
      <c r="M280">
        <v>6.7927999999999997</v>
      </c>
      <c r="N280">
        <v>6.7927999999999999E-3</v>
      </c>
      <c r="O280">
        <v>8.1513599999999986</v>
      </c>
      <c r="P280">
        <v>8.1513599999999981E-3</v>
      </c>
      <c r="Q280">
        <v>0.19999999999999996</v>
      </c>
      <c r="R280">
        <v>1.3585599999999982E-3</v>
      </c>
      <c r="S280">
        <v>122.67891492953324</v>
      </c>
      <c r="T280">
        <v>147.21469791543987</v>
      </c>
      <c r="U280" t="s">
        <v>235</v>
      </c>
      <c r="V280">
        <v>8.9664959999999987E-6</v>
      </c>
      <c r="W280">
        <v>1.07597952E-6</v>
      </c>
      <c r="X280">
        <v>1.3449743999999995E-6</v>
      </c>
      <c r="Y280">
        <v>4.483248E-5</v>
      </c>
      <c r="Z280">
        <v>3.2279385599999993E-6</v>
      </c>
      <c r="AA280">
        <v>4.483248E-5</v>
      </c>
      <c r="AB280">
        <v>7.1911297919999986E-5</v>
      </c>
      <c r="AC280">
        <v>1.0661163743999999E-4</v>
      </c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>
        <v>4.483248E-5</v>
      </c>
      <c r="BG280"/>
      <c r="BH280"/>
      <c r="BI280" t="s">
        <v>33</v>
      </c>
      <c r="BJ280" t="s">
        <v>91</v>
      </c>
      <c r="BK280" t="s">
        <v>125</v>
      </c>
      <c r="BL280" t="s">
        <v>191</v>
      </c>
      <c r="BM280" t="s">
        <v>41</v>
      </c>
      <c r="BN280" t="s">
        <v>26</v>
      </c>
      <c r="BO280" t="s">
        <v>94</v>
      </c>
      <c r="BP280">
        <v>12.8</v>
      </c>
      <c r="BS280" s="126"/>
      <c r="BT280" s="126"/>
      <c r="CC280" s="126"/>
      <c r="CD280" s="126"/>
      <c r="CK280" s="126"/>
      <c r="CL280" s="126"/>
      <c r="CM280" s="126"/>
      <c r="CN280" s="126"/>
      <c r="CO280" s="126"/>
      <c r="CP280" s="126"/>
      <c r="CQ280" s="126"/>
      <c r="CR280" s="126"/>
      <c r="CS280" s="126"/>
      <c r="CT280" s="126"/>
      <c r="CU280" s="126"/>
      <c r="CV280" s="126"/>
      <c r="CW280" s="126"/>
      <c r="CX280" s="126"/>
      <c r="CY280" s="126"/>
      <c r="CZ280" s="126"/>
      <c r="DA280" s="126"/>
      <c r="DB280" s="126"/>
      <c r="DC280" s="126"/>
      <c r="DD280" s="126"/>
      <c r="DE280" s="126"/>
      <c r="DF280" s="126"/>
      <c r="DG280" s="126"/>
      <c r="DH280" s="126"/>
      <c r="DI280" s="126"/>
      <c r="DJ280" s="126"/>
      <c r="DK280" s="126"/>
      <c r="DL280" s="126"/>
      <c r="DM280" s="126"/>
      <c r="DN280" s="126"/>
      <c r="DO280" s="126"/>
      <c r="DP280" s="126"/>
      <c r="DQ280" s="126"/>
      <c r="DR280" s="126"/>
      <c r="DS280" s="126"/>
      <c r="DT280" s="126"/>
      <c r="DU280" s="126"/>
      <c r="DV280" s="126"/>
      <c r="DW280" s="126"/>
      <c r="DX280" s="126"/>
      <c r="EB280" s="126"/>
      <c r="EF280" s="126"/>
      <c r="EG280" s="126"/>
    </row>
    <row r="281" spans="1:137" x14ac:dyDescent="0.25">
      <c r="A281">
        <v>280</v>
      </c>
      <c r="B281" t="s">
        <v>102</v>
      </c>
      <c r="C281">
        <v>10</v>
      </c>
      <c r="D281" t="s">
        <v>103</v>
      </c>
      <c r="E281" s="134">
        <v>5000</v>
      </c>
      <c r="F281">
        <v>147831</v>
      </c>
      <c r="G281" t="s">
        <v>30</v>
      </c>
      <c r="H281" t="s">
        <v>1015</v>
      </c>
      <c r="I281">
        <v>267726</v>
      </c>
      <c r="J281" t="s">
        <v>108</v>
      </c>
      <c r="K281">
        <v>1</v>
      </c>
      <c r="L281">
        <v>1.2</v>
      </c>
      <c r="M281">
        <v>10.321400000000001</v>
      </c>
      <c r="N281">
        <v>1.03214E-2</v>
      </c>
      <c r="O281">
        <v>12.385680000000001</v>
      </c>
      <c r="P281">
        <v>1.238568E-2</v>
      </c>
      <c r="Q281">
        <v>0.19999999999999996</v>
      </c>
      <c r="R281">
        <v>2.0642799999999999E-3</v>
      </c>
      <c r="S281">
        <v>80.738401121294913</v>
      </c>
      <c r="T281">
        <v>96.886081345553876</v>
      </c>
      <c r="U281" t="s">
        <v>61</v>
      </c>
      <c r="V281">
        <v>1.3624248E-5</v>
      </c>
      <c r="W281">
        <v>1.63490976E-6</v>
      </c>
      <c r="X281">
        <v>2.0436372000000001E-6</v>
      </c>
      <c r="Y281">
        <v>6.8121240000000011E-5</v>
      </c>
      <c r="Z281">
        <v>4.9047292800000001E-6</v>
      </c>
      <c r="AA281">
        <v>6.8121240000000011E-5</v>
      </c>
      <c r="AB281">
        <v>1.0926646896E-4</v>
      </c>
      <c r="AC281">
        <v>1.6199230872000002E-4</v>
      </c>
      <c r="AD281"/>
      <c r="AE281"/>
      <c r="AF281"/>
      <c r="AG281">
        <v>2.4977788000000004E-5</v>
      </c>
      <c r="AH281">
        <v>5.6767700000000002E-5</v>
      </c>
      <c r="AI281">
        <v>1.5894956000000002E-5</v>
      </c>
      <c r="AJ281">
        <v>2.0436372E-5</v>
      </c>
      <c r="AK281">
        <v>1.2488894000000002E-5</v>
      </c>
      <c r="AL281">
        <v>9.3099027999999994E-5</v>
      </c>
      <c r="AM281">
        <v>2.2707080000000004E-5</v>
      </c>
      <c r="AN281">
        <v>2.4977788000000004E-5</v>
      </c>
      <c r="AO281"/>
      <c r="AP281">
        <v>5.6767700000000009E-7</v>
      </c>
      <c r="AQ281">
        <v>6.1928399999999996E-6</v>
      </c>
      <c r="AR281">
        <v>2.2707080000000004E-5</v>
      </c>
      <c r="AS281">
        <v>2.8383850000000008E-4</v>
      </c>
      <c r="AT281"/>
      <c r="AU281"/>
      <c r="AV281"/>
      <c r="AW281"/>
      <c r="AX281"/>
      <c r="AY281"/>
      <c r="AZ281"/>
      <c r="BA281"/>
      <c r="BB281"/>
      <c r="BC281"/>
      <c r="BD281"/>
      <c r="BE281"/>
      <c r="BF281">
        <v>3.5195974000000007E-4</v>
      </c>
      <c r="BG281">
        <v>2.2707080000000004E-5</v>
      </c>
      <c r="BH281"/>
      <c r="BI281" t="s">
        <v>33</v>
      </c>
      <c r="BJ281" t="s">
        <v>91</v>
      </c>
      <c r="BK281" t="s">
        <v>122</v>
      </c>
      <c r="BL281" t="s">
        <v>191</v>
      </c>
      <c r="BM281" t="s">
        <v>41</v>
      </c>
      <c r="BN281" t="s">
        <v>94</v>
      </c>
      <c r="BO281" t="s">
        <v>94</v>
      </c>
      <c r="BP281">
        <v>15.8</v>
      </c>
      <c r="BS281" s="126"/>
      <c r="BT281" s="126"/>
      <c r="CC281" s="126"/>
      <c r="CD281" s="126"/>
      <c r="CK281" s="126"/>
      <c r="CL281" s="126"/>
      <c r="CM281" s="126"/>
      <c r="CN281" s="126"/>
      <c r="CO281" s="126"/>
      <c r="CP281" s="126"/>
      <c r="CQ281" s="126"/>
      <c r="CR281" s="126"/>
      <c r="CS281" s="126"/>
      <c r="CT281" s="126"/>
      <c r="CU281" s="126"/>
      <c r="CV281" s="126"/>
      <c r="CW281" s="126"/>
      <c r="CX281" s="126"/>
      <c r="CY281" s="126"/>
      <c r="CZ281" s="126"/>
      <c r="DA281" s="126"/>
      <c r="DB281" s="126"/>
      <c r="DC281" s="126"/>
      <c r="DD281" s="126"/>
      <c r="DE281" s="126"/>
      <c r="DF281" s="126"/>
      <c r="DG281" s="126"/>
      <c r="DH281" s="126"/>
      <c r="DI281" s="126"/>
      <c r="DJ281" s="126"/>
      <c r="DK281" s="126"/>
      <c r="DL281" s="126"/>
      <c r="DM281" s="126"/>
      <c r="DN281" s="126"/>
      <c r="DO281" s="126"/>
      <c r="DP281" s="126"/>
      <c r="DQ281" s="126"/>
      <c r="DR281" s="126"/>
      <c r="DS281" s="126"/>
      <c r="DT281" s="126"/>
      <c r="DU281" s="126"/>
      <c r="DV281" s="126"/>
      <c r="DW281" s="126"/>
      <c r="DX281" s="126"/>
      <c r="EB281" s="126"/>
      <c r="EF281" s="126"/>
      <c r="EG281" s="126"/>
    </row>
    <row r="282" spans="1:137" x14ac:dyDescent="0.25">
      <c r="A282">
        <v>281</v>
      </c>
      <c r="B282" t="s">
        <v>229</v>
      </c>
      <c r="C282">
        <v>10</v>
      </c>
      <c r="D282" t="s">
        <v>231</v>
      </c>
      <c r="E282" s="134">
        <v>5</v>
      </c>
      <c r="F282"/>
      <c r="G282" t="s">
        <v>30</v>
      </c>
      <c r="H282" t="s">
        <v>1009</v>
      </c>
      <c r="I282">
        <v>267722</v>
      </c>
      <c r="J282" t="s">
        <v>108</v>
      </c>
      <c r="K282">
        <v>1</v>
      </c>
      <c r="L282">
        <v>1.03</v>
      </c>
      <c r="M282">
        <v>31.869326943999997</v>
      </c>
      <c r="N282">
        <v>3.1869326944E-2</v>
      </c>
      <c r="O282">
        <v>32.825406752319999</v>
      </c>
      <c r="P282">
        <v>3.2825406752319999E-2</v>
      </c>
      <c r="Q282">
        <v>3.0000000000000027E-2</v>
      </c>
      <c r="R282">
        <v>9.5607980831999989E-4</v>
      </c>
      <c r="S282">
        <v>30.464207421567536</v>
      </c>
      <c r="T282">
        <v>31.378133644214564</v>
      </c>
      <c r="U282" t="s">
        <v>1111</v>
      </c>
      <c r="V282">
        <v>3.6107947427551998E-5</v>
      </c>
      <c r="W282">
        <v>4.3329536913062402E-6</v>
      </c>
      <c r="X282">
        <v>5.4161921141327994E-6</v>
      </c>
      <c r="Y282">
        <v>1.8053973713776E-4</v>
      </c>
      <c r="Z282">
        <v>1.2998861073918721E-5</v>
      </c>
      <c r="AA282">
        <v>1.8053973713776E-4</v>
      </c>
      <c r="AB282">
        <v>2.8958573836896702E-4</v>
      </c>
      <c r="AC282">
        <v>4.293234949135933E-4</v>
      </c>
      <c r="AD282"/>
      <c r="AE282"/>
      <c r="AF282"/>
      <c r="AG282">
        <v>7.7123771204479997E-5</v>
      </c>
      <c r="AH282">
        <v>1.7528129819199996E-4</v>
      </c>
      <c r="AI282">
        <v>4.9078763493759995E-5</v>
      </c>
      <c r="AJ282">
        <v>6.3101267349119993E-5</v>
      </c>
      <c r="AK282">
        <v>3.8561885602239998E-5</v>
      </c>
      <c r="AL282">
        <v>2.8746132903487999E-4</v>
      </c>
      <c r="AM282">
        <v>7.0112519276799995E-5</v>
      </c>
      <c r="AN282"/>
      <c r="AO282">
        <v>5.2584389457600003E-5</v>
      </c>
      <c r="AP282">
        <v>1.7528129819199999E-6</v>
      </c>
      <c r="AQ282">
        <v>1.9121596166399991E-5</v>
      </c>
      <c r="AR282">
        <v>7.0112519276799995E-5</v>
      </c>
      <c r="AS282">
        <v>8.7640649096000002E-4</v>
      </c>
      <c r="AT282"/>
      <c r="AU282"/>
      <c r="AV282"/>
      <c r="AW282"/>
      <c r="AX282"/>
      <c r="AY282"/>
      <c r="AZ282"/>
      <c r="BA282"/>
      <c r="BB282"/>
      <c r="BC282"/>
      <c r="BD282"/>
      <c r="BE282"/>
      <c r="BF282">
        <v>1.0569462280977601E-3</v>
      </c>
      <c r="BG282">
        <v>7.0112519276799995E-5</v>
      </c>
      <c r="BH282"/>
      <c r="BI282" t="s">
        <v>33</v>
      </c>
      <c r="BJ282" t="s">
        <v>706</v>
      </c>
      <c r="BK282" t="s">
        <v>123</v>
      </c>
      <c r="BL282" t="s">
        <v>124</v>
      </c>
      <c r="BM282" t="s">
        <v>41</v>
      </c>
      <c r="BN282" t="s">
        <v>26</v>
      </c>
      <c r="BO282" t="s">
        <v>94</v>
      </c>
      <c r="BP282">
        <v>9.8000000000000007</v>
      </c>
      <c r="BS282" s="126"/>
      <c r="BT282" s="126"/>
      <c r="CC282" s="126"/>
      <c r="CD282" s="126"/>
      <c r="CK282" s="126"/>
      <c r="CL282" s="126"/>
      <c r="CM282" s="126"/>
      <c r="CN282" s="126"/>
      <c r="CO282" s="126"/>
      <c r="CP282" s="126"/>
      <c r="CQ282" s="126"/>
      <c r="CR282" s="126"/>
      <c r="CS282" s="126"/>
      <c r="CT282" s="126"/>
      <c r="CU282" s="126"/>
      <c r="CV282" s="126"/>
      <c r="CW282" s="126"/>
      <c r="CX282" s="126"/>
      <c r="CY282" s="126"/>
      <c r="CZ282" s="126"/>
      <c r="DA282" s="126"/>
      <c r="DB282" s="126"/>
      <c r="DC282" s="126"/>
      <c r="DD282" s="126"/>
      <c r="DE282" s="126"/>
      <c r="DF282" s="126"/>
      <c r="DG282" s="126"/>
      <c r="DH282" s="126"/>
      <c r="DI282" s="126"/>
      <c r="DJ282" s="126"/>
      <c r="DK282" s="126"/>
      <c r="DL282" s="126"/>
      <c r="DM282" s="126"/>
      <c r="DN282" s="126"/>
      <c r="DO282" s="126"/>
      <c r="DP282" s="126"/>
      <c r="DQ282" s="126"/>
      <c r="DR282" s="126"/>
      <c r="DS282" s="126"/>
      <c r="DT282" s="126"/>
      <c r="DU282" s="126"/>
      <c r="DV282" s="126"/>
      <c r="DW282" s="126"/>
      <c r="DX282" s="126"/>
      <c r="EB282" s="126"/>
      <c r="EF282" s="126"/>
      <c r="EG282" s="126"/>
    </row>
    <row r="283" spans="1:137" x14ac:dyDescent="0.25">
      <c r="A283">
        <v>282</v>
      </c>
      <c r="B283" t="s">
        <v>230</v>
      </c>
      <c r="C283">
        <v>10</v>
      </c>
      <c r="D283" t="s">
        <v>232</v>
      </c>
      <c r="E283" s="134">
        <v>5</v>
      </c>
      <c r="F283"/>
      <c r="G283" t="s">
        <v>30</v>
      </c>
      <c r="H283" t="s">
        <v>1009</v>
      </c>
      <c r="I283">
        <v>267722</v>
      </c>
      <c r="J283" t="s">
        <v>108</v>
      </c>
      <c r="K283">
        <v>1</v>
      </c>
      <c r="L283">
        <v>1.03</v>
      </c>
      <c r="M283">
        <v>36.643804959999997</v>
      </c>
      <c r="N283">
        <v>3.6643804959999998E-2</v>
      </c>
      <c r="O283">
        <v>37.743119108799995</v>
      </c>
      <c r="P283">
        <v>3.7743119108799995E-2</v>
      </c>
      <c r="Q283">
        <v>3.0000000000000027E-2</v>
      </c>
      <c r="R283">
        <v>1.0993141487999972E-3</v>
      </c>
      <c r="S283">
        <v>26.494895589242521</v>
      </c>
      <c r="T283">
        <v>27.289742456919793</v>
      </c>
      <c r="U283" t="s">
        <v>1111</v>
      </c>
      <c r="V283">
        <v>4.1517431019679999E-5</v>
      </c>
      <c r="W283">
        <v>4.9820917223615996E-6</v>
      </c>
      <c r="X283">
        <v>6.2276146529519995E-6</v>
      </c>
      <c r="Y283">
        <v>2.0758715509839999E-4</v>
      </c>
      <c r="Z283">
        <v>1.4946275167084795E-5</v>
      </c>
      <c r="AA283">
        <v>2.0758715509839999E-4</v>
      </c>
      <c r="AB283">
        <v>3.3296979677783356E-4</v>
      </c>
      <c r="AC283">
        <v>4.9364225482399521E-4</v>
      </c>
      <c r="AD283"/>
      <c r="AE283"/>
      <c r="AF283"/>
      <c r="AG283">
        <v>8.8678008003199998E-5</v>
      </c>
      <c r="AH283">
        <v>2.0154092727999996E-4</v>
      </c>
      <c r="AI283">
        <v>5.6431459638400002E-5</v>
      </c>
      <c r="AJ283">
        <v>7.2554733820799993E-5</v>
      </c>
      <c r="AK283">
        <v>4.4339004001599999E-5</v>
      </c>
      <c r="AL283">
        <v>3.305271207392E-4</v>
      </c>
      <c r="AM283">
        <v>8.0616370911999996E-5</v>
      </c>
      <c r="AN283"/>
      <c r="AO283">
        <v>6.0462278183999997E-5</v>
      </c>
      <c r="AP283">
        <v>2.0154092728000001E-6</v>
      </c>
      <c r="AQ283">
        <v>2.1986282975999996E-5</v>
      </c>
      <c r="AR283">
        <v>8.0616370911999996E-5</v>
      </c>
      <c r="AS283">
        <v>1.0077046364000001E-3</v>
      </c>
      <c r="AT283"/>
      <c r="AU283"/>
      <c r="AV283"/>
      <c r="AW283"/>
      <c r="AX283"/>
      <c r="AY283"/>
      <c r="AZ283"/>
      <c r="BA283"/>
      <c r="BB283"/>
      <c r="BC283"/>
      <c r="BD283"/>
      <c r="BE283"/>
      <c r="BF283">
        <v>1.2152917914984001E-3</v>
      </c>
      <c r="BG283">
        <v>8.0616370911999996E-5</v>
      </c>
      <c r="BH283"/>
      <c r="BI283" t="s">
        <v>33</v>
      </c>
      <c r="BJ283" t="s">
        <v>706</v>
      </c>
      <c r="BK283" t="s">
        <v>123</v>
      </c>
      <c r="BL283" t="s">
        <v>124</v>
      </c>
      <c r="BM283" t="s">
        <v>41</v>
      </c>
      <c r="BN283" t="s">
        <v>26</v>
      </c>
      <c r="BO283" t="s">
        <v>94</v>
      </c>
      <c r="BP283">
        <v>9.8000000000000007</v>
      </c>
      <c r="BS283" s="126"/>
      <c r="BT283" s="126"/>
      <c r="CC283" s="126"/>
      <c r="CD283" s="126"/>
      <c r="CK283" s="126"/>
      <c r="CL283" s="126"/>
      <c r="CM283" s="126"/>
      <c r="CN283" s="126"/>
      <c r="CO283" s="126"/>
      <c r="CP283" s="126"/>
      <c r="CQ283" s="126"/>
      <c r="CR283" s="126"/>
      <c r="CS283" s="126"/>
      <c r="CT283" s="126"/>
      <c r="CU283" s="126"/>
      <c r="CV283" s="126"/>
      <c r="CW283" s="126"/>
      <c r="CX283" s="126"/>
      <c r="CY283" s="126"/>
      <c r="CZ283" s="126"/>
      <c r="DA283" s="126"/>
      <c r="DB283" s="126"/>
      <c r="DC283" s="126"/>
      <c r="DD283" s="126"/>
      <c r="DE283" s="126"/>
      <c r="DF283" s="126"/>
      <c r="DG283" s="126"/>
      <c r="DH283" s="126"/>
      <c r="DI283" s="126"/>
      <c r="DJ283" s="126"/>
      <c r="DK283" s="126"/>
      <c r="DL283" s="126"/>
      <c r="DM283" s="126"/>
      <c r="DN283" s="126"/>
      <c r="DO283" s="126"/>
      <c r="DP283" s="126"/>
      <c r="DQ283" s="126"/>
      <c r="DR283" s="126"/>
      <c r="DS283" s="126"/>
      <c r="DT283" s="126"/>
      <c r="DU283" s="126"/>
      <c r="DV283" s="126"/>
      <c r="DW283" s="126"/>
      <c r="DX283" s="126"/>
      <c r="EB283" s="126"/>
      <c r="EF283" s="126"/>
      <c r="EG283" s="126"/>
    </row>
    <row r="284" spans="1:137" x14ac:dyDescent="0.25">
      <c r="A284">
        <v>283</v>
      </c>
      <c r="B284" t="s">
        <v>263</v>
      </c>
      <c r="C284">
        <v>10</v>
      </c>
      <c r="D284" t="s">
        <v>1376</v>
      </c>
      <c r="E284" s="134">
        <v>3000</v>
      </c>
      <c r="F284">
        <v>167592</v>
      </c>
      <c r="G284" t="s">
        <v>30</v>
      </c>
      <c r="H284" t="s">
        <v>1015</v>
      </c>
      <c r="I284">
        <v>267726</v>
      </c>
      <c r="J284" t="s">
        <v>108</v>
      </c>
      <c r="K284">
        <v>1</v>
      </c>
      <c r="L284">
        <v>1.2</v>
      </c>
      <c r="M284">
        <v>9.1484400000000008</v>
      </c>
      <c r="N284">
        <v>9.1484400000000007E-3</v>
      </c>
      <c r="O284">
        <v>10.978128</v>
      </c>
      <c r="P284">
        <v>1.0978128E-2</v>
      </c>
      <c r="Q284">
        <v>0.19999999999999996</v>
      </c>
      <c r="R284">
        <v>1.8296879999999997E-3</v>
      </c>
      <c r="S284">
        <v>91.090211373013702</v>
      </c>
      <c r="T284">
        <v>109.3082536476164</v>
      </c>
      <c r="U284" t="s">
        <v>235</v>
      </c>
      <c r="V284">
        <v>1.20759408E-5</v>
      </c>
      <c r="W284">
        <v>1.449112896E-6</v>
      </c>
      <c r="X284">
        <v>1.8113911199999999E-6</v>
      </c>
      <c r="Y284">
        <v>6.0379704000000005E-5</v>
      </c>
      <c r="Z284">
        <v>4.3473386879999996E-6</v>
      </c>
      <c r="AA284">
        <v>6.0379704000000005E-5</v>
      </c>
      <c r="AB284">
        <v>9.6849045216000005E-5</v>
      </c>
      <c r="AC284">
        <v>1.4358293611200002E-4</v>
      </c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>
        <v>6.0379704000000005E-5</v>
      </c>
      <c r="BG284"/>
      <c r="BH284"/>
      <c r="BI284" t="s">
        <v>33</v>
      </c>
      <c r="BJ284" t="s">
        <v>91</v>
      </c>
      <c r="BK284" t="s">
        <v>122</v>
      </c>
      <c r="BL284" t="s">
        <v>191</v>
      </c>
      <c r="BM284" t="s">
        <v>41</v>
      </c>
      <c r="BN284" t="s">
        <v>26</v>
      </c>
      <c r="BO284" t="s">
        <v>94</v>
      </c>
      <c r="BP284">
        <v>15</v>
      </c>
      <c r="BS284" s="126"/>
      <c r="BT284" s="126"/>
      <c r="CC284" s="126"/>
      <c r="CD284" s="126"/>
      <c r="CK284" s="126"/>
      <c r="CL284" s="126"/>
      <c r="CM284" s="126"/>
      <c r="CN284" s="126"/>
      <c r="CO284" s="126"/>
      <c r="CP284" s="126"/>
      <c r="CQ284" s="126"/>
      <c r="CR284" s="126"/>
      <c r="CS284" s="126"/>
      <c r="CT284" s="126"/>
      <c r="CU284" s="126"/>
      <c r="CV284" s="126"/>
      <c r="CW284" s="126"/>
      <c r="CX284" s="126"/>
      <c r="CY284" s="126"/>
      <c r="CZ284" s="126"/>
      <c r="DA284" s="126"/>
      <c r="DB284" s="126"/>
      <c r="DC284" s="126"/>
      <c r="DD284" s="126"/>
      <c r="DE284" s="126"/>
      <c r="DF284" s="126"/>
      <c r="DG284" s="126"/>
      <c r="DH284" s="126"/>
      <c r="DI284" s="126"/>
      <c r="DJ284" s="126"/>
      <c r="DK284" s="126"/>
      <c r="DL284" s="126"/>
      <c r="DM284" s="126"/>
      <c r="DN284" s="126"/>
      <c r="DO284" s="126"/>
      <c r="DP284" s="126"/>
      <c r="DQ284" s="126"/>
      <c r="DR284" s="126"/>
      <c r="DS284" s="126"/>
      <c r="DT284" s="126"/>
      <c r="DU284" s="126"/>
      <c r="DV284" s="126"/>
      <c r="DW284" s="126"/>
      <c r="DX284" s="126"/>
      <c r="EB284" s="126"/>
      <c r="EF284" s="126"/>
      <c r="EG284" s="126"/>
    </row>
    <row r="285" spans="1:137" x14ac:dyDescent="0.25">
      <c r="A285">
        <v>284</v>
      </c>
      <c r="B285" t="s">
        <v>258</v>
      </c>
      <c r="C285">
        <v>10</v>
      </c>
      <c r="D285" t="s">
        <v>1377</v>
      </c>
      <c r="E285" s="134">
        <v>1000</v>
      </c>
      <c r="F285">
        <v>191085</v>
      </c>
      <c r="G285" t="s">
        <v>30</v>
      </c>
      <c r="H285" t="s">
        <v>1017</v>
      </c>
      <c r="I285">
        <v>307171</v>
      </c>
      <c r="J285" t="s">
        <v>108</v>
      </c>
      <c r="K285">
        <v>1</v>
      </c>
      <c r="L285">
        <v>1.2</v>
      </c>
      <c r="M285">
        <v>7.9744999999999999</v>
      </c>
      <c r="N285">
        <v>7.9745000000000007E-3</v>
      </c>
      <c r="O285">
        <v>9.5693999999999999</v>
      </c>
      <c r="P285">
        <v>9.5694000000000005E-3</v>
      </c>
      <c r="Q285">
        <v>0.19999999999999996</v>
      </c>
      <c r="R285">
        <v>1.5948999999999998E-3</v>
      </c>
      <c r="S285">
        <v>104.4997596505528</v>
      </c>
      <c r="T285">
        <v>125.39971158066336</v>
      </c>
      <c r="U285" t="s">
        <v>1111</v>
      </c>
      <c r="V285">
        <v>1.0526340000000001E-5</v>
      </c>
      <c r="W285">
        <v>1.2631607999999999E-6</v>
      </c>
      <c r="X285">
        <v>1.578951E-6</v>
      </c>
      <c r="Y285">
        <v>5.2631700000000006E-5</v>
      </c>
      <c r="Z285">
        <v>3.7894824E-6</v>
      </c>
      <c r="AA285">
        <v>5.2631700000000006E-5</v>
      </c>
      <c r="AB285">
        <v>8.4421246800000003E-5</v>
      </c>
      <c r="AC285">
        <v>1.2515818260000003E-4</v>
      </c>
      <c r="AD285"/>
      <c r="AE285"/>
      <c r="AF285"/>
      <c r="AG285">
        <v>1.9298290000000001E-5</v>
      </c>
      <c r="AH285">
        <v>4.385975E-5</v>
      </c>
      <c r="AI285">
        <v>1.228073E-5</v>
      </c>
      <c r="AJ285">
        <v>1.5789509999999999E-5</v>
      </c>
      <c r="AK285">
        <v>9.6491450000000003E-6</v>
      </c>
      <c r="AL285">
        <v>7.1929989999999997E-5</v>
      </c>
      <c r="AM285">
        <v>1.75439E-5</v>
      </c>
      <c r="AN285"/>
      <c r="AO285">
        <v>1.3157925000000002E-5</v>
      </c>
      <c r="AP285">
        <v>4.3859750000000011E-7</v>
      </c>
      <c r="AQ285">
        <v>4.7846999999999993E-6</v>
      </c>
      <c r="AR285">
        <v>1.75439E-5</v>
      </c>
      <c r="AS285">
        <v>2.1929875000000005E-4</v>
      </c>
      <c r="AT285"/>
      <c r="AU285"/>
      <c r="AV285"/>
      <c r="AW285"/>
      <c r="AX285"/>
      <c r="AY285"/>
      <c r="AZ285"/>
      <c r="BA285"/>
      <c r="BB285"/>
      <c r="BC285"/>
      <c r="BD285"/>
      <c r="BE285"/>
      <c r="BF285">
        <v>2.7193045000000002E-4</v>
      </c>
      <c r="BG285">
        <v>1.75439E-5</v>
      </c>
      <c r="BH285"/>
      <c r="BI285" t="s">
        <v>33</v>
      </c>
      <c r="BJ285" t="s">
        <v>706</v>
      </c>
      <c r="BK285" t="s">
        <v>125</v>
      </c>
      <c r="BL285" t="s">
        <v>496</v>
      </c>
      <c r="BM285" t="s">
        <v>41</v>
      </c>
      <c r="BN285" t="s">
        <v>26</v>
      </c>
      <c r="BO285" t="s">
        <v>94</v>
      </c>
      <c r="BP285">
        <v>12.8</v>
      </c>
      <c r="BS285" s="126"/>
      <c r="BT285" s="126"/>
      <c r="CC285" s="126"/>
      <c r="CD285" s="126"/>
      <c r="CK285" s="126"/>
      <c r="CL285" s="126"/>
      <c r="CM285" s="126"/>
      <c r="CN285" s="126"/>
      <c r="CO285" s="126"/>
      <c r="CP285" s="126"/>
      <c r="CQ285" s="126"/>
      <c r="CR285" s="126"/>
      <c r="CS285" s="126"/>
      <c r="CT285" s="126"/>
      <c r="CU285" s="126"/>
      <c r="CV285" s="126"/>
      <c r="CW285" s="126"/>
      <c r="CX285" s="126"/>
      <c r="CY285" s="126"/>
      <c r="CZ285" s="126"/>
      <c r="DA285" s="126"/>
      <c r="DB285" s="126"/>
      <c r="DC285" s="126"/>
      <c r="DD285" s="126"/>
      <c r="DE285" s="126"/>
      <c r="DF285" s="126"/>
      <c r="DG285" s="126"/>
      <c r="DH285" s="126"/>
      <c r="DI285" s="126"/>
      <c r="DJ285" s="126"/>
      <c r="DK285" s="126"/>
      <c r="DL285" s="126"/>
      <c r="DM285" s="126"/>
      <c r="DN285" s="126"/>
      <c r="DO285" s="126"/>
      <c r="DP285" s="126"/>
      <c r="DQ285" s="126"/>
      <c r="DR285" s="126"/>
      <c r="DS285" s="126"/>
      <c r="DT285" s="126"/>
      <c r="DU285" s="126"/>
      <c r="DV285" s="126"/>
      <c r="DW285" s="126"/>
      <c r="DX285" s="126"/>
      <c r="EB285" s="126"/>
      <c r="EF285" s="126"/>
      <c r="EG285" s="126"/>
    </row>
    <row r="286" spans="1:137" x14ac:dyDescent="0.25">
      <c r="A286">
        <v>285</v>
      </c>
      <c r="B286" t="s">
        <v>298</v>
      </c>
      <c r="C286">
        <v>10</v>
      </c>
      <c r="D286" t="s">
        <v>1378</v>
      </c>
      <c r="E286" s="134">
        <v>150</v>
      </c>
      <c r="F286">
        <v>170260</v>
      </c>
      <c r="G286" t="s">
        <v>30</v>
      </c>
      <c r="H286" t="s">
        <v>1009</v>
      </c>
      <c r="I286">
        <v>267722</v>
      </c>
      <c r="J286" t="s">
        <v>108</v>
      </c>
      <c r="K286">
        <v>1</v>
      </c>
      <c r="L286">
        <v>1.03</v>
      </c>
      <c r="M286">
        <v>34.453699999999998</v>
      </c>
      <c r="N286">
        <v>3.4453699999999997E-2</v>
      </c>
      <c r="O286">
        <v>35.487310999999998</v>
      </c>
      <c r="P286">
        <v>3.5487311000000001E-2</v>
      </c>
      <c r="Q286">
        <v>3.0000000000000027E-2</v>
      </c>
      <c r="R286">
        <v>1.0336110000000035E-3</v>
      </c>
      <c r="S286">
        <v>28.179086321868684</v>
      </c>
      <c r="T286">
        <v>29.024458911524743</v>
      </c>
      <c r="U286" t="s">
        <v>1111</v>
      </c>
      <c r="V286">
        <v>3.9036042099999997E-5</v>
      </c>
      <c r="W286">
        <v>4.684325052E-6</v>
      </c>
      <c r="X286">
        <v>5.8554063149999992E-6</v>
      </c>
      <c r="Y286">
        <v>1.9518021050000001E-4</v>
      </c>
      <c r="Z286">
        <v>1.4052975155999998E-5</v>
      </c>
      <c r="AA286">
        <v>1.9518021050000001E-4</v>
      </c>
      <c r="AB286">
        <v>3.1306905764199997E-4</v>
      </c>
      <c r="AC286">
        <v>4.6413854056900011E-4</v>
      </c>
      <c r="AD286"/>
      <c r="AE286"/>
      <c r="AF286"/>
      <c r="AG286">
        <v>8.3377953999999994E-5</v>
      </c>
      <c r="AH286">
        <v>1.8949535000000001E-4</v>
      </c>
      <c r="AI286">
        <v>5.3058698000000002E-5</v>
      </c>
      <c r="AJ286">
        <v>6.8218326000000002E-5</v>
      </c>
      <c r="AK286">
        <v>4.1688976999999997E-5</v>
      </c>
      <c r="AL286">
        <v>3.1077237399999998E-4</v>
      </c>
      <c r="AM286">
        <v>7.5798140000000005E-5</v>
      </c>
      <c r="AN286"/>
      <c r="AO286">
        <v>5.6848604999999997E-5</v>
      </c>
      <c r="AP286">
        <v>1.8949534999999999E-6</v>
      </c>
      <c r="AQ286">
        <v>2.0672219999999996E-5</v>
      </c>
      <c r="AR286">
        <v>7.5798140000000005E-5</v>
      </c>
      <c r="AS286">
        <v>9.4747675000000019E-4</v>
      </c>
      <c r="AT286"/>
      <c r="AU286"/>
      <c r="AV286"/>
      <c r="AW286"/>
      <c r="AX286"/>
      <c r="AY286"/>
      <c r="AZ286"/>
      <c r="BA286"/>
      <c r="BB286"/>
      <c r="BC286"/>
      <c r="BD286"/>
      <c r="BE286"/>
      <c r="BF286">
        <v>1.1426569605E-3</v>
      </c>
      <c r="BG286">
        <v>7.5798140000000005E-5</v>
      </c>
      <c r="BH286"/>
      <c r="BI286" t="s">
        <v>33</v>
      </c>
      <c r="BJ286" t="s">
        <v>706</v>
      </c>
      <c r="BK286" t="s">
        <v>123</v>
      </c>
      <c r="BL286" t="s">
        <v>124</v>
      </c>
      <c r="BM286" t="s">
        <v>41</v>
      </c>
      <c r="BN286" t="s">
        <v>26</v>
      </c>
      <c r="BO286" t="s">
        <v>94</v>
      </c>
      <c r="BP286">
        <v>9.8000000000000007</v>
      </c>
      <c r="BS286" s="126"/>
      <c r="BT286" s="126"/>
      <c r="CC286" s="126"/>
      <c r="CD286" s="126"/>
      <c r="CK286" s="126"/>
      <c r="CL286" s="126"/>
      <c r="CM286" s="126"/>
      <c r="CN286" s="126"/>
      <c r="CO286" s="126"/>
      <c r="CP286" s="126"/>
      <c r="CQ286" s="126"/>
      <c r="CR286" s="126"/>
      <c r="CS286" s="126"/>
      <c r="CT286" s="126"/>
      <c r="CU286" s="126"/>
      <c r="CV286" s="126"/>
      <c r="CW286" s="126"/>
      <c r="CX286" s="126"/>
      <c r="CY286" s="126"/>
      <c r="CZ286" s="126"/>
      <c r="DA286" s="126"/>
      <c r="DB286" s="126"/>
      <c r="DC286" s="126"/>
      <c r="DD286" s="126"/>
      <c r="DE286" s="126"/>
      <c r="DF286" s="126"/>
      <c r="DG286" s="126"/>
      <c r="DH286" s="126"/>
      <c r="DI286" s="126"/>
      <c r="DJ286" s="126"/>
      <c r="DK286" s="126"/>
      <c r="DL286" s="126"/>
      <c r="DM286" s="126"/>
      <c r="DN286" s="126"/>
      <c r="DO286" s="126"/>
      <c r="DP286" s="126"/>
      <c r="DQ286" s="126"/>
      <c r="DR286" s="126"/>
      <c r="DS286" s="126"/>
      <c r="DT286" s="126"/>
      <c r="DU286" s="126"/>
      <c r="DV286" s="126"/>
      <c r="DW286" s="126"/>
      <c r="DX286" s="126"/>
      <c r="EB286" s="126"/>
      <c r="EF286" s="126"/>
      <c r="EG286" s="126"/>
    </row>
    <row r="287" spans="1:137" x14ac:dyDescent="0.25">
      <c r="A287">
        <v>286</v>
      </c>
      <c r="B287" t="s">
        <v>299</v>
      </c>
      <c r="C287">
        <v>10</v>
      </c>
      <c r="D287" t="s">
        <v>1379</v>
      </c>
      <c r="E287" s="134">
        <v>169.5</v>
      </c>
      <c r="F287">
        <v>170261</v>
      </c>
      <c r="G287" t="s">
        <v>30</v>
      </c>
      <c r="H287" t="s">
        <v>1009</v>
      </c>
      <c r="I287">
        <v>267722</v>
      </c>
      <c r="J287" t="s">
        <v>108</v>
      </c>
      <c r="K287">
        <v>1</v>
      </c>
      <c r="L287">
        <v>1.03</v>
      </c>
      <c r="M287">
        <v>39.52565191811</v>
      </c>
      <c r="N287">
        <v>3.952565191811E-2</v>
      </c>
      <c r="O287">
        <v>40.711421475653303</v>
      </c>
      <c r="P287">
        <v>4.0711421475653306E-2</v>
      </c>
      <c r="Q287">
        <v>3.0000000000000027E-2</v>
      </c>
      <c r="R287">
        <v>1.1857695575433064E-3</v>
      </c>
      <c r="S287">
        <v>24.56313151821611</v>
      </c>
      <c r="T287">
        <v>25.300025463762601</v>
      </c>
      <c r="U287" t="s">
        <v>1111</v>
      </c>
      <c r="V287">
        <v>4.4782563623218632E-5</v>
      </c>
      <c r="W287">
        <v>5.3739076347862362E-6</v>
      </c>
      <c r="X287">
        <v>6.717384543482795E-6</v>
      </c>
      <c r="Y287">
        <v>2.2391281811609315E-4</v>
      </c>
      <c r="Z287">
        <v>1.6121722904358706E-5</v>
      </c>
      <c r="AA287">
        <v>2.2391281811609315E-4</v>
      </c>
      <c r="AB287">
        <v>3.5915616025821345E-4</v>
      </c>
      <c r="AC287">
        <v>5.324646814800696E-4</v>
      </c>
      <c r="AD287"/>
      <c r="AE287"/>
      <c r="AF287"/>
      <c r="AG287">
        <v>9.5652077641826208E-5</v>
      </c>
      <c r="AH287">
        <v>2.1739108554960499E-4</v>
      </c>
      <c r="AI287">
        <v>6.0869503953889405E-5</v>
      </c>
      <c r="AJ287">
        <v>7.8260790797857806E-5</v>
      </c>
      <c r="AK287">
        <v>4.7826038820913104E-5</v>
      </c>
      <c r="AL287">
        <v>3.565213803013522E-4</v>
      </c>
      <c r="AM287">
        <v>8.6956434219841993E-5</v>
      </c>
      <c r="AN287"/>
      <c r="AO287">
        <v>6.5217325664881505E-5</v>
      </c>
      <c r="AP287">
        <v>2.1739108554960506E-6</v>
      </c>
      <c r="AQ287">
        <v>2.3715391150865999E-5</v>
      </c>
      <c r="AR287">
        <v>8.6956434219841993E-5</v>
      </c>
      <c r="AS287">
        <v>1.0869554277480253E-3</v>
      </c>
      <c r="AT287"/>
      <c r="AU287"/>
      <c r="AV287"/>
      <c r="AW287"/>
      <c r="AX287"/>
      <c r="AY287"/>
      <c r="AZ287"/>
      <c r="BA287"/>
      <c r="BB287"/>
      <c r="BC287"/>
      <c r="BD287"/>
      <c r="BE287"/>
      <c r="BF287">
        <v>1.3108682458641183E-3</v>
      </c>
      <c r="BG287">
        <v>8.6956434219841993E-5</v>
      </c>
      <c r="BH287"/>
      <c r="BI287" t="s">
        <v>33</v>
      </c>
      <c r="BJ287" t="s">
        <v>706</v>
      </c>
      <c r="BK287" t="s">
        <v>123</v>
      </c>
      <c r="BL287" t="s">
        <v>124</v>
      </c>
      <c r="BM287" t="s">
        <v>41</v>
      </c>
      <c r="BN287" t="s">
        <v>26</v>
      </c>
      <c r="BO287" t="s">
        <v>94</v>
      </c>
      <c r="BP287">
        <v>9.8000000000000007</v>
      </c>
      <c r="BS287" s="126"/>
      <c r="BT287" s="126"/>
      <c r="CC287" s="126"/>
      <c r="CD287" s="126"/>
      <c r="CK287" s="126"/>
      <c r="CL287" s="126"/>
      <c r="CM287" s="126"/>
      <c r="CN287" s="126"/>
      <c r="CO287" s="126"/>
      <c r="CP287" s="126"/>
      <c r="CQ287" s="126"/>
      <c r="CR287" s="126"/>
      <c r="CS287" s="126"/>
      <c r="CT287" s="126"/>
      <c r="CU287" s="126"/>
      <c r="CV287" s="126"/>
      <c r="CW287" s="126"/>
      <c r="CX287" s="126"/>
      <c r="CY287" s="126"/>
      <c r="CZ287" s="126"/>
      <c r="DA287" s="126"/>
      <c r="DB287" s="126"/>
      <c r="DC287" s="126"/>
      <c r="DD287" s="126"/>
      <c r="DE287" s="126"/>
      <c r="DF287" s="126"/>
      <c r="DG287" s="126"/>
      <c r="DH287" s="126"/>
      <c r="DI287" s="126"/>
      <c r="DJ287" s="126"/>
      <c r="DK287" s="126"/>
      <c r="DL287" s="126"/>
      <c r="DM287" s="126"/>
      <c r="DN287" s="126"/>
      <c r="DO287" s="126"/>
      <c r="DP287" s="126"/>
      <c r="DQ287" s="126"/>
      <c r="DR287" s="126"/>
      <c r="DS287" s="126"/>
      <c r="DT287" s="126"/>
      <c r="DU287" s="126"/>
      <c r="DV287" s="126"/>
      <c r="DW287" s="126"/>
      <c r="DX287" s="126"/>
      <c r="EB287" s="126"/>
      <c r="EF287" s="126"/>
      <c r="EG287" s="126"/>
    </row>
    <row r="288" spans="1:137" x14ac:dyDescent="0.25">
      <c r="A288">
        <v>287</v>
      </c>
      <c r="B288" t="s">
        <v>325</v>
      </c>
      <c r="C288">
        <v>10</v>
      </c>
      <c r="D288" t="s">
        <v>1380</v>
      </c>
      <c r="E288" s="134">
        <v>337.91666666666669</v>
      </c>
      <c r="F288">
        <v>170262</v>
      </c>
      <c r="G288" t="s">
        <v>30</v>
      </c>
      <c r="H288" t="s">
        <v>1009</v>
      </c>
      <c r="I288">
        <v>267722</v>
      </c>
      <c r="J288" t="s">
        <v>108</v>
      </c>
      <c r="K288">
        <v>1</v>
      </c>
      <c r="L288">
        <v>1.03</v>
      </c>
      <c r="M288">
        <v>27.361899999999999</v>
      </c>
      <c r="N288">
        <v>2.7361900000000001E-2</v>
      </c>
      <c r="O288">
        <v>28.182756999999999</v>
      </c>
      <c r="P288">
        <v>2.8182756999999999E-2</v>
      </c>
      <c r="Q288">
        <v>3.0000000000000027E-2</v>
      </c>
      <c r="R288">
        <v>8.2085700000000133E-4</v>
      </c>
      <c r="S288">
        <v>35.48268893635921</v>
      </c>
      <c r="T288">
        <v>36.547169604449984</v>
      </c>
      <c r="U288" t="s">
        <v>1111</v>
      </c>
      <c r="V288">
        <v>3.1001032699999999E-5</v>
      </c>
      <c r="W288">
        <v>3.7201239240000001E-6</v>
      </c>
      <c r="X288">
        <v>4.6501549049999993E-6</v>
      </c>
      <c r="Y288">
        <v>1.5500516349999999E-4</v>
      </c>
      <c r="Z288">
        <v>1.1160371772E-5</v>
      </c>
      <c r="AA288">
        <v>1.5500516349999999E-4</v>
      </c>
      <c r="AB288">
        <v>2.4862828225399999E-4</v>
      </c>
      <c r="AC288">
        <v>3.686022788030001E-4</v>
      </c>
      <c r="AD288"/>
      <c r="AE288"/>
      <c r="AF288"/>
      <c r="AG288">
        <v>6.6215798000000012E-5</v>
      </c>
      <c r="AH288">
        <v>1.5049045E-4</v>
      </c>
      <c r="AI288">
        <v>4.2137326000000005E-5</v>
      </c>
      <c r="AJ288">
        <v>5.4176562000000002E-5</v>
      </c>
      <c r="AK288">
        <v>3.3107899000000006E-5</v>
      </c>
      <c r="AL288">
        <v>2.46804338E-4</v>
      </c>
      <c r="AM288">
        <v>6.0196179999999997E-5</v>
      </c>
      <c r="AN288"/>
      <c r="AO288">
        <v>4.5147135000000003E-5</v>
      </c>
      <c r="AP288">
        <v>1.5049045000000002E-6</v>
      </c>
      <c r="AQ288">
        <v>1.6417139999999998E-5</v>
      </c>
      <c r="AR288">
        <v>6.0196179999999997E-5</v>
      </c>
      <c r="AS288">
        <v>7.5245225000000011E-4</v>
      </c>
      <c r="AT288"/>
      <c r="AU288"/>
      <c r="AV288"/>
      <c r="AW288"/>
      <c r="AX288"/>
      <c r="AY288"/>
      <c r="AZ288"/>
      <c r="BA288"/>
      <c r="BB288"/>
      <c r="BC288"/>
      <c r="BD288"/>
      <c r="BE288"/>
      <c r="BF288">
        <v>9.0745741350000005E-4</v>
      </c>
      <c r="BG288">
        <v>6.0196179999999997E-5</v>
      </c>
      <c r="BH288"/>
      <c r="BI288" t="s">
        <v>33</v>
      </c>
      <c r="BJ288" t="s">
        <v>706</v>
      </c>
      <c r="BK288" t="s">
        <v>123</v>
      </c>
      <c r="BL288" t="s">
        <v>124</v>
      </c>
      <c r="BM288" t="s">
        <v>41</v>
      </c>
      <c r="BN288" t="s">
        <v>26</v>
      </c>
      <c r="BO288" t="s">
        <v>94</v>
      </c>
      <c r="BP288">
        <v>9.8000000000000007</v>
      </c>
      <c r="BS288" s="126"/>
      <c r="BT288" s="126"/>
      <c r="CC288" s="126"/>
      <c r="CD288" s="126"/>
      <c r="CK288" s="126"/>
      <c r="CL288" s="126"/>
      <c r="CM288" s="126"/>
      <c r="CN288" s="126"/>
      <c r="CO288" s="126"/>
      <c r="CP288" s="126"/>
      <c r="CQ288" s="126"/>
      <c r="CR288" s="126"/>
      <c r="CS288" s="126"/>
      <c r="CT288" s="126"/>
      <c r="CU288" s="126"/>
      <c r="CV288" s="126"/>
      <c r="CW288" s="126"/>
      <c r="CX288" s="126"/>
      <c r="CY288" s="126"/>
      <c r="CZ288" s="126"/>
      <c r="DA288" s="126"/>
      <c r="DB288" s="126"/>
      <c r="DC288" s="126"/>
      <c r="DD288" s="126"/>
      <c r="DE288" s="126"/>
      <c r="DF288" s="126"/>
      <c r="DG288" s="126"/>
      <c r="DH288" s="126"/>
      <c r="DI288" s="126"/>
      <c r="DJ288" s="126"/>
      <c r="DK288" s="126"/>
      <c r="DL288" s="126"/>
      <c r="DM288" s="126"/>
      <c r="DN288" s="126"/>
      <c r="DO288" s="126"/>
      <c r="DP288" s="126"/>
      <c r="DQ288" s="126"/>
      <c r="DR288" s="126"/>
      <c r="DS288" s="126"/>
      <c r="DT288" s="126"/>
      <c r="DU288" s="126"/>
      <c r="DV288" s="126"/>
      <c r="DW288" s="126"/>
      <c r="DX288" s="126"/>
      <c r="EB288" s="126"/>
      <c r="EF288" s="126"/>
      <c r="EG288" s="126"/>
    </row>
    <row r="289" spans="1:137" x14ac:dyDescent="0.25">
      <c r="A289">
        <v>288</v>
      </c>
      <c r="B289" t="s">
        <v>327</v>
      </c>
      <c r="C289">
        <v>10</v>
      </c>
      <c r="D289" t="s">
        <v>1381</v>
      </c>
      <c r="E289" s="134">
        <v>182.5</v>
      </c>
      <c r="F289">
        <v>170263</v>
      </c>
      <c r="G289" t="s">
        <v>30</v>
      </c>
      <c r="H289" t="s">
        <v>1009</v>
      </c>
      <c r="I289">
        <v>267722</v>
      </c>
      <c r="J289" t="s">
        <v>108</v>
      </c>
      <c r="K289">
        <v>1</v>
      </c>
      <c r="L289">
        <v>1.03</v>
      </c>
      <c r="M289">
        <v>29.897875959055</v>
      </c>
      <c r="N289">
        <v>2.9897875959054999E-2</v>
      </c>
      <c r="O289">
        <v>30.794812237826651</v>
      </c>
      <c r="P289">
        <v>3.0794812237826652E-2</v>
      </c>
      <c r="Q289">
        <v>3.0000000000000027E-2</v>
      </c>
      <c r="R289">
        <v>8.9693627877165244E-4</v>
      </c>
      <c r="S289">
        <v>32.473002019854988</v>
      </c>
      <c r="T289">
        <v>33.447192080450641</v>
      </c>
      <c r="U289" t="s">
        <v>1111</v>
      </c>
      <c r="V289">
        <v>3.3874293461609323E-5</v>
      </c>
      <c r="W289">
        <v>4.0649152153931186E-6</v>
      </c>
      <c r="X289">
        <v>5.0811440192413977E-6</v>
      </c>
      <c r="Y289">
        <v>1.6937146730804662E-4</v>
      </c>
      <c r="Z289">
        <v>1.2194745646179352E-5</v>
      </c>
      <c r="AA289">
        <v>1.6937146730804662E-4</v>
      </c>
      <c r="AB289">
        <v>2.7167183356210673E-4</v>
      </c>
      <c r="AC289">
        <v>4.0276534925853488E-4</v>
      </c>
      <c r="AD289"/>
      <c r="AE289"/>
      <c r="AF289"/>
      <c r="AG289">
        <v>7.2352859820913105E-5</v>
      </c>
      <c r="AH289">
        <v>1.644383177748025E-4</v>
      </c>
      <c r="AI289">
        <v>4.6042728976944703E-5</v>
      </c>
      <c r="AJ289">
        <v>5.9197794398928897E-5</v>
      </c>
      <c r="AK289">
        <v>3.6176429910456553E-5</v>
      </c>
      <c r="AL289">
        <v>2.6967884115067611E-4</v>
      </c>
      <c r="AM289">
        <v>6.5775327109921005E-5</v>
      </c>
      <c r="AN289"/>
      <c r="AO289">
        <v>4.9331495332440753E-5</v>
      </c>
      <c r="AP289">
        <v>1.6443831777480251E-6</v>
      </c>
      <c r="AQ289">
        <v>1.7938725575432998E-5</v>
      </c>
      <c r="AR289">
        <v>6.5775327109921005E-5</v>
      </c>
      <c r="AS289">
        <v>8.221915888740126E-4</v>
      </c>
      <c r="AT289"/>
      <c r="AU289"/>
      <c r="AV289"/>
      <c r="AW289"/>
      <c r="AX289"/>
      <c r="AY289"/>
      <c r="AZ289"/>
      <c r="BA289"/>
      <c r="BB289"/>
      <c r="BC289"/>
      <c r="BD289"/>
      <c r="BE289"/>
      <c r="BF289">
        <v>9.9156305618205921E-4</v>
      </c>
      <c r="BG289">
        <v>6.5775327109921005E-5</v>
      </c>
      <c r="BH289"/>
      <c r="BI289" t="s">
        <v>33</v>
      </c>
      <c r="BJ289" t="s">
        <v>706</v>
      </c>
      <c r="BK289" t="s">
        <v>123</v>
      </c>
      <c r="BL289" t="s">
        <v>124</v>
      </c>
      <c r="BM289" t="s">
        <v>41</v>
      </c>
      <c r="BN289" t="s">
        <v>26</v>
      </c>
      <c r="BO289" t="s">
        <v>94</v>
      </c>
      <c r="BP289">
        <v>9.8000000000000007</v>
      </c>
      <c r="BS289" s="126"/>
      <c r="BT289" s="126"/>
      <c r="CC289" s="126"/>
      <c r="CD289" s="126"/>
      <c r="CK289" s="126"/>
      <c r="CL289" s="126"/>
      <c r="CM289" s="126"/>
      <c r="CN289" s="126"/>
      <c r="CO289" s="126"/>
      <c r="CP289" s="126"/>
      <c r="CQ289" s="126"/>
      <c r="CR289" s="126"/>
      <c r="CS289" s="126"/>
      <c r="CT289" s="126"/>
      <c r="CU289" s="126"/>
      <c r="CV289" s="126"/>
      <c r="CW289" s="126"/>
      <c r="CX289" s="126"/>
      <c r="CY289" s="126"/>
      <c r="CZ289" s="126"/>
      <c r="DA289" s="126"/>
      <c r="DB289" s="126"/>
      <c r="DC289" s="126"/>
      <c r="DD289" s="126"/>
      <c r="DE289" s="126"/>
      <c r="DF289" s="126"/>
      <c r="DG289" s="126"/>
      <c r="DH289" s="126"/>
      <c r="DI289" s="126"/>
      <c r="DJ289" s="126"/>
      <c r="DK289" s="126"/>
      <c r="DL289" s="126"/>
      <c r="DM289" s="126"/>
      <c r="DN289" s="126"/>
      <c r="DO289" s="126"/>
      <c r="DP289" s="126"/>
      <c r="DQ289" s="126"/>
      <c r="DR289" s="126"/>
      <c r="DS289" s="126"/>
      <c r="DT289" s="126"/>
      <c r="DU289" s="126"/>
      <c r="DV289" s="126"/>
      <c r="DW289" s="126"/>
      <c r="DX289" s="126"/>
      <c r="EB289" s="126"/>
      <c r="EF289" s="126"/>
      <c r="EG289" s="126"/>
    </row>
    <row r="290" spans="1:137" x14ac:dyDescent="0.25">
      <c r="A290">
        <v>289</v>
      </c>
      <c r="B290" t="s">
        <v>328</v>
      </c>
      <c r="C290">
        <v>10</v>
      </c>
      <c r="D290" t="s">
        <v>1382</v>
      </c>
      <c r="E290" s="134">
        <v>100</v>
      </c>
      <c r="F290">
        <v>170264</v>
      </c>
      <c r="G290" t="s">
        <v>30</v>
      </c>
      <c r="H290" t="s">
        <v>1009</v>
      </c>
      <c r="I290">
        <v>267722</v>
      </c>
      <c r="J290" t="s">
        <v>108</v>
      </c>
      <c r="K290">
        <v>1</v>
      </c>
      <c r="L290">
        <v>1.03</v>
      </c>
      <c r="M290">
        <v>32.433851918110001</v>
      </c>
      <c r="N290">
        <v>3.2433851918110004E-2</v>
      </c>
      <c r="O290">
        <v>33.4068674756533</v>
      </c>
      <c r="P290">
        <v>3.3406867475653301E-2</v>
      </c>
      <c r="Q290">
        <v>3.0000000000000027E-2</v>
      </c>
      <c r="R290">
        <v>9.7301555754329694E-4</v>
      </c>
      <c r="S290">
        <v>29.93396494684194</v>
      </c>
      <c r="T290">
        <v>30.831983895247198</v>
      </c>
      <c r="U290" t="s">
        <v>1111</v>
      </c>
      <c r="V290">
        <v>3.6747554223218634E-5</v>
      </c>
      <c r="W290">
        <v>4.4097065067862363E-6</v>
      </c>
      <c r="X290">
        <v>5.5121331334827943E-6</v>
      </c>
      <c r="Y290">
        <v>1.8373777111609321E-4</v>
      </c>
      <c r="Z290">
        <v>1.3229119520358706E-5</v>
      </c>
      <c r="AA290">
        <v>1.8373777111609321E-4</v>
      </c>
      <c r="AB290">
        <v>2.9471538487021342E-4</v>
      </c>
      <c r="AC290">
        <v>4.369284197140696E-4</v>
      </c>
      <c r="AD290"/>
      <c r="AE290"/>
      <c r="AF290"/>
      <c r="AG290">
        <v>7.8489921641826212E-5</v>
      </c>
      <c r="AH290">
        <v>1.78386185549605E-4</v>
      </c>
      <c r="AI290">
        <v>4.9948131953889408E-5</v>
      </c>
      <c r="AJ290">
        <v>6.42190267978578E-5</v>
      </c>
      <c r="AK290">
        <v>3.9244960820913106E-5</v>
      </c>
      <c r="AL290">
        <v>2.9255334430135222E-4</v>
      </c>
      <c r="AM290">
        <v>7.1354474219842006E-5</v>
      </c>
      <c r="AN290"/>
      <c r="AO290">
        <v>5.3515855664881511E-5</v>
      </c>
      <c r="AP290">
        <v>1.7838618554960504E-6</v>
      </c>
      <c r="AQ290">
        <v>1.9460311150866001E-5</v>
      </c>
      <c r="AR290">
        <v>7.1354474219842006E-5</v>
      </c>
      <c r="AS290">
        <v>8.9193092774802508E-4</v>
      </c>
      <c r="AT290"/>
      <c r="AU290"/>
      <c r="AV290"/>
      <c r="AW290"/>
      <c r="AX290"/>
      <c r="AY290"/>
      <c r="AZ290"/>
      <c r="BA290"/>
      <c r="BB290"/>
      <c r="BC290"/>
      <c r="BD290"/>
      <c r="BE290"/>
      <c r="BF290">
        <v>1.0756686988641184E-3</v>
      </c>
      <c r="BG290">
        <v>7.1354474219842006E-5</v>
      </c>
      <c r="BH290"/>
      <c r="BI290" t="s">
        <v>33</v>
      </c>
      <c r="BJ290" t="s">
        <v>706</v>
      </c>
      <c r="BK290" t="s">
        <v>123</v>
      </c>
      <c r="BL290" t="s">
        <v>124</v>
      </c>
      <c r="BM290" t="s">
        <v>41</v>
      </c>
      <c r="BN290" t="s">
        <v>26</v>
      </c>
      <c r="BO290" t="s">
        <v>94</v>
      </c>
      <c r="BP290">
        <v>9.8000000000000007</v>
      </c>
      <c r="BS290" s="126"/>
      <c r="BT290" s="126"/>
      <c r="CC290" s="126"/>
      <c r="CD290" s="126"/>
      <c r="CK290" s="126"/>
      <c r="CL290" s="126"/>
      <c r="CM290" s="126"/>
      <c r="CN290" s="126"/>
      <c r="CO290" s="126"/>
      <c r="CP290" s="126"/>
      <c r="CQ290" s="126"/>
      <c r="CR290" s="126"/>
      <c r="CS290" s="126"/>
      <c r="CT290" s="126"/>
      <c r="CU290" s="126"/>
      <c r="CV290" s="126"/>
      <c r="CW290" s="126"/>
      <c r="CX290" s="126"/>
      <c r="CY290" s="126"/>
      <c r="CZ290" s="126"/>
      <c r="DA290" s="126"/>
      <c r="DB290" s="126"/>
      <c r="DC290" s="126"/>
      <c r="DD290" s="126"/>
      <c r="DE290" s="126"/>
      <c r="DF290" s="126"/>
      <c r="DG290" s="126"/>
      <c r="DH290" s="126"/>
      <c r="DI290" s="126"/>
      <c r="DJ290" s="126"/>
      <c r="DK290" s="126"/>
      <c r="DL290" s="126"/>
      <c r="DM290" s="126"/>
      <c r="DN290" s="126"/>
      <c r="DO290" s="126"/>
      <c r="DP290" s="126"/>
      <c r="DQ290" s="126"/>
      <c r="DR290" s="126"/>
      <c r="DS290" s="126"/>
      <c r="DT290" s="126"/>
      <c r="DU290" s="126"/>
      <c r="DV290" s="126"/>
      <c r="DW290" s="126"/>
      <c r="DX290" s="126"/>
      <c r="EB290" s="126"/>
      <c r="EF290" s="126"/>
      <c r="EG290" s="126"/>
    </row>
    <row r="291" spans="1:137" x14ac:dyDescent="0.25">
      <c r="A291">
        <v>290</v>
      </c>
      <c r="B291" t="s">
        <v>324</v>
      </c>
      <c r="C291">
        <v>10</v>
      </c>
      <c r="D291" t="s">
        <v>1383</v>
      </c>
      <c r="E291" s="134">
        <v>108.08333333333331</v>
      </c>
      <c r="F291">
        <v>170267</v>
      </c>
      <c r="G291" t="s">
        <v>30</v>
      </c>
      <c r="H291" t="s">
        <v>1009</v>
      </c>
      <c r="I291">
        <v>267722</v>
      </c>
      <c r="J291" t="s">
        <v>108</v>
      </c>
      <c r="K291">
        <v>1</v>
      </c>
      <c r="L291">
        <v>1.03</v>
      </c>
      <c r="M291">
        <v>33.448242301732002</v>
      </c>
      <c r="N291">
        <v>3.3448242301732004E-2</v>
      </c>
      <c r="O291">
        <v>34.451689570783962</v>
      </c>
      <c r="P291">
        <v>3.4451689570783962E-2</v>
      </c>
      <c r="Q291">
        <v>3.0000000000000027E-2</v>
      </c>
      <c r="R291">
        <v>1.0034472690519589E-3</v>
      </c>
      <c r="S291">
        <v>29.026152634558429</v>
      </c>
      <c r="T291">
        <v>29.89693721359518</v>
      </c>
      <c r="U291" t="s">
        <v>1111</v>
      </c>
      <c r="V291">
        <v>3.7896858527862359E-5</v>
      </c>
      <c r="W291">
        <v>4.5476230233434834E-6</v>
      </c>
      <c r="X291">
        <v>5.6845287791793531E-6</v>
      </c>
      <c r="Y291">
        <v>1.8948429263931181E-4</v>
      </c>
      <c r="Z291">
        <v>1.3642869070030448E-5</v>
      </c>
      <c r="AA291">
        <v>1.8948429263931181E-4</v>
      </c>
      <c r="AB291">
        <v>3.0393280539345611E-4</v>
      </c>
      <c r="AC291">
        <v>4.505936478962835E-4</v>
      </c>
      <c r="AD291"/>
      <c r="AE291"/>
      <c r="AF291"/>
      <c r="AG291">
        <v>8.0944746370191457E-5</v>
      </c>
      <c r="AH291">
        <v>1.83965332659526E-4</v>
      </c>
      <c r="AI291">
        <v>5.1510293144667286E-5</v>
      </c>
      <c r="AJ291">
        <v>6.6227519757429358E-5</v>
      </c>
      <c r="AK291">
        <v>4.0472373185095729E-5</v>
      </c>
      <c r="AL291">
        <v>3.0170314556162266E-4</v>
      </c>
      <c r="AM291">
        <v>7.3586133063810414E-5</v>
      </c>
      <c r="AN291"/>
      <c r="AO291">
        <v>5.5189599797857807E-5</v>
      </c>
      <c r="AP291">
        <v>1.8396533265952605E-6</v>
      </c>
      <c r="AQ291">
        <v>2.0068945381039201E-5</v>
      </c>
      <c r="AR291">
        <v>7.3586133063810414E-5</v>
      </c>
      <c r="AS291">
        <v>9.1982666329763004E-4</v>
      </c>
      <c r="AT291"/>
      <c r="AU291"/>
      <c r="AV291"/>
      <c r="AW291"/>
      <c r="AX291"/>
      <c r="AY291"/>
      <c r="AZ291"/>
      <c r="BA291"/>
      <c r="BB291"/>
      <c r="BC291"/>
      <c r="BD291"/>
      <c r="BE291"/>
      <c r="BF291">
        <v>1.1093109559369421E-3</v>
      </c>
      <c r="BG291">
        <v>7.3586133063810414E-5</v>
      </c>
      <c r="BH291"/>
      <c r="BI291" t="s">
        <v>33</v>
      </c>
      <c r="BJ291" t="s">
        <v>706</v>
      </c>
      <c r="BK291" t="s">
        <v>123</v>
      </c>
      <c r="BL291" t="s">
        <v>124</v>
      </c>
      <c r="BM291" t="s">
        <v>41</v>
      </c>
      <c r="BN291" t="s">
        <v>26</v>
      </c>
      <c r="BO291" t="s">
        <v>94</v>
      </c>
      <c r="BP291">
        <v>9.8000000000000007</v>
      </c>
      <c r="BS291" s="126"/>
      <c r="BT291" s="126"/>
      <c r="CC291" s="126"/>
      <c r="CD291" s="126"/>
      <c r="CK291" s="126"/>
      <c r="CL291" s="126"/>
      <c r="CM291" s="126"/>
      <c r="CN291" s="126"/>
      <c r="CO291" s="126"/>
      <c r="CP291" s="126"/>
      <c r="CQ291" s="126"/>
      <c r="CR291" s="126"/>
      <c r="CS291" s="126"/>
      <c r="CT291" s="126"/>
      <c r="CU291" s="126"/>
      <c r="CV291" s="126"/>
      <c r="CW291" s="126"/>
      <c r="CX291" s="126"/>
      <c r="CY291" s="126"/>
      <c r="CZ291" s="126"/>
      <c r="DA291" s="126"/>
      <c r="DB291" s="126"/>
      <c r="DC291" s="126"/>
      <c r="DD291" s="126"/>
      <c r="DE291" s="126"/>
      <c r="DF291" s="126"/>
      <c r="DG291" s="126"/>
      <c r="DH291" s="126"/>
      <c r="DI291" s="126"/>
      <c r="DJ291" s="126"/>
      <c r="DK291" s="126"/>
      <c r="DL291" s="126"/>
      <c r="DM291" s="126"/>
      <c r="DN291" s="126"/>
      <c r="DO291" s="126"/>
      <c r="DP291" s="126"/>
      <c r="DQ291" s="126"/>
      <c r="DR291" s="126"/>
      <c r="DS291" s="126"/>
      <c r="DT291" s="126"/>
      <c r="DU291" s="126"/>
      <c r="DV291" s="126"/>
      <c r="DW291" s="126"/>
      <c r="DX291" s="126"/>
      <c r="EB291" s="126"/>
      <c r="EF291" s="126"/>
      <c r="EG291" s="126"/>
    </row>
    <row r="292" spans="1:137" x14ac:dyDescent="0.25">
      <c r="A292">
        <v>291</v>
      </c>
      <c r="B292" t="s">
        <v>322</v>
      </c>
      <c r="C292">
        <v>10</v>
      </c>
      <c r="D292" t="s">
        <v>1384</v>
      </c>
      <c r="E292" s="134">
        <v>200</v>
      </c>
      <c r="F292">
        <v>170268</v>
      </c>
      <c r="G292" t="s">
        <v>30</v>
      </c>
      <c r="H292" t="s">
        <v>1009</v>
      </c>
      <c r="I292">
        <v>267722</v>
      </c>
      <c r="J292" t="s">
        <v>108</v>
      </c>
      <c r="K292">
        <v>1</v>
      </c>
      <c r="L292">
        <v>1.03</v>
      </c>
      <c r="M292">
        <v>34.969827877165002</v>
      </c>
      <c r="N292">
        <v>3.4969827877165002E-2</v>
      </c>
      <c r="O292">
        <v>36.018922713479952</v>
      </c>
      <c r="P292">
        <v>3.6018922713479951E-2</v>
      </c>
      <c r="Q292">
        <v>3.0000000000000027E-2</v>
      </c>
      <c r="R292">
        <v>1.0490948363149485E-3</v>
      </c>
      <c r="S292">
        <v>27.76318458924241</v>
      </c>
      <c r="T292">
        <v>28.596080126919681</v>
      </c>
      <c r="U292" t="s">
        <v>1111</v>
      </c>
      <c r="V292">
        <v>3.9620814984827945E-5</v>
      </c>
      <c r="W292">
        <v>4.754497798179354E-6</v>
      </c>
      <c r="X292">
        <v>5.9431222477241918E-6</v>
      </c>
      <c r="Y292">
        <v>1.9810407492413975E-4</v>
      </c>
      <c r="Z292">
        <v>1.4263493394538059E-5</v>
      </c>
      <c r="AA292">
        <v>1.9810407492413975E-4</v>
      </c>
      <c r="AB292">
        <v>3.177589361783201E-4</v>
      </c>
      <c r="AC292">
        <v>4.7109149016960438E-4</v>
      </c>
      <c r="AD292"/>
      <c r="AE292"/>
      <c r="AF292"/>
      <c r="AG292">
        <v>8.4626983462739318E-5</v>
      </c>
      <c r="AH292">
        <v>1.923340533244075E-4</v>
      </c>
      <c r="AI292">
        <v>5.3853534930834113E-5</v>
      </c>
      <c r="AJ292">
        <v>6.9240259196786709E-5</v>
      </c>
      <c r="AK292">
        <v>4.2313491731369659E-5</v>
      </c>
      <c r="AL292">
        <v>3.1542784745202833E-4</v>
      </c>
      <c r="AM292">
        <v>7.6933621329763007E-5</v>
      </c>
      <c r="AN292"/>
      <c r="AO292">
        <v>5.7700215997322262E-5</v>
      </c>
      <c r="AP292">
        <v>1.9233405332440753E-6</v>
      </c>
      <c r="AQ292">
        <v>2.0981896726299001E-5</v>
      </c>
      <c r="AR292">
        <v>7.6933621329763007E-5</v>
      </c>
      <c r="AS292">
        <v>9.6167026662203779E-4</v>
      </c>
      <c r="AT292"/>
      <c r="AU292"/>
      <c r="AV292"/>
      <c r="AW292"/>
      <c r="AX292"/>
      <c r="AY292"/>
      <c r="AZ292"/>
      <c r="BA292"/>
      <c r="BB292"/>
      <c r="BC292"/>
      <c r="BD292"/>
      <c r="BE292"/>
      <c r="BF292">
        <v>1.1597743415461771E-3</v>
      </c>
      <c r="BG292">
        <v>7.6933621329763007E-5</v>
      </c>
      <c r="BH292"/>
      <c r="BI292" t="s">
        <v>33</v>
      </c>
      <c r="BJ292" t="s">
        <v>706</v>
      </c>
      <c r="BK292" t="s">
        <v>123</v>
      </c>
      <c r="BL292" t="s">
        <v>124</v>
      </c>
      <c r="BM292" t="s">
        <v>41</v>
      </c>
      <c r="BN292" t="s">
        <v>26</v>
      </c>
      <c r="BO292" t="s">
        <v>94</v>
      </c>
      <c r="BP292">
        <v>9.8000000000000007</v>
      </c>
      <c r="BS292" s="126"/>
      <c r="BT292" s="126"/>
      <c r="CC292" s="126"/>
      <c r="CD292" s="126"/>
      <c r="CK292" s="126"/>
      <c r="CL292" s="126"/>
      <c r="CM292" s="126"/>
      <c r="CN292" s="126"/>
      <c r="CO292" s="126"/>
      <c r="CP292" s="126"/>
      <c r="CQ292" s="126"/>
      <c r="CR292" s="126"/>
      <c r="CS292" s="126"/>
      <c r="CT292" s="126"/>
      <c r="CU292" s="126"/>
      <c r="CV292" s="126"/>
      <c r="CW292" s="126"/>
      <c r="CX292" s="126"/>
      <c r="CY292" s="126"/>
      <c r="CZ292" s="126"/>
      <c r="DA292" s="126"/>
      <c r="DB292" s="126"/>
      <c r="DC292" s="126"/>
      <c r="DD292" s="126"/>
      <c r="DE292" s="126"/>
      <c r="DF292" s="126"/>
      <c r="DG292" s="126"/>
      <c r="DH292" s="126"/>
      <c r="DI292" s="126"/>
      <c r="DJ292" s="126"/>
      <c r="DK292" s="126"/>
      <c r="DL292" s="126"/>
      <c r="DM292" s="126"/>
      <c r="DN292" s="126"/>
      <c r="DO292" s="126"/>
      <c r="DP292" s="126"/>
      <c r="DQ292" s="126"/>
      <c r="DR292" s="126"/>
      <c r="DS292" s="126"/>
      <c r="DT292" s="126"/>
      <c r="DU292" s="126"/>
      <c r="DV292" s="126"/>
      <c r="DW292" s="126"/>
      <c r="DX292" s="126"/>
      <c r="EB292" s="126"/>
      <c r="EF292" s="126"/>
      <c r="EG292" s="126"/>
    </row>
    <row r="293" spans="1:137" x14ac:dyDescent="0.25">
      <c r="A293">
        <v>292</v>
      </c>
      <c r="B293" t="s">
        <v>329</v>
      </c>
      <c r="C293">
        <v>10</v>
      </c>
      <c r="D293" t="s">
        <v>1385</v>
      </c>
      <c r="E293" s="134">
        <v>314.25</v>
      </c>
      <c r="F293">
        <v>170269</v>
      </c>
      <c r="G293" t="s">
        <v>30</v>
      </c>
      <c r="H293" t="s">
        <v>1009</v>
      </c>
      <c r="I293">
        <v>267722</v>
      </c>
      <c r="J293" t="s">
        <v>108</v>
      </c>
      <c r="K293">
        <v>1</v>
      </c>
      <c r="L293">
        <v>1.03</v>
      </c>
      <c r="M293">
        <v>40.041779795274998</v>
      </c>
      <c r="N293">
        <v>4.0041779795274998E-2</v>
      </c>
      <c r="O293">
        <v>41.24303318913325</v>
      </c>
      <c r="P293">
        <v>4.1243033189133249E-2</v>
      </c>
      <c r="Q293">
        <v>3.0000000000000027E-2</v>
      </c>
      <c r="R293">
        <v>1.2012533938582507E-3</v>
      </c>
      <c r="S293">
        <v>24.246519294887381</v>
      </c>
      <c r="T293">
        <v>24.973914873734003</v>
      </c>
      <c r="U293" t="s">
        <v>1111</v>
      </c>
      <c r="V293">
        <v>4.5367336508046581E-5</v>
      </c>
      <c r="W293">
        <v>5.4440803809655893E-6</v>
      </c>
      <c r="X293">
        <v>6.8051004762069859E-6</v>
      </c>
      <c r="Y293">
        <v>2.2683668254023289E-4</v>
      </c>
      <c r="Z293">
        <v>1.6332241142896767E-5</v>
      </c>
      <c r="AA293">
        <v>2.2683668254023289E-4</v>
      </c>
      <c r="AB293">
        <v>3.6384603879453353E-4</v>
      </c>
      <c r="AC293">
        <v>5.3941763108067387E-4</v>
      </c>
      <c r="AD293"/>
      <c r="AE293"/>
      <c r="AF293"/>
      <c r="AG293">
        <v>9.6901107104565505E-5</v>
      </c>
      <c r="AH293">
        <v>2.2022978887401248E-4</v>
      </c>
      <c r="AI293">
        <v>6.1664340884723509E-5</v>
      </c>
      <c r="AJ293">
        <v>7.92827239946445E-5</v>
      </c>
      <c r="AK293">
        <v>4.8450553552282752E-5</v>
      </c>
      <c r="AL293">
        <v>3.6117685375338049E-4</v>
      </c>
      <c r="AM293">
        <v>8.8091915549605009E-5</v>
      </c>
      <c r="AN293"/>
      <c r="AO293">
        <v>6.6068936662203764E-5</v>
      </c>
      <c r="AP293">
        <v>2.2022978887401251E-6</v>
      </c>
      <c r="AQ293">
        <v>2.4025067877164997E-5</v>
      </c>
      <c r="AR293">
        <v>8.8091915549605009E-5</v>
      </c>
      <c r="AS293">
        <v>1.1011489443700623E-3</v>
      </c>
      <c r="AT293"/>
      <c r="AU293"/>
      <c r="AV293"/>
      <c r="AW293"/>
      <c r="AX293"/>
      <c r="AY293"/>
      <c r="AZ293"/>
      <c r="BA293"/>
      <c r="BB293"/>
      <c r="BC293"/>
      <c r="BD293"/>
      <c r="BE293"/>
      <c r="BF293">
        <v>1.3279856269102954E-3</v>
      </c>
      <c r="BG293">
        <v>8.8091915549605009E-5</v>
      </c>
      <c r="BH293"/>
      <c r="BI293" t="s">
        <v>33</v>
      </c>
      <c r="BJ293" t="s">
        <v>706</v>
      </c>
      <c r="BK293" t="s">
        <v>123</v>
      </c>
      <c r="BL293" t="s">
        <v>124</v>
      </c>
      <c r="BM293" t="s">
        <v>41</v>
      </c>
      <c r="BN293" t="s">
        <v>26</v>
      </c>
      <c r="BO293" t="s">
        <v>94</v>
      </c>
      <c r="BP293">
        <v>9.8000000000000007</v>
      </c>
      <c r="BS293" s="126"/>
      <c r="BT293" s="126"/>
      <c r="CC293" s="126"/>
      <c r="CD293" s="126"/>
      <c r="CK293" s="126"/>
      <c r="CL293" s="126"/>
      <c r="CM293" s="126"/>
      <c r="CN293" s="126"/>
      <c r="CO293" s="126"/>
      <c r="CP293" s="126"/>
      <c r="CQ293" s="126"/>
      <c r="CR293" s="126"/>
      <c r="CS293" s="126"/>
      <c r="CT293" s="126"/>
      <c r="CU293" s="126"/>
      <c r="CV293" s="126"/>
      <c r="CW293" s="126"/>
      <c r="CX293" s="126"/>
      <c r="CY293" s="126"/>
      <c r="CZ293" s="126"/>
      <c r="DA293" s="126"/>
      <c r="DB293" s="126"/>
      <c r="DC293" s="126"/>
      <c r="DD293" s="126"/>
      <c r="DE293" s="126"/>
      <c r="DF293" s="126"/>
      <c r="DG293" s="126"/>
      <c r="DH293" s="126"/>
      <c r="DI293" s="126"/>
      <c r="DJ293" s="126"/>
      <c r="DK293" s="126"/>
      <c r="DL293" s="126"/>
      <c r="DM293" s="126"/>
      <c r="DN293" s="126"/>
      <c r="DO293" s="126"/>
      <c r="DP293" s="126"/>
      <c r="DQ293" s="126"/>
      <c r="DR293" s="126"/>
      <c r="DS293" s="126"/>
      <c r="DT293" s="126"/>
      <c r="DU293" s="126"/>
      <c r="DV293" s="126"/>
      <c r="DW293" s="126"/>
      <c r="DX293" s="126"/>
      <c r="EB293" s="126"/>
      <c r="EF293" s="126"/>
      <c r="EG293" s="126"/>
    </row>
    <row r="294" spans="1:137" x14ac:dyDescent="0.25">
      <c r="A294">
        <v>293</v>
      </c>
      <c r="B294" t="s">
        <v>330</v>
      </c>
      <c r="C294">
        <v>10</v>
      </c>
      <c r="D294" t="s">
        <v>1386</v>
      </c>
      <c r="E294" s="134">
        <v>197.66666666666663</v>
      </c>
      <c r="F294">
        <v>170270</v>
      </c>
      <c r="G294" t="s">
        <v>30</v>
      </c>
      <c r="H294" t="s">
        <v>1009</v>
      </c>
      <c r="I294">
        <v>267722</v>
      </c>
      <c r="J294" t="s">
        <v>108</v>
      </c>
      <c r="K294">
        <v>1</v>
      </c>
      <c r="L294">
        <v>1.03</v>
      </c>
      <c r="M294">
        <v>47.649707672440002</v>
      </c>
      <c r="N294">
        <v>4.7649707672439999E-2</v>
      </c>
      <c r="O294">
        <v>49.0791989026132</v>
      </c>
      <c r="P294">
        <v>4.9079198902613197E-2</v>
      </c>
      <c r="Q294">
        <v>3.0000000000000027E-2</v>
      </c>
      <c r="R294">
        <v>1.429491230173198E-3</v>
      </c>
      <c r="S294">
        <v>20.375230695681861</v>
      </c>
      <c r="T294">
        <v>20.986487616552317</v>
      </c>
      <c r="U294" t="s">
        <v>1111</v>
      </c>
      <c r="V294">
        <v>5.3987118792874527E-5</v>
      </c>
      <c r="W294">
        <v>6.4784542551449431E-6</v>
      </c>
      <c r="X294">
        <v>8.0980678189311784E-6</v>
      </c>
      <c r="Y294">
        <v>2.6993559396437265E-4</v>
      </c>
      <c r="Z294">
        <v>1.9435362765434828E-5</v>
      </c>
      <c r="AA294">
        <v>2.6993559396437265E-4</v>
      </c>
      <c r="AB294">
        <v>4.3297669271885359E-4</v>
      </c>
      <c r="AC294">
        <v>6.419068424472782E-4</v>
      </c>
      <c r="AD294"/>
      <c r="AE294"/>
      <c r="AF294"/>
      <c r="AG294">
        <v>1.153122925673048E-4</v>
      </c>
      <c r="AH294">
        <v>2.6207339219841999E-4</v>
      </c>
      <c r="AI294">
        <v>7.3380549815557603E-5</v>
      </c>
      <c r="AJ294">
        <v>9.43464211914312E-5</v>
      </c>
      <c r="AK294">
        <v>5.7656146283652406E-5</v>
      </c>
      <c r="AL294">
        <v>4.2980036320540882E-4</v>
      </c>
      <c r="AM294">
        <v>1.04829356879368E-4</v>
      </c>
      <c r="AN294"/>
      <c r="AO294">
        <v>7.8622017659526016E-5</v>
      </c>
      <c r="AP294">
        <v>2.6207339219842005E-6</v>
      </c>
      <c r="AQ294">
        <v>2.8589824603463999E-5</v>
      </c>
      <c r="AR294">
        <v>1.04829356879368E-4</v>
      </c>
      <c r="AS294">
        <v>1.3103669609921002E-3</v>
      </c>
      <c r="AT294"/>
      <c r="AU294"/>
      <c r="AV294"/>
      <c r="AW294"/>
      <c r="AX294"/>
      <c r="AY294"/>
      <c r="AZ294"/>
      <c r="BA294"/>
      <c r="BB294"/>
      <c r="BC294"/>
      <c r="BD294"/>
      <c r="BE294"/>
      <c r="BF294">
        <v>1.5803025549564727E-3</v>
      </c>
      <c r="BG294">
        <v>1.04829356879368E-4</v>
      </c>
      <c r="BH294"/>
      <c r="BI294" t="s">
        <v>33</v>
      </c>
      <c r="BJ294" t="s">
        <v>706</v>
      </c>
      <c r="BK294" t="s">
        <v>123</v>
      </c>
      <c r="BL294" t="s">
        <v>124</v>
      </c>
      <c r="BM294" t="s">
        <v>41</v>
      </c>
      <c r="BN294" t="s">
        <v>26</v>
      </c>
      <c r="BO294" t="s">
        <v>94</v>
      </c>
      <c r="BP294">
        <v>9.8000000000000007</v>
      </c>
      <c r="BS294" s="126"/>
      <c r="BT294" s="126"/>
      <c r="CC294" s="126"/>
      <c r="CD294" s="126"/>
      <c r="CK294" s="126"/>
      <c r="CL294" s="126"/>
      <c r="CM294" s="126"/>
      <c r="CN294" s="126"/>
      <c r="CO294" s="126"/>
      <c r="CP294" s="126"/>
      <c r="CQ294" s="126"/>
      <c r="CR294" s="126"/>
      <c r="CS294" s="126"/>
      <c r="CT294" s="126"/>
      <c r="CU294" s="126"/>
      <c r="CV294" s="126"/>
      <c r="CW294" s="126"/>
      <c r="CX294" s="126"/>
      <c r="CY294" s="126"/>
      <c r="CZ294" s="126"/>
      <c r="DA294" s="126"/>
      <c r="DB294" s="126"/>
      <c r="DC294" s="126"/>
      <c r="DD294" s="126"/>
      <c r="DE294" s="126"/>
      <c r="DF294" s="126"/>
      <c r="DG294" s="126"/>
      <c r="DH294" s="126"/>
      <c r="DI294" s="126"/>
      <c r="DJ294" s="126"/>
      <c r="DK294" s="126"/>
      <c r="DL294" s="126"/>
      <c r="DM294" s="126"/>
      <c r="DN294" s="126"/>
      <c r="DO294" s="126"/>
      <c r="DP294" s="126"/>
      <c r="DQ294" s="126"/>
      <c r="DR294" s="126"/>
      <c r="DS294" s="126"/>
      <c r="DT294" s="126"/>
      <c r="DU294" s="126"/>
      <c r="DV294" s="126"/>
      <c r="DW294" s="126"/>
      <c r="DX294" s="126"/>
      <c r="EB294" s="126"/>
      <c r="EF294" s="126"/>
      <c r="EG294" s="126"/>
    </row>
    <row r="295" spans="1:137" x14ac:dyDescent="0.25">
      <c r="A295">
        <v>294</v>
      </c>
      <c r="B295" t="s">
        <v>326</v>
      </c>
      <c r="C295">
        <v>10</v>
      </c>
      <c r="D295" t="s">
        <v>1387</v>
      </c>
      <c r="E295" s="134">
        <v>299.16666666666669</v>
      </c>
      <c r="F295">
        <v>170271</v>
      </c>
      <c r="G295" t="s">
        <v>30</v>
      </c>
      <c r="H295" t="s">
        <v>1009</v>
      </c>
      <c r="I295">
        <v>267722</v>
      </c>
      <c r="J295" t="s">
        <v>108</v>
      </c>
      <c r="K295">
        <v>1</v>
      </c>
      <c r="L295">
        <v>1.03</v>
      </c>
      <c r="M295">
        <v>32.932114424566997</v>
      </c>
      <c r="N295">
        <v>3.2932114424566998E-2</v>
      </c>
      <c r="O295">
        <v>33.920077857304008</v>
      </c>
      <c r="P295">
        <v>3.3920077857304005E-2</v>
      </c>
      <c r="Q295">
        <v>3.0000000000000027E-2</v>
      </c>
      <c r="R295">
        <v>9.8796343273700737E-4</v>
      </c>
      <c r="S295">
        <v>29.481064406951827</v>
      </c>
      <c r="T295">
        <v>30.365496339160384</v>
      </c>
      <c r="U295" t="s">
        <v>1111</v>
      </c>
      <c r="V295">
        <v>3.731208564303441E-5</v>
      </c>
      <c r="W295">
        <v>4.4774502771641294E-6</v>
      </c>
      <c r="X295">
        <v>5.5968128464551614E-6</v>
      </c>
      <c r="Y295">
        <v>1.8656042821517209E-4</v>
      </c>
      <c r="Z295">
        <v>1.3432350831492388E-5</v>
      </c>
      <c r="AA295">
        <v>1.8656042821517209E-4</v>
      </c>
      <c r="AB295">
        <v>2.9924292685713598E-4</v>
      </c>
      <c r="AC295">
        <v>4.4364069829567918E-4</v>
      </c>
      <c r="AD295"/>
      <c r="AE295"/>
      <c r="AF295"/>
      <c r="AG295">
        <v>7.9695716907452147E-5</v>
      </c>
      <c r="AH295">
        <v>1.8112662933511848E-4</v>
      </c>
      <c r="AI295">
        <v>5.0715456213833182E-5</v>
      </c>
      <c r="AJ295">
        <v>6.5205586560642651E-5</v>
      </c>
      <c r="AK295">
        <v>3.9847858453726073E-5</v>
      </c>
      <c r="AL295">
        <v>2.9704767210959432E-4</v>
      </c>
      <c r="AM295">
        <v>7.2450651734047399E-5</v>
      </c>
      <c r="AN295"/>
      <c r="AO295">
        <v>5.4337988800535549E-5</v>
      </c>
      <c r="AP295">
        <v>1.8112662933511853E-6</v>
      </c>
      <c r="AQ295">
        <v>1.9759268654740197E-5</v>
      </c>
      <c r="AR295">
        <v>7.2450651734047399E-5</v>
      </c>
      <c r="AS295">
        <v>9.0563314667559244E-4</v>
      </c>
      <c r="AT295"/>
      <c r="AU295"/>
      <c r="AV295"/>
      <c r="AW295"/>
      <c r="AX295"/>
      <c r="AY295"/>
      <c r="AZ295"/>
      <c r="BA295"/>
      <c r="BB295"/>
      <c r="BC295"/>
      <c r="BD295"/>
      <c r="BE295"/>
      <c r="BF295">
        <v>1.0921935748907643E-3</v>
      </c>
      <c r="BG295">
        <v>7.2450651734047399E-5</v>
      </c>
      <c r="BH295"/>
      <c r="BI295" t="s">
        <v>33</v>
      </c>
      <c r="BJ295" t="s">
        <v>706</v>
      </c>
      <c r="BK295" t="s">
        <v>123</v>
      </c>
      <c r="BL295" t="s">
        <v>124</v>
      </c>
      <c r="BM295" t="s">
        <v>41</v>
      </c>
      <c r="BN295" t="s">
        <v>26</v>
      </c>
      <c r="BO295" t="s">
        <v>94</v>
      </c>
      <c r="BP295">
        <v>9.8000000000000007</v>
      </c>
      <c r="BS295" s="126"/>
      <c r="BT295" s="126"/>
      <c r="CC295" s="126"/>
      <c r="CD295" s="126"/>
      <c r="CK295" s="126"/>
      <c r="CL295" s="126"/>
      <c r="CM295" s="126"/>
      <c r="CN295" s="126"/>
      <c r="CO295" s="126"/>
      <c r="CP295" s="126"/>
      <c r="CQ295" s="126"/>
      <c r="CR295" s="126"/>
      <c r="CS295" s="126"/>
      <c r="CT295" s="126"/>
      <c r="CU295" s="126"/>
      <c r="CV295" s="126"/>
      <c r="CW295" s="126"/>
      <c r="CX295" s="126"/>
      <c r="CY295" s="126"/>
      <c r="CZ295" s="126"/>
      <c r="DA295" s="126"/>
      <c r="DB295" s="126"/>
      <c r="DC295" s="126"/>
      <c r="DD295" s="126"/>
      <c r="DE295" s="126"/>
      <c r="DF295" s="126"/>
      <c r="DG295" s="126"/>
      <c r="DH295" s="126"/>
      <c r="DI295" s="126"/>
      <c r="DJ295" s="126"/>
      <c r="DK295" s="126"/>
      <c r="DL295" s="126"/>
      <c r="DM295" s="126"/>
      <c r="DN295" s="126"/>
      <c r="DO295" s="126"/>
      <c r="DP295" s="126"/>
      <c r="DQ295" s="126"/>
      <c r="DR295" s="126"/>
      <c r="DS295" s="126"/>
      <c r="DT295" s="126"/>
      <c r="DU295" s="126"/>
      <c r="DV295" s="126"/>
      <c r="DW295" s="126"/>
      <c r="DX295" s="126"/>
      <c r="EB295" s="126"/>
      <c r="EF295" s="126"/>
      <c r="EG295" s="126"/>
    </row>
    <row r="296" spans="1:137" x14ac:dyDescent="0.25">
      <c r="A296">
        <v>295</v>
      </c>
      <c r="B296" t="s">
        <v>459</v>
      </c>
      <c r="C296">
        <v>10</v>
      </c>
      <c r="D296" t="s">
        <v>1388</v>
      </c>
      <c r="E296" s="134">
        <v>500</v>
      </c>
      <c r="F296">
        <v>192709</v>
      </c>
      <c r="G296" t="s">
        <v>30</v>
      </c>
      <c r="H296" t="s">
        <v>1009</v>
      </c>
      <c r="I296">
        <v>267722</v>
      </c>
      <c r="J296" t="s">
        <v>108</v>
      </c>
      <c r="K296">
        <v>1</v>
      </c>
      <c r="L296">
        <v>1.03</v>
      </c>
      <c r="M296">
        <v>32.275500000000001</v>
      </c>
      <c r="N296">
        <v>3.2275499999999999E-2</v>
      </c>
      <c r="O296">
        <v>33.243765000000003</v>
      </c>
      <c r="P296">
        <v>3.3243765000000002E-2</v>
      </c>
      <c r="Q296">
        <v>3.0000000000000027E-2</v>
      </c>
      <c r="R296">
        <v>9.6826500000000287E-4</v>
      </c>
      <c r="S296">
        <v>30.080828690733433</v>
      </c>
      <c r="T296">
        <v>30.983253551455437</v>
      </c>
      <c r="U296" t="s">
        <v>1111</v>
      </c>
      <c r="V296">
        <v>3.6568141500000003E-5</v>
      </c>
      <c r="W296">
        <v>4.3881769800000005E-6</v>
      </c>
      <c r="X296">
        <v>5.4852212250000007E-6</v>
      </c>
      <c r="Y296">
        <v>1.828407075E-4</v>
      </c>
      <c r="Z296">
        <v>1.316453094E-5</v>
      </c>
      <c r="AA296">
        <v>1.828407075E-4</v>
      </c>
      <c r="AB296">
        <v>2.9327649483000003E-4</v>
      </c>
      <c r="AC296">
        <v>4.3479520243500011E-4</v>
      </c>
      <c r="AD296"/>
      <c r="AE296"/>
      <c r="AF296"/>
      <c r="AG296">
        <v>7.810671000000001E-5</v>
      </c>
      <c r="AH296">
        <v>1.7751525E-4</v>
      </c>
      <c r="AI296">
        <v>4.9704270000000009E-5</v>
      </c>
      <c r="AJ296">
        <v>6.3905489999999999E-5</v>
      </c>
      <c r="AK296">
        <v>3.9053355000000005E-5</v>
      </c>
      <c r="AL296">
        <v>2.9112501E-4</v>
      </c>
      <c r="AM296">
        <v>7.1006100000000011E-5</v>
      </c>
      <c r="AN296"/>
      <c r="AO296">
        <v>5.3254575000000008E-5</v>
      </c>
      <c r="AP296">
        <v>1.7751525000000004E-6</v>
      </c>
      <c r="AQ296">
        <v>1.9365299999999999E-5</v>
      </c>
      <c r="AR296">
        <v>7.1006100000000011E-5</v>
      </c>
      <c r="AS296">
        <v>8.8757625000000014E-4</v>
      </c>
      <c r="AT296"/>
      <c r="AU296"/>
      <c r="AV296"/>
      <c r="AW296"/>
      <c r="AX296"/>
      <c r="AY296"/>
      <c r="AZ296"/>
      <c r="BA296"/>
      <c r="BB296"/>
      <c r="BC296"/>
      <c r="BD296"/>
      <c r="BE296"/>
      <c r="BF296">
        <v>1.0704169574999999E-3</v>
      </c>
      <c r="BG296">
        <v>7.1006100000000011E-5</v>
      </c>
      <c r="BH296"/>
      <c r="BI296" t="s">
        <v>33</v>
      </c>
      <c r="BJ296" t="s">
        <v>706</v>
      </c>
      <c r="BK296" t="s">
        <v>123</v>
      </c>
      <c r="BL296" t="s">
        <v>124</v>
      </c>
      <c r="BM296" t="s">
        <v>41</v>
      </c>
      <c r="BN296" t="s">
        <v>26</v>
      </c>
      <c r="BO296" t="s">
        <v>94</v>
      </c>
      <c r="BP296">
        <v>9.8000000000000007</v>
      </c>
      <c r="BS296" s="126"/>
      <c r="BT296" s="126"/>
      <c r="CC296" s="126"/>
      <c r="CD296" s="126"/>
      <c r="CK296" s="126"/>
      <c r="CL296" s="126"/>
      <c r="CM296" s="126"/>
      <c r="CN296" s="126"/>
      <c r="CO296" s="126"/>
      <c r="CP296" s="126"/>
      <c r="CQ296" s="126"/>
      <c r="CR296" s="126"/>
      <c r="CS296" s="126"/>
      <c r="CT296" s="126"/>
      <c r="CU296" s="126"/>
      <c r="CV296" s="126"/>
      <c r="CW296" s="126"/>
      <c r="CX296" s="126"/>
      <c r="CY296" s="126"/>
      <c r="CZ296" s="126"/>
      <c r="DA296" s="126"/>
      <c r="DB296" s="126"/>
      <c r="DC296" s="126"/>
      <c r="DD296" s="126"/>
      <c r="DE296" s="126"/>
      <c r="DF296" s="126"/>
      <c r="DG296" s="126"/>
      <c r="DH296" s="126"/>
      <c r="DI296" s="126"/>
      <c r="DJ296" s="126"/>
      <c r="DK296" s="126"/>
      <c r="DL296" s="126"/>
      <c r="DM296" s="126"/>
      <c r="DN296" s="126"/>
      <c r="DO296" s="126"/>
      <c r="DP296" s="126"/>
      <c r="DQ296" s="126"/>
      <c r="DR296" s="126"/>
      <c r="DS296" s="126"/>
      <c r="DT296" s="126"/>
      <c r="DU296" s="126"/>
      <c r="DV296" s="126"/>
      <c r="DW296" s="126"/>
      <c r="DX296" s="126"/>
      <c r="EB296" s="126"/>
      <c r="EF296" s="126"/>
      <c r="EG296" s="126"/>
    </row>
    <row r="297" spans="1:137" x14ac:dyDescent="0.25">
      <c r="A297">
        <v>296</v>
      </c>
      <c r="B297" t="s">
        <v>460</v>
      </c>
      <c r="C297">
        <v>10</v>
      </c>
      <c r="D297" t="s">
        <v>1389</v>
      </c>
      <c r="E297" s="134">
        <v>200</v>
      </c>
      <c r="F297">
        <v>223778</v>
      </c>
      <c r="G297" t="s">
        <v>30</v>
      </c>
      <c r="H297" t="s">
        <v>1009</v>
      </c>
      <c r="I297">
        <v>267722</v>
      </c>
      <c r="J297" t="s">
        <v>108</v>
      </c>
      <c r="K297">
        <v>1</v>
      </c>
      <c r="L297">
        <v>1.03</v>
      </c>
      <c r="M297">
        <v>51.985906568159997</v>
      </c>
      <c r="N297">
        <v>5.1985906568159997E-2</v>
      </c>
      <c r="O297">
        <v>53.5454837652048</v>
      </c>
      <c r="P297">
        <v>5.35454837652048E-2</v>
      </c>
      <c r="Q297">
        <v>3.0000000000000027E-2</v>
      </c>
      <c r="R297">
        <v>1.5595771970448036E-3</v>
      </c>
      <c r="S297">
        <v>18.675711370635241</v>
      </c>
      <c r="T297">
        <v>19.2359827117543</v>
      </c>
      <c r="U297" t="s">
        <v>1111</v>
      </c>
      <c r="V297">
        <v>5.8900032141725278E-5</v>
      </c>
      <c r="W297">
        <v>7.0680038570070344E-6</v>
      </c>
      <c r="X297">
        <v>8.835004821258792E-6</v>
      </c>
      <c r="Y297">
        <v>2.9450016070862642E-4</v>
      </c>
      <c r="Z297">
        <v>2.1204011571021101E-5</v>
      </c>
      <c r="AA297">
        <v>2.9450016070862642E-4</v>
      </c>
      <c r="AB297">
        <v>4.7237825777663681E-4</v>
      </c>
      <c r="AC297">
        <v>7.0032138216511374E-4</v>
      </c>
      <c r="AD297"/>
      <c r="AE297"/>
      <c r="AF297"/>
      <c r="AG297">
        <v>1.258058938949472E-4</v>
      </c>
      <c r="AH297">
        <v>2.8592248612487997E-4</v>
      </c>
      <c r="AI297">
        <v>8.0058296114966394E-5</v>
      </c>
      <c r="AJ297">
        <v>1.0293209500495681E-4</v>
      </c>
      <c r="AK297">
        <v>6.2902946947473602E-5</v>
      </c>
      <c r="AL297">
        <v>4.6891287724480321E-4</v>
      </c>
      <c r="AM297">
        <v>1.1436899444995201E-4</v>
      </c>
      <c r="AN297"/>
      <c r="AO297">
        <v>8.5776745837464E-5</v>
      </c>
      <c r="AP297">
        <v>2.8592248612487998E-6</v>
      </c>
      <c r="AQ297">
        <v>3.1191543940895994E-5</v>
      </c>
      <c r="AR297">
        <v>1.1436899444995201E-4</v>
      </c>
      <c r="AS297">
        <v>1.4296124306244001E-3</v>
      </c>
      <c r="AT297"/>
      <c r="AU297"/>
      <c r="AV297"/>
      <c r="AW297"/>
      <c r="AX297"/>
      <c r="AY297"/>
      <c r="AZ297"/>
      <c r="BA297"/>
      <c r="BB297"/>
      <c r="BC297"/>
      <c r="BD297"/>
      <c r="BE297"/>
      <c r="BF297">
        <v>1.7241125913330265E-3</v>
      </c>
      <c r="BG297">
        <v>1.1436899444995201E-4</v>
      </c>
      <c r="BH297"/>
      <c r="BI297" t="s">
        <v>33</v>
      </c>
      <c r="BJ297" t="s">
        <v>706</v>
      </c>
      <c r="BK297" t="s">
        <v>123</v>
      </c>
      <c r="BL297" t="s">
        <v>124</v>
      </c>
      <c r="BM297" t="s">
        <v>41</v>
      </c>
      <c r="BN297" t="s">
        <v>26</v>
      </c>
      <c r="BO297" t="s">
        <v>94</v>
      </c>
      <c r="BP297">
        <v>9.8000000000000007</v>
      </c>
      <c r="BS297" s="126"/>
      <c r="BT297" s="126"/>
      <c r="CC297" s="126"/>
      <c r="CD297" s="126"/>
      <c r="CK297" s="126"/>
      <c r="CL297" s="126"/>
      <c r="CM297" s="126"/>
      <c r="CN297" s="126"/>
      <c r="CO297" s="126"/>
      <c r="CP297" s="126"/>
      <c r="CQ297" s="126"/>
      <c r="CR297" s="126"/>
      <c r="CS297" s="126"/>
      <c r="CT297" s="126"/>
      <c r="CU297" s="126"/>
      <c r="CV297" s="126"/>
      <c r="CW297" s="126"/>
      <c r="CX297" s="126"/>
      <c r="CY297" s="126"/>
      <c r="CZ297" s="126"/>
      <c r="DA297" s="126"/>
      <c r="DB297" s="126"/>
      <c r="DC297" s="126"/>
      <c r="DD297" s="126"/>
      <c r="DE297" s="126"/>
      <c r="DF297" s="126"/>
      <c r="DG297" s="126"/>
      <c r="DH297" s="126"/>
      <c r="DI297" s="126"/>
      <c r="DJ297" s="126"/>
      <c r="DK297" s="126"/>
      <c r="DL297" s="126"/>
      <c r="DM297" s="126"/>
      <c r="DN297" s="126"/>
      <c r="DO297" s="126"/>
      <c r="DP297" s="126"/>
      <c r="DQ297" s="126"/>
      <c r="DR297" s="126"/>
      <c r="DS297" s="126"/>
      <c r="DT297" s="126"/>
      <c r="DU297" s="126"/>
      <c r="DV297" s="126"/>
      <c r="DW297" s="126"/>
      <c r="DX297" s="126"/>
      <c r="EB297" s="126"/>
      <c r="EF297" s="126"/>
      <c r="EG297" s="126"/>
    </row>
    <row r="298" spans="1:137" x14ac:dyDescent="0.25">
      <c r="A298">
        <v>297</v>
      </c>
      <c r="B298" t="s">
        <v>461</v>
      </c>
      <c r="C298">
        <v>10</v>
      </c>
      <c r="D298" t="s">
        <v>1390</v>
      </c>
      <c r="E298" s="134">
        <v>96.416666666666671</v>
      </c>
      <c r="F298">
        <v>223779</v>
      </c>
      <c r="G298" t="s">
        <v>30</v>
      </c>
      <c r="H298" t="s">
        <v>1009</v>
      </c>
      <c r="I298">
        <v>267722</v>
      </c>
      <c r="J298" t="s">
        <v>108</v>
      </c>
      <c r="K298">
        <v>1</v>
      </c>
      <c r="L298">
        <v>1.03</v>
      </c>
      <c r="M298">
        <v>53.1875</v>
      </c>
      <c r="N298">
        <v>5.3187499999999999E-2</v>
      </c>
      <c r="O298">
        <v>54.783124999999998</v>
      </c>
      <c r="P298">
        <v>5.4783124999999995E-2</v>
      </c>
      <c r="Q298">
        <v>3.0000000000000027E-2</v>
      </c>
      <c r="R298">
        <v>1.5956249999999964E-3</v>
      </c>
      <c r="S298">
        <v>18.253796219182455</v>
      </c>
      <c r="T298">
        <v>18.801410105757931</v>
      </c>
      <c r="U298" t="s">
        <v>1111</v>
      </c>
      <c r="V298">
        <v>6.0261437500000005E-5</v>
      </c>
      <c r="W298">
        <v>7.2313724999999997E-6</v>
      </c>
      <c r="X298">
        <v>9.039215625E-6</v>
      </c>
      <c r="Y298">
        <v>3.0130718750000002E-4</v>
      </c>
      <c r="Z298">
        <v>2.1694117499999997E-5</v>
      </c>
      <c r="AA298">
        <v>3.0130718750000002E-4</v>
      </c>
      <c r="AB298">
        <v>4.8329672874999999E-4</v>
      </c>
      <c r="AC298">
        <v>7.1650849187500007E-4</v>
      </c>
      <c r="AD298"/>
      <c r="AE298"/>
      <c r="AF298"/>
      <c r="AG298">
        <v>1.2871375000000001E-4</v>
      </c>
      <c r="AH298">
        <v>2.9253124999999999E-4</v>
      </c>
      <c r="AI298">
        <v>8.1908750000000014E-5</v>
      </c>
      <c r="AJ298">
        <v>1.0531125E-4</v>
      </c>
      <c r="AK298">
        <v>6.4356875000000005E-5</v>
      </c>
      <c r="AL298">
        <v>4.7975125000000003E-4</v>
      </c>
      <c r="AM298">
        <v>1.1701250000000002E-4</v>
      </c>
      <c r="AN298"/>
      <c r="AO298">
        <v>8.7759375000000017E-5</v>
      </c>
      <c r="AP298">
        <v>2.9253125000000006E-6</v>
      </c>
      <c r="AQ298">
        <v>3.1912499999999996E-5</v>
      </c>
      <c r="AR298">
        <v>1.1701250000000002E-4</v>
      </c>
      <c r="AS298">
        <v>1.4626562500000002E-3</v>
      </c>
      <c r="AT298"/>
      <c r="AU298"/>
      <c r="AV298"/>
      <c r="AW298"/>
      <c r="AX298"/>
      <c r="AY298"/>
      <c r="AZ298"/>
      <c r="BA298"/>
      <c r="BB298"/>
      <c r="BC298"/>
      <c r="BD298"/>
      <c r="BE298"/>
      <c r="BF298">
        <v>1.7639634375000001E-3</v>
      </c>
      <c r="BG298">
        <v>1.1701250000000002E-4</v>
      </c>
      <c r="BH298"/>
      <c r="BI298" t="s">
        <v>33</v>
      </c>
      <c r="BJ298" t="s">
        <v>706</v>
      </c>
      <c r="BK298" t="s">
        <v>123</v>
      </c>
      <c r="BL298" t="s">
        <v>124</v>
      </c>
      <c r="BM298" t="s">
        <v>41</v>
      </c>
      <c r="BN298" t="s">
        <v>26</v>
      </c>
      <c r="BO298" t="s">
        <v>94</v>
      </c>
      <c r="BP298">
        <v>9.8000000000000007</v>
      </c>
      <c r="BS298" s="126"/>
      <c r="BT298" s="126"/>
      <c r="CC298" s="126"/>
      <c r="CD298" s="126"/>
      <c r="CK298" s="126"/>
      <c r="CL298" s="126"/>
      <c r="CM298" s="126"/>
      <c r="CN298" s="126"/>
      <c r="CO298" s="126"/>
      <c r="CP298" s="126"/>
      <c r="CQ298" s="126"/>
      <c r="CR298" s="126"/>
      <c r="CS298" s="126"/>
      <c r="CT298" s="126"/>
      <c r="CU298" s="126"/>
      <c r="CV298" s="126"/>
      <c r="CW298" s="126"/>
      <c r="CX298" s="126"/>
      <c r="CY298" s="126"/>
      <c r="CZ298" s="126"/>
      <c r="DA298" s="126"/>
      <c r="DB298" s="126"/>
      <c r="DC298" s="126"/>
      <c r="DD298" s="126"/>
      <c r="DE298" s="126"/>
      <c r="DF298" s="126"/>
      <c r="DG298" s="126"/>
      <c r="DH298" s="126"/>
      <c r="DI298" s="126"/>
      <c r="DJ298" s="126"/>
      <c r="DK298" s="126"/>
      <c r="DL298" s="126"/>
      <c r="DM298" s="126"/>
      <c r="DN298" s="126"/>
      <c r="DO298" s="126"/>
      <c r="DP298" s="126"/>
      <c r="DQ298" s="126"/>
      <c r="DR298" s="126"/>
      <c r="DS298" s="126"/>
      <c r="DT298" s="126"/>
      <c r="DU298" s="126"/>
      <c r="DV298" s="126"/>
      <c r="DW298" s="126"/>
      <c r="DX298" s="126"/>
      <c r="EB298" s="126"/>
      <c r="EF298" s="126"/>
      <c r="EG298" s="126"/>
    </row>
    <row r="299" spans="1:137" x14ac:dyDescent="0.25">
      <c r="A299">
        <v>298</v>
      </c>
      <c r="B299" t="s">
        <v>462</v>
      </c>
      <c r="C299">
        <v>10</v>
      </c>
      <c r="D299" t="s">
        <v>1391</v>
      </c>
      <c r="E299" s="134">
        <v>1000</v>
      </c>
      <c r="F299">
        <v>223780</v>
      </c>
      <c r="G299" t="s">
        <v>30</v>
      </c>
      <c r="H299" t="s">
        <v>1017</v>
      </c>
      <c r="I299">
        <v>307171</v>
      </c>
      <c r="J299" t="s">
        <v>108</v>
      </c>
      <c r="K299">
        <v>1</v>
      </c>
      <c r="L299">
        <v>1.2</v>
      </c>
      <c r="M299">
        <v>7.9744999999999999</v>
      </c>
      <c r="N299">
        <v>7.9745000000000007E-3</v>
      </c>
      <c r="O299">
        <v>9.5693999999999999</v>
      </c>
      <c r="P299">
        <v>9.5694000000000005E-3</v>
      </c>
      <c r="Q299">
        <v>0.19999999999999996</v>
      </c>
      <c r="R299">
        <v>1.5948999999999998E-3</v>
      </c>
      <c r="S299">
        <v>104.4997596505528</v>
      </c>
      <c r="T299">
        <v>125.39971158066336</v>
      </c>
      <c r="U299" t="s">
        <v>1111</v>
      </c>
      <c r="V299">
        <v>1.0526340000000001E-5</v>
      </c>
      <c r="W299">
        <v>1.2631607999999999E-6</v>
      </c>
      <c r="X299">
        <v>1.578951E-6</v>
      </c>
      <c r="Y299">
        <v>5.2631700000000006E-5</v>
      </c>
      <c r="Z299">
        <v>3.7894824E-6</v>
      </c>
      <c r="AA299">
        <v>5.2631700000000006E-5</v>
      </c>
      <c r="AB299">
        <v>8.4421246800000003E-5</v>
      </c>
      <c r="AC299">
        <v>1.2515818260000003E-4</v>
      </c>
      <c r="AD299"/>
      <c r="AE299"/>
      <c r="AF299"/>
      <c r="AG299">
        <v>1.9298290000000001E-5</v>
      </c>
      <c r="AH299">
        <v>4.385975E-5</v>
      </c>
      <c r="AI299">
        <v>1.228073E-5</v>
      </c>
      <c r="AJ299">
        <v>1.5789509999999999E-5</v>
      </c>
      <c r="AK299">
        <v>9.6491450000000003E-6</v>
      </c>
      <c r="AL299">
        <v>7.1929989999999997E-5</v>
      </c>
      <c r="AM299">
        <v>1.75439E-5</v>
      </c>
      <c r="AN299"/>
      <c r="AO299">
        <v>1.3157925000000002E-5</v>
      </c>
      <c r="AP299">
        <v>4.3859750000000011E-7</v>
      </c>
      <c r="AQ299">
        <v>4.7846999999999993E-6</v>
      </c>
      <c r="AR299">
        <v>1.75439E-5</v>
      </c>
      <c r="AS299">
        <v>2.1929875000000005E-4</v>
      </c>
      <c r="AT299"/>
      <c r="AU299"/>
      <c r="AV299"/>
      <c r="AW299"/>
      <c r="AX299"/>
      <c r="AY299"/>
      <c r="AZ299"/>
      <c r="BA299"/>
      <c r="BB299"/>
      <c r="BC299"/>
      <c r="BD299"/>
      <c r="BE299"/>
      <c r="BF299">
        <v>2.7193045000000002E-4</v>
      </c>
      <c r="BG299">
        <v>1.75439E-5</v>
      </c>
      <c r="BH299"/>
      <c r="BI299" t="s">
        <v>33</v>
      </c>
      <c r="BJ299" t="s">
        <v>706</v>
      </c>
      <c r="BK299" t="s">
        <v>125</v>
      </c>
      <c r="BL299" t="s">
        <v>496</v>
      </c>
      <c r="BM299" t="s">
        <v>41</v>
      </c>
      <c r="BN299" t="s">
        <v>26</v>
      </c>
      <c r="BO299" t="s">
        <v>94</v>
      </c>
      <c r="BP299">
        <v>12.8</v>
      </c>
      <c r="BS299" s="126"/>
      <c r="BT299" s="126"/>
      <c r="CC299" s="126"/>
      <c r="CD299" s="126"/>
      <c r="CK299" s="126"/>
      <c r="CL299" s="126"/>
      <c r="CM299" s="126"/>
      <c r="CN299" s="126"/>
      <c r="CO299" s="126"/>
      <c r="CP299" s="126"/>
      <c r="CQ299" s="126"/>
      <c r="CR299" s="126"/>
      <c r="CS299" s="126"/>
      <c r="CT299" s="126"/>
      <c r="CU299" s="126"/>
      <c r="CV299" s="126"/>
      <c r="CW299" s="126"/>
      <c r="CX299" s="126"/>
      <c r="CY299" s="126"/>
      <c r="CZ299" s="126"/>
      <c r="DA299" s="126"/>
      <c r="DB299" s="126"/>
      <c r="DC299" s="126"/>
      <c r="DD299" s="126"/>
      <c r="DE299" s="126"/>
      <c r="DF299" s="126"/>
      <c r="DG299" s="126"/>
      <c r="DH299" s="126"/>
      <c r="DI299" s="126"/>
      <c r="DJ299" s="126"/>
      <c r="DK299" s="126"/>
      <c r="DL299" s="126"/>
      <c r="DM299" s="126"/>
      <c r="DN299" s="126"/>
      <c r="DO299" s="126"/>
      <c r="DP299" s="126"/>
      <c r="DQ299" s="126"/>
      <c r="DR299" s="126"/>
      <c r="DS299" s="126"/>
      <c r="DT299" s="126"/>
      <c r="DU299" s="126"/>
      <c r="DV299" s="126"/>
      <c r="DW299" s="126"/>
      <c r="DX299" s="126"/>
      <c r="EB299" s="126"/>
      <c r="EF299" s="126"/>
      <c r="EG299" s="126"/>
    </row>
    <row r="300" spans="1:137" x14ac:dyDescent="0.25">
      <c r="A300">
        <v>299</v>
      </c>
      <c r="B300" t="s">
        <v>608</v>
      </c>
      <c r="C300">
        <v>10</v>
      </c>
      <c r="D300" t="s">
        <v>1392</v>
      </c>
      <c r="E300" s="134">
        <v>50</v>
      </c>
      <c r="F300">
        <v>221631</v>
      </c>
      <c r="G300" t="s">
        <v>30</v>
      </c>
      <c r="H300" t="s">
        <v>1009</v>
      </c>
      <c r="I300">
        <v>267722</v>
      </c>
      <c r="J300" t="s">
        <v>108</v>
      </c>
      <c r="K300">
        <v>1</v>
      </c>
      <c r="L300">
        <v>1.03</v>
      </c>
      <c r="M300">
        <v>24.884097536940001</v>
      </c>
      <c r="N300">
        <v>2.488409753694E-2</v>
      </c>
      <c r="O300">
        <v>25.630620463048203</v>
      </c>
      <c r="P300">
        <v>2.5630620463048204E-2</v>
      </c>
      <c r="Q300">
        <v>3.0000000000000027E-2</v>
      </c>
      <c r="R300">
        <v>7.4652292610820348E-4</v>
      </c>
      <c r="S300">
        <v>39.015832700644339</v>
      </c>
      <c r="T300">
        <v>40.186307681663671</v>
      </c>
      <c r="U300" t="s">
        <v>1111</v>
      </c>
      <c r="V300">
        <v>2.8193682509353025E-5</v>
      </c>
      <c r="W300">
        <v>3.3832419011223631E-6</v>
      </c>
      <c r="X300">
        <v>4.229052376402953E-6</v>
      </c>
      <c r="Y300">
        <v>1.4096841254676514E-4</v>
      </c>
      <c r="Z300">
        <v>1.0149725703367088E-5</v>
      </c>
      <c r="AA300">
        <v>1.4096841254676514E-4</v>
      </c>
      <c r="AB300">
        <v>2.2611333372501123E-4</v>
      </c>
      <c r="AC300">
        <v>3.352228850362075E-4</v>
      </c>
      <c r="AD300"/>
      <c r="AE300"/>
      <c r="AF300"/>
      <c r="AG300">
        <v>6.021951603939481E-5</v>
      </c>
      <c r="AH300">
        <v>1.3686253645316999E-4</v>
      </c>
      <c r="AI300">
        <v>3.8321510206887597E-5</v>
      </c>
      <c r="AJ300">
        <v>4.92705131231412E-5</v>
      </c>
      <c r="AK300">
        <v>3.0109758019697405E-5</v>
      </c>
      <c r="AL300">
        <v>2.2445455978319879E-4</v>
      </c>
      <c r="AM300">
        <v>5.4745014581268008E-5</v>
      </c>
      <c r="AN300"/>
      <c r="AO300">
        <v>4.1058760935951008E-5</v>
      </c>
      <c r="AP300">
        <v>1.3686253645317004E-6</v>
      </c>
      <c r="AQ300">
        <v>1.4930458522164E-5</v>
      </c>
      <c r="AR300">
        <v>5.4745014581268008E-5</v>
      </c>
      <c r="AS300">
        <v>6.8431268226585012E-4</v>
      </c>
      <c r="AT300"/>
      <c r="AU300"/>
      <c r="AV300"/>
      <c r="AW300"/>
      <c r="AX300"/>
      <c r="AY300"/>
      <c r="AZ300"/>
      <c r="BA300"/>
      <c r="BB300"/>
      <c r="BC300"/>
      <c r="BD300"/>
      <c r="BE300"/>
      <c r="BF300">
        <v>8.252810948126152E-4</v>
      </c>
      <c r="BG300">
        <v>5.4745014581268008E-5</v>
      </c>
      <c r="BH300"/>
      <c r="BI300" t="s">
        <v>33</v>
      </c>
      <c r="BJ300" t="s">
        <v>706</v>
      </c>
      <c r="BK300" t="s">
        <v>123</v>
      </c>
      <c r="BL300" t="s">
        <v>124</v>
      </c>
      <c r="BM300" t="s">
        <v>41</v>
      </c>
      <c r="BN300" t="s">
        <v>26</v>
      </c>
      <c r="BO300" t="s">
        <v>94</v>
      </c>
      <c r="BP300">
        <v>9.8000000000000007</v>
      </c>
      <c r="BS300" s="126"/>
      <c r="BT300" s="126"/>
      <c r="CC300" s="126"/>
      <c r="CD300" s="126"/>
      <c r="CK300" s="126"/>
      <c r="CL300" s="126"/>
      <c r="CM300" s="126"/>
      <c r="CN300" s="126"/>
      <c r="CO300" s="126"/>
      <c r="CP300" s="126"/>
      <c r="CQ300" s="126"/>
      <c r="CR300" s="126"/>
      <c r="CS300" s="126"/>
      <c r="CT300" s="126"/>
      <c r="CU300" s="126"/>
      <c r="CV300" s="126"/>
      <c r="CW300" s="126"/>
      <c r="CX300" s="126"/>
      <c r="CY300" s="126"/>
      <c r="CZ300" s="126"/>
      <c r="DA300" s="126"/>
      <c r="DB300" s="126"/>
      <c r="DC300" s="126"/>
      <c r="DD300" s="126"/>
      <c r="DE300" s="126"/>
      <c r="DF300" s="126"/>
      <c r="DG300" s="126"/>
      <c r="DH300" s="126"/>
      <c r="DI300" s="126"/>
      <c r="DJ300" s="126"/>
      <c r="DK300" s="126"/>
      <c r="DL300" s="126"/>
      <c r="DM300" s="126"/>
      <c r="DN300" s="126"/>
      <c r="DO300" s="126"/>
      <c r="DP300" s="126"/>
      <c r="DQ300" s="126"/>
      <c r="DR300" s="126"/>
      <c r="DS300" s="126"/>
      <c r="DT300" s="126"/>
      <c r="DU300" s="126"/>
      <c r="DV300" s="126"/>
      <c r="DW300" s="126"/>
      <c r="DX300" s="126"/>
      <c r="EB300" s="126"/>
      <c r="EF300" s="126"/>
      <c r="EG300" s="126"/>
    </row>
    <row r="301" spans="1:137" x14ac:dyDescent="0.25">
      <c r="A301">
        <v>300</v>
      </c>
      <c r="B301" t="s">
        <v>609</v>
      </c>
      <c r="C301">
        <v>10</v>
      </c>
      <c r="D301" t="s">
        <v>1393</v>
      </c>
      <c r="E301" s="134">
        <v>50</v>
      </c>
      <c r="F301">
        <v>221632</v>
      </c>
      <c r="G301" t="s">
        <v>30</v>
      </c>
      <c r="H301" t="s">
        <v>1009</v>
      </c>
      <c r="I301">
        <v>267722</v>
      </c>
      <c r="J301" t="s">
        <v>108</v>
      </c>
      <c r="K301">
        <v>1</v>
      </c>
      <c r="L301">
        <v>1.03</v>
      </c>
      <c r="M301">
        <v>27.347898357959998</v>
      </c>
      <c r="N301">
        <v>2.7347898357960001E-2</v>
      </c>
      <c r="O301">
        <v>28.168335308698804</v>
      </c>
      <c r="P301">
        <v>2.8168335308698805E-2</v>
      </c>
      <c r="Q301">
        <v>3.0000000000000027E-2</v>
      </c>
      <c r="R301">
        <v>8.2043695073880443E-4</v>
      </c>
      <c r="S301">
        <v>35.500855447825664</v>
      </c>
      <c r="T301">
        <v>36.565881111260438</v>
      </c>
      <c r="U301" t="s">
        <v>1111</v>
      </c>
      <c r="V301">
        <v>3.0985168839568685E-5</v>
      </c>
      <c r="W301">
        <v>3.7182202607482423E-6</v>
      </c>
      <c r="X301">
        <v>4.6477753259353031E-6</v>
      </c>
      <c r="Y301">
        <v>1.5492584419784345E-4</v>
      </c>
      <c r="Z301">
        <v>1.1154660782244726E-5</v>
      </c>
      <c r="AA301">
        <v>1.5492584419784345E-4</v>
      </c>
      <c r="AB301">
        <v>2.4850105409334085E-4</v>
      </c>
      <c r="AC301">
        <v>3.6841365750247174E-4</v>
      </c>
      <c r="AD301"/>
      <c r="AE301"/>
      <c r="AF301"/>
      <c r="AG301">
        <v>6.6181914026263214E-5</v>
      </c>
      <c r="AH301">
        <v>1.5041344096878E-4</v>
      </c>
      <c r="AI301">
        <v>4.2115763471258408E-5</v>
      </c>
      <c r="AJ301">
        <v>5.4148838748760798E-5</v>
      </c>
      <c r="AK301">
        <v>3.3090957013131607E-5</v>
      </c>
      <c r="AL301">
        <v>2.4667804318879923E-4</v>
      </c>
      <c r="AM301">
        <v>6.0165376387512009E-5</v>
      </c>
      <c r="AN301"/>
      <c r="AO301">
        <v>4.512403229063401E-5</v>
      </c>
      <c r="AP301">
        <v>1.5041344096878004E-6</v>
      </c>
      <c r="AQ301">
        <v>1.6408739014775999E-5</v>
      </c>
      <c r="AR301">
        <v>6.0165376387512009E-5</v>
      </c>
      <c r="AS301">
        <v>7.5206720484390012E-4</v>
      </c>
      <c r="AT301"/>
      <c r="AU301"/>
      <c r="AV301"/>
      <c r="AW301"/>
      <c r="AX301"/>
      <c r="AY301"/>
      <c r="AZ301"/>
      <c r="BA301"/>
      <c r="BB301"/>
      <c r="BC301"/>
      <c r="BD301"/>
      <c r="BE301"/>
      <c r="BF301">
        <v>9.0699304904174347E-4</v>
      </c>
      <c r="BG301">
        <v>6.0165376387512009E-5</v>
      </c>
      <c r="BH301"/>
      <c r="BI301" t="s">
        <v>33</v>
      </c>
      <c r="BJ301" t="s">
        <v>706</v>
      </c>
      <c r="BK301" t="s">
        <v>123</v>
      </c>
      <c r="BL301" t="s">
        <v>124</v>
      </c>
      <c r="BM301" t="s">
        <v>41</v>
      </c>
      <c r="BN301" t="s">
        <v>26</v>
      </c>
      <c r="BO301" t="s">
        <v>94</v>
      </c>
      <c r="BP301">
        <v>9.8000000000000007</v>
      </c>
      <c r="BS301" s="126"/>
      <c r="BT301" s="126"/>
      <c r="CC301" s="126"/>
      <c r="CD301" s="126"/>
      <c r="CK301" s="126"/>
      <c r="CL301" s="126"/>
      <c r="CM301" s="126"/>
      <c r="CN301" s="126"/>
      <c r="CO301" s="126"/>
      <c r="CP301" s="126"/>
      <c r="CQ301" s="126"/>
      <c r="CR301" s="126"/>
      <c r="CS301" s="126"/>
      <c r="CT301" s="126"/>
      <c r="CU301" s="126"/>
      <c r="CV301" s="126"/>
      <c r="CW301" s="126"/>
      <c r="CX301" s="126"/>
      <c r="CY301" s="126"/>
      <c r="CZ301" s="126"/>
      <c r="DA301" s="126"/>
      <c r="DB301" s="126"/>
      <c r="DC301" s="126"/>
      <c r="DD301" s="126"/>
      <c r="DE301" s="126"/>
      <c r="DF301" s="126"/>
      <c r="DG301" s="126"/>
      <c r="DH301" s="126"/>
      <c r="DI301" s="126"/>
      <c r="DJ301" s="126"/>
      <c r="DK301" s="126"/>
      <c r="DL301" s="126"/>
      <c r="DM301" s="126"/>
      <c r="DN301" s="126"/>
      <c r="DO301" s="126"/>
      <c r="DP301" s="126"/>
      <c r="DQ301" s="126"/>
      <c r="DR301" s="126"/>
      <c r="DS301" s="126"/>
      <c r="DT301" s="126"/>
      <c r="DU301" s="126"/>
      <c r="DV301" s="126"/>
      <c r="DW301" s="126"/>
      <c r="DX301" s="126"/>
      <c r="EB301" s="126"/>
      <c r="EF301" s="126"/>
      <c r="EG301" s="126"/>
    </row>
    <row r="302" spans="1:137" x14ac:dyDescent="0.25">
      <c r="A302">
        <v>301</v>
      </c>
      <c r="B302" t="s">
        <v>610</v>
      </c>
      <c r="C302">
        <v>10</v>
      </c>
      <c r="D302" t="s">
        <v>1394</v>
      </c>
      <c r="E302" s="134">
        <v>50</v>
      </c>
      <c r="F302">
        <v>221633</v>
      </c>
      <c r="G302" t="s">
        <v>30</v>
      </c>
      <c r="H302" t="s">
        <v>1009</v>
      </c>
      <c r="I302">
        <v>267722</v>
      </c>
      <c r="J302" t="s">
        <v>108</v>
      </c>
      <c r="K302">
        <v>1</v>
      </c>
      <c r="L302">
        <v>1.03</v>
      </c>
      <c r="M302">
        <v>29.764900000000001</v>
      </c>
      <c r="N302">
        <v>2.97649E-2</v>
      </c>
      <c r="O302">
        <v>30.657847</v>
      </c>
      <c r="P302">
        <v>3.0657846999999998E-2</v>
      </c>
      <c r="Q302">
        <v>3.0000000000000027E-2</v>
      </c>
      <c r="R302">
        <v>8.9294700000000157E-4</v>
      </c>
      <c r="S302">
        <v>32.618076540077979</v>
      </c>
      <c r="T302">
        <v>33.596618836280314</v>
      </c>
      <c r="U302" t="s">
        <v>1111</v>
      </c>
      <c r="V302">
        <v>3.3723631700000003E-5</v>
      </c>
      <c r="W302">
        <v>4.0468358039999998E-6</v>
      </c>
      <c r="X302">
        <v>5.0585447549999998E-6</v>
      </c>
      <c r="Y302">
        <v>1.6861815850000001E-4</v>
      </c>
      <c r="Z302">
        <v>1.2140507411999999E-5</v>
      </c>
      <c r="AA302">
        <v>1.6861815850000001E-4</v>
      </c>
      <c r="AB302">
        <v>2.7046352623399998E-4</v>
      </c>
      <c r="AC302">
        <v>4.0097398091300002E-4</v>
      </c>
      <c r="AD302"/>
      <c r="AE302"/>
      <c r="AF302"/>
      <c r="AG302">
        <v>7.2031058000000014E-5</v>
      </c>
      <c r="AH302">
        <v>1.6370695000000001E-4</v>
      </c>
      <c r="AI302">
        <v>4.583794600000001E-5</v>
      </c>
      <c r="AJ302">
        <v>5.8934502000000002E-5</v>
      </c>
      <c r="AK302">
        <v>3.6015529000000007E-5</v>
      </c>
      <c r="AL302">
        <v>2.6847939800000005E-4</v>
      </c>
      <c r="AM302">
        <v>6.5482780000000008E-5</v>
      </c>
      <c r="AN302"/>
      <c r="AO302">
        <v>4.9112085000000013E-5</v>
      </c>
      <c r="AP302">
        <v>1.6370695000000005E-6</v>
      </c>
      <c r="AQ302">
        <v>1.7858939999999999E-5</v>
      </c>
      <c r="AR302">
        <v>6.5482780000000008E-5</v>
      </c>
      <c r="AS302">
        <v>8.1853475000000014E-4</v>
      </c>
      <c r="AT302"/>
      <c r="AU302"/>
      <c r="AV302"/>
      <c r="AW302"/>
      <c r="AX302"/>
      <c r="AY302"/>
      <c r="AZ302"/>
      <c r="BA302"/>
      <c r="BB302"/>
      <c r="BC302"/>
      <c r="BD302"/>
      <c r="BE302"/>
      <c r="BF302">
        <v>9.8715290850000009E-4</v>
      </c>
      <c r="BG302">
        <v>6.5482780000000008E-5</v>
      </c>
      <c r="BH302"/>
      <c r="BI302" t="s">
        <v>33</v>
      </c>
      <c r="BJ302" t="s">
        <v>706</v>
      </c>
      <c r="BK302" t="s">
        <v>123</v>
      </c>
      <c r="BL302" t="s">
        <v>124</v>
      </c>
      <c r="BM302" t="s">
        <v>41</v>
      </c>
      <c r="BN302" t="s">
        <v>26</v>
      </c>
      <c r="BO302" t="s">
        <v>94</v>
      </c>
      <c r="BP302">
        <v>9.8000000000000007</v>
      </c>
      <c r="BS302" s="126"/>
      <c r="BT302" s="126"/>
      <c r="CC302" s="126"/>
      <c r="CD302" s="126"/>
      <c r="CK302" s="126"/>
      <c r="CL302" s="126"/>
      <c r="CM302" s="126"/>
      <c r="CN302" s="126"/>
      <c r="CO302" s="126"/>
      <c r="CP302" s="126"/>
      <c r="CQ302" s="126"/>
      <c r="CR302" s="126"/>
      <c r="CS302" s="126"/>
      <c r="CT302" s="126"/>
      <c r="CU302" s="126"/>
      <c r="CV302" s="126"/>
      <c r="CW302" s="126"/>
      <c r="CX302" s="126"/>
      <c r="CY302" s="126"/>
      <c r="CZ302" s="126"/>
      <c r="DA302" s="126"/>
      <c r="DB302" s="126"/>
      <c r="DC302" s="126"/>
      <c r="DD302" s="126"/>
      <c r="DE302" s="126"/>
      <c r="DF302" s="126"/>
      <c r="DG302" s="126"/>
      <c r="DH302" s="126"/>
      <c r="DI302" s="126"/>
      <c r="DJ302" s="126"/>
      <c r="DK302" s="126"/>
      <c r="DL302" s="126"/>
      <c r="DM302" s="126"/>
      <c r="DN302" s="126"/>
      <c r="DO302" s="126"/>
      <c r="DP302" s="126"/>
      <c r="DQ302" s="126"/>
      <c r="DR302" s="126"/>
      <c r="DS302" s="126"/>
      <c r="DT302" s="126"/>
      <c r="DU302" s="126"/>
      <c r="DV302" s="126"/>
      <c r="DW302" s="126"/>
      <c r="DX302" s="126"/>
      <c r="EB302" s="126"/>
      <c r="EF302" s="126"/>
      <c r="EG302" s="126"/>
    </row>
    <row r="303" spans="1:137" x14ac:dyDescent="0.25">
      <c r="A303">
        <v>302</v>
      </c>
      <c r="B303" t="s">
        <v>611</v>
      </c>
      <c r="C303">
        <v>10</v>
      </c>
      <c r="D303" t="s">
        <v>1395</v>
      </c>
      <c r="E303" s="134">
        <v>50</v>
      </c>
      <c r="F303">
        <v>221634</v>
      </c>
      <c r="G303" t="s">
        <v>30</v>
      </c>
      <c r="H303" t="s">
        <v>1009</v>
      </c>
      <c r="I303">
        <v>267722</v>
      </c>
      <c r="J303" t="s">
        <v>108</v>
      </c>
      <c r="K303">
        <v>1</v>
      </c>
      <c r="L303">
        <v>1.03</v>
      </c>
      <c r="M303">
        <v>47.058304926120002</v>
      </c>
      <c r="N303">
        <v>4.7058304926120002E-2</v>
      </c>
      <c r="O303">
        <v>48.470054073903597</v>
      </c>
      <c r="P303">
        <v>4.8470054073903597E-2</v>
      </c>
      <c r="Q303">
        <v>3.0000000000000027E-2</v>
      </c>
      <c r="R303">
        <v>1.4117491477836017E-3</v>
      </c>
      <c r="S303">
        <v>20.631295324640508</v>
      </c>
      <c r="T303">
        <v>21.250234184379725</v>
      </c>
      <c r="U303" t="s">
        <v>1111</v>
      </c>
      <c r="V303">
        <v>5.3317059481293966E-5</v>
      </c>
      <c r="W303">
        <v>6.3980471377552762E-6</v>
      </c>
      <c r="X303">
        <v>7.9975589221940935E-6</v>
      </c>
      <c r="Y303">
        <v>2.6658529740646985E-4</v>
      </c>
      <c r="Z303">
        <v>1.9194141413265825E-5</v>
      </c>
      <c r="AA303">
        <v>2.6658529740646985E-4</v>
      </c>
      <c r="AB303">
        <v>4.2760281703997757E-4</v>
      </c>
      <c r="AC303">
        <v>6.3393983723258527E-4</v>
      </c>
      <c r="AD303"/>
      <c r="AE303"/>
      <c r="AF303"/>
      <c r="AG303">
        <v>1.138810979212104E-4</v>
      </c>
      <c r="AH303">
        <v>2.5882067709365999E-4</v>
      </c>
      <c r="AI303">
        <v>7.24697895862248E-5</v>
      </c>
      <c r="AJ303">
        <v>9.3175443753717597E-5</v>
      </c>
      <c r="AK303">
        <v>5.6940548960605198E-5</v>
      </c>
      <c r="AL303">
        <v>4.2446591043360238E-4</v>
      </c>
      <c r="AM303">
        <v>1.03528270837464E-4</v>
      </c>
      <c r="AN303"/>
      <c r="AO303">
        <v>7.7646203128098023E-5</v>
      </c>
      <c r="AP303">
        <v>2.5882067709366002E-6</v>
      </c>
      <c r="AQ303">
        <v>2.8234982955672001E-5</v>
      </c>
      <c r="AR303">
        <v>1.03528270837464E-4</v>
      </c>
      <c r="AS303">
        <v>1.2941033854683001E-3</v>
      </c>
      <c r="AT303"/>
      <c r="AU303"/>
      <c r="AV303"/>
      <c r="AW303"/>
      <c r="AX303"/>
      <c r="AY303"/>
      <c r="AZ303"/>
      <c r="BA303"/>
      <c r="BB303"/>
      <c r="BC303"/>
      <c r="BD303"/>
      <c r="BE303"/>
      <c r="BF303">
        <v>1.5606886828747699E-3</v>
      </c>
      <c r="BG303">
        <v>1.03528270837464E-4</v>
      </c>
      <c r="BH303"/>
      <c r="BI303" t="s">
        <v>33</v>
      </c>
      <c r="BJ303" t="s">
        <v>706</v>
      </c>
      <c r="BK303" t="s">
        <v>123</v>
      </c>
      <c r="BL303" t="s">
        <v>124</v>
      </c>
      <c r="BM303" t="s">
        <v>41</v>
      </c>
      <c r="BN303" t="s">
        <v>26</v>
      </c>
      <c r="BO303" t="s">
        <v>94</v>
      </c>
      <c r="BP303">
        <v>9.8000000000000007</v>
      </c>
      <c r="BS303" s="126"/>
      <c r="BT303" s="126"/>
      <c r="CC303" s="126"/>
      <c r="CD303" s="126"/>
      <c r="CK303" s="126"/>
      <c r="CL303" s="126"/>
      <c r="CM303" s="126"/>
      <c r="CN303" s="126"/>
      <c r="CO303" s="126"/>
      <c r="CP303" s="126"/>
      <c r="CQ303" s="126"/>
      <c r="CR303" s="126"/>
      <c r="CS303" s="126"/>
      <c r="CT303" s="126"/>
      <c r="CU303" s="126"/>
      <c r="CV303" s="126"/>
      <c r="CW303" s="126"/>
      <c r="CX303" s="126"/>
      <c r="CY303" s="126"/>
      <c r="CZ303" s="126"/>
      <c r="DA303" s="126"/>
      <c r="DB303" s="126"/>
      <c r="DC303" s="126"/>
      <c r="DD303" s="126"/>
      <c r="DE303" s="126"/>
      <c r="DF303" s="126"/>
      <c r="DG303" s="126"/>
      <c r="DH303" s="126"/>
      <c r="DI303" s="126"/>
      <c r="DJ303" s="126"/>
      <c r="DK303" s="126"/>
      <c r="DL303" s="126"/>
      <c r="DM303" s="126"/>
      <c r="DN303" s="126"/>
      <c r="DO303" s="126"/>
      <c r="DP303" s="126"/>
      <c r="DQ303" s="126"/>
      <c r="DR303" s="126"/>
      <c r="DS303" s="126"/>
      <c r="DT303" s="126"/>
      <c r="DU303" s="126"/>
      <c r="DV303" s="126"/>
      <c r="DW303" s="126"/>
      <c r="DX303" s="126"/>
      <c r="EB303" s="126"/>
      <c r="EF303" s="126"/>
      <c r="EG303" s="126"/>
    </row>
    <row r="304" spans="1:137" x14ac:dyDescent="0.25">
      <c r="A304">
        <v>303</v>
      </c>
      <c r="B304" t="s">
        <v>794</v>
      </c>
      <c r="C304">
        <v>10</v>
      </c>
      <c r="D304" t="s">
        <v>1396</v>
      </c>
      <c r="E304" s="134">
        <v>5</v>
      </c>
      <c r="F304"/>
      <c r="G304" t="s">
        <v>30</v>
      </c>
      <c r="H304" t="s">
        <v>1009</v>
      </c>
      <c r="I304">
        <v>267722</v>
      </c>
      <c r="J304" t="s">
        <v>108</v>
      </c>
      <c r="K304">
        <v>1</v>
      </c>
      <c r="L304">
        <v>1.03</v>
      </c>
      <c r="M304">
        <v>51.985906568159997</v>
      </c>
      <c r="N304">
        <v>5.1985906568159997E-2</v>
      </c>
      <c r="O304">
        <v>53.5454837652048</v>
      </c>
      <c r="P304">
        <v>5.35454837652048E-2</v>
      </c>
      <c r="Q304">
        <v>3.0000000000000027E-2</v>
      </c>
      <c r="R304">
        <v>1.5595771970448036E-3</v>
      </c>
      <c r="S304">
        <v>18.675711370635241</v>
      </c>
      <c r="T304">
        <v>19.2359827117543</v>
      </c>
      <c r="U304" t="s">
        <v>1111</v>
      </c>
      <c r="V304">
        <v>5.8900032141725278E-5</v>
      </c>
      <c r="W304">
        <v>7.0680038570070344E-6</v>
      </c>
      <c r="X304">
        <v>8.835004821258792E-6</v>
      </c>
      <c r="Y304">
        <v>2.9450016070862642E-4</v>
      </c>
      <c r="Z304">
        <v>2.1204011571021101E-5</v>
      </c>
      <c r="AA304">
        <v>2.9450016070862642E-4</v>
      </c>
      <c r="AB304">
        <v>4.7237825777663681E-4</v>
      </c>
      <c r="AC304">
        <v>7.0032138216511374E-4</v>
      </c>
      <c r="AD304"/>
      <c r="AE304"/>
      <c r="AF304"/>
      <c r="AG304">
        <v>1.258058938949472E-4</v>
      </c>
      <c r="AH304">
        <v>2.8592248612487997E-4</v>
      </c>
      <c r="AI304">
        <v>8.0058296114966394E-5</v>
      </c>
      <c r="AJ304">
        <v>1.0293209500495681E-4</v>
      </c>
      <c r="AK304">
        <v>6.2902946947473602E-5</v>
      </c>
      <c r="AL304">
        <v>4.6891287724480321E-4</v>
      </c>
      <c r="AM304">
        <v>1.1436899444995201E-4</v>
      </c>
      <c r="AN304"/>
      <c r="AO304">
        <v>8.5776745837464E-5</v>
      </c>
      <c r="AP304">
        <v>2.8592248612487998E-6</v>
      </c>
      <c r="AQ304">
        <v>3.1191543940895994E-5</v>
      </c>
      <c r="AR304">
        <v>1.1436899444995201E-4</v>
      </c>
      <c r="AS304">
        <v>1.4296124306244001E-3</v>
      </c>
      <c r="AT304"/>
      <c r="AU304"/>
      <c r="AV304"/>
      <c r="AW304"/>
      <c r="AX304"/>
      <c r="AY304"/>
      <c r="AZ304"/>
      <c r="BA304"/>
      <c r="BB304"/>
      <c r="BC304"/>
      <c r="BD304"/>
      <c r="BE304"/>
      <c r="BF304">
        <v>1.7241125913330265E-3</v>
      </c>
      <c r="BG304">
        <v>1.1436899444995201E-4</v>
      </c>
      <c r="BH304"/>
      <c r="BI304" t="s">
        <v>33</v>
      </c>
      <c r="BJ304" t="s">
        <v>706</v>
      </c>
      <c r="BK304" t="s">
        <v>123</v>
      </c>
      <c r="BL304" t="s">
        <v>124</v>
      </c>
      <c r="BM304" t="s">
        <v>41</v>
      </c>
      <c r="BN304" t="s">
        <v>26</v>
      </c>
      <c r="BO304" t="s">
        <v>94</v>
      </c>
      <c r="BP304">
        <v>9.8000000000000007</v>
      </c>
      <c r="BS304" s="126"/>
      <c r="BT304" s="126"/>
      <c r="CC304" s="126"/>
      <c r="CD304" s="126"/>
      <c r="CK304" s="126"/>
      <c r="CL304" s="126"/>
      <c r="CM304" s="126"/>
      <c r="CN304" s="126"/>
      <c r="CO304" s="126"/>
      <c r="CP304" s="126"/>
      <c r="CQ304" s="126"/>
      <c r="CR304" s="126"/>
      <c r="CS304" s="126"/>
      <c r="CT304" s="126"/>
      <c r="CU304" s="126"/>
      <c r="CV304" s="126"/>
      <c r="CW304" s="126"/>
      <c r="CX304" s="126"/>
      <c r="CY304" s="126"/>
      <c r="CZ304" s="126"/>
      <c r="DA304" s="126"/>
      <c r="DB304" s="126"/>
      <c r="DC304" s="126"/>
      <c r="DD304" s="126"/>
      <c r="DE304" s="126"/>
      <c r="DF304" s="126"/>
      <c r="DG304" s="126"/>
      <c r="DH304" s="126"/>
      <c r="DI304" s="126"/>
      <c r="DJ304" s="126"/>
      <c r="DK304" s="126"/>
      <c r="DL304" s="126"/>
      <c r="DM304" s="126"/>
      <c r="DN304" s="126"/>
      <c r="DO304" s="126"/>
      <c r="DP304" s="126"/>
      <c r="DQ304" s="126"/>
      <c r="DR304" s="126"/>
      <c r="DS304" s="126"/>
      <c r="DT304" s="126"/>
      <c r="DU304" s="126"/>
      <c r="DV304" s="126"/>
      <c r="DW304" s="126"/>
      <c r="DX304" s="126"/>
      <c r="EB304" s="126"/>
      <c r="EF304" s="126"/>
      <c r="EG304" s="126"/>
    </row>
    <row r="305" spans="1:137" x14ac:dyDescent="0.25">
      <c r="A305">
        <v>304</v>
      </c>
      <c r="B305" t="s">
        <v>909</v>
      </c>
      <c r="C305">
        <v>10</v>
      </c>
      <c r="D305" t="s">
        <v>916</v>
      </c>
      <c r="E305" s="134">
        <v>1500</v>
      </c>
      <c r="F305"/>
      <c r="G305" t="s">
        <v>30</v>
      </c>
      <c r="H305" t="s">
        <v>1017</v>
      </c>
      <c r="I305">
        <v>307171</v>
      </c>
      <c r="J305" t="s">
        <v>108</v>
      </c>
      <c r="K305">
        <v>1</v>
      </c>
      <c r="L305">
        <v>1.23</v>
      </c>
      <c r="M305">
        <v>10.447100000000001</v>
      </c>
      <c r="N305">
        <v>1.0447100000000001E-2</v>
      </c>
      <c r="O305">
        <v>12.849933</v>
      </c>
      <c r="P305">
        <v>1.2849932999999999E-2</v>
      </c>
      <c r="Q305">
        <v>0.23</v>
      </c>
      <c r="R305">
        <v>2.4028330000000001E-3</v>
      </c>
      <c r="S305">
        <v>77.821417434627875</v>
      </c>
      <c r="T305">
        <v>95.720343444592274</v>
      </c>
      <c r="U305" t="s">
        <v>235</v>
      </c>
      <c r="V305">
        <v>1.41349263E-5</v>
      </c>
      <c r="W305">
        <v>1.6961911560000001E-6</v>
      </c>
      <c r="X305">
        <v>2.1202389450000002E-6</v>
      </c>
      <c r="Y305">
        <v>7.0674631500000006E-5</v>
      </c>
      <c r="Z305">
        <v>5.0885734679999989E-6</v>
      </c>
      <c r="AA305">
        <v>7.0674631500000006E-5</v>
      </c>
      <c r="AB305"/>
      <c r="AC305">
        <v>1.6806427370700001E-4</v>
      </c>
      <c r="AD305">
        <v>1.130794104E-4</v>
      </c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>
        <v>7.0674631500000006E-5</v>
      </c>
      <c r="BG305"/>
      <c r="BH305"/>
      <c r="BI305" t="s">
        <v>782</v>
      </c>
      <c r="BJ305" t="s">
        <v>706</v>
      </c>
      <c r="BK305" t="s">
        <v>125</v>
      </c>
      <c r="BL305" t="s">
        <v>1007</v>
      </c>
      <c r="BM305" t="s">
        <v>41</v>
      </c>
      <c r="BN305" t="s">
        <v>26</v>
      </c>
      <c r="BO305" t="s">
        <v>94</v>
      </c>
      <c r="BP305">
        <v>13.3</v>
      </c>
      <c r="BS305" s="126"/>
      <c r="BT305" s="126"/>
      <c r="CC305" s="126"/>
      <c r="CD305" s="126"/>
      <c r="CK305" s="126"/>
      <c r="CL305" s="126"/>
      <c r="CM305" s="126"/>
      <c r="CN305" s="126"/>
      <c r="CO305" s="126"/>
      <c r="CP305" s="126"/>
      <c r="CQ305" s="126"/>
      <c r="CR305" s="126"/>
      <c r="CS305" s="126"/>
      <c r="CT305" s="126"/>
      <c r="CU305" s="126"/>
      <c r="CV305" s="126"/>
      <c r="CW305" s="126"/>
      <c r="CX305" s="126"/>
      <c r="CY305" s="126"/>
      <c r="CZ305" s="126"/>
      <c r="DA305" s="126"/>
      <c r="DB305" s="126"/>
      <c r="DC305" s="126"/>
      <c r="DD305" s="126"/>
      <c r="DE305" s="126"/>
      <c r="DF305" s="126"/>
      <c r="DG305" s="126"/>
      <c r="DH305" s="126"/>
      <c r="DI305" s="126"/>
      <c r="DJ305" s="126"/>
      <c r="DK305" s="126"/>
      <c r="DL305" s="126"/>
      <c r="DM305" s="126"/>
      <c r="DN305" s="126"/>
      <c r="DO305" s="126"/>
      <c r="DP305" s="126"/>
      <c r="DQ305" s="126"/>
      <c r="DR305" s="126"/>
      <c r="DS305" s="126"/>
      <c r="DT305" s="126"/>
      <c r="DU305" s="126"/>
      <c r="DV305" s="126"/>
      <c r="DW305" s="126"/>
      <c r="DX305" s="126"/>
      <c r="EB305" s="126"/>
      <c r="EF305" s="126"/>
      <c r="EG305" s="126"/>
    </row>
    <row r="306" spans="1:137" x14ac:dyDescent="0.25">
      <c r="A306">
        <v>305</v>
      </c>
      <c r="B306" t="s">
        <v>965</v>
      </c>
      <c r="C306">
        <v>10</v>
      </c>
      <c r="D306" t="s">
        <v>991</v>
      </c>
      <c r="E306" s="134">
        <v>5</v>
      </c>
      <c r="F306"/>
      <c r="G306" t="s">
        <v>30</v>
      </c>
      <c r="H306" t="s">
        <v>1017</v>
      </c>
      <c r="I306">
        <v>307171</v>
      </c>
      <c r="J306" t="s">
        <v>108</v>
      </c>
      <c r="K306">
        <v>1</v>
      </c>
      <c r="L306">
        <v>1.2252000000000001</v>
      </c>
      <c r="M306">
        <v>5.5945</v>
      </c>
      <c r="N306">
        <v>5.5944999999999996E-3</v>
      </c>
      <c r="O306">
        <v>6.8543814000000003</v>
      </c>
      <c r="P306">
        <v>6.8543814000000007E-3</v>
      </c>
      <c r="Q306">
        <v>0.22520000000000007</v>
      </c>
      <c r="R306">
        <v>1.259881400000001E-3</v>
      </c>
      <c r="S306">
        <v>145.89208589997631</v>
      </c>
      <c r="T306">
        <v>178.74698364465098</v>
      </c>
      <c r="U306" t="s">
        <v>235</v>
      </c>
      <c r="V306">
        <v>7.5398195400000012E-6</v>
      </c>
      <c r="W306">
        <v>9.0477834480000029E-7</v>
      </c>
      <c r="X306">
        <v>1.1309729310000002E-6</v>
      </c>
      <c r="Y306">
        <v>3.7699097700000006E-5</v>
      </c>
      <c r="Z306">
        <v>2.7143350344000001E-6</v>
      </c>
      <c r="AA306">
        <v>3.7699097700000006E-5</v>
      </c>
      <c r="AB306">
        <v>6.0469352710800006E-5</v>
      </c>
      <c r="AC306">
        <v>8.964845433060003E-5</v>
      </c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>
        <v>3.7699097700000006E-5</v>
      </c>
      <c r="BG306"/>
      <c r="BH306"/>
      <c r="BI306" t="s">
        <v>782</v>
      </c>
      <c r="BJ306" t="s">
        <v>706</v>
      </c>
      <c r="BK306" t="s">
        <v>122</v>
      </c>
      <c r="BL306" t="s">
        <v>191</v>
      </c>
      <c r="BM306" t="s">
        <v>41</v>
      </c>
      <c r="BN306" t="s">
        <v>26</v>
      </c>
      <c r="BO306" t="s">
        <v>94</v>
      </c>
      <c r="BP306">
        <v>12.8</v>
      </c>
      <c r="BS306" s="126"/>
      <c r="BT306" s="126"/>
      <c r="CC306" s="126"/>
      <c r="CD306" s="126"/>
      <c r="CK306" s="126"/>
      <c r="CL306" s="126"/>
      <c r="CM306" s="126"/>
      <c r="CN306" s="126"/>
      <c r="CO306" s="126"/>
      <c r="CP306" s="126"/>
      <c r="CQ306" s="126"/>
      <c r="CR306" s="126"/>
      <c r="CS306" s="126"/>
      <c r="CT306" s="126"/>
      <c r="CU306" s="126"/>
      <c r="CV306" s="126"/>
      <c r="CW306" s="126"/>
      <c r="CX306" s="126"/>
      <c r="CY306" s="126"/>
      <c r="CZ306" s="126"/>
      <c r="DA306" s="126"/>
      <c r="DB306" s="126"/>
      <c r="DC306" s="126"/>
      <c r="DD306" s="126"/>
      <c r="DE306" s="126"/>
      <c r="DF306" s="126"/>
      <c r="DG306" s="126"/>
      <c r="DH306" s="126"/>
      <c r="DI306" s="126"/>
      <c r="DJ306" s="126"/>
      <c r="DK306" s="126"/>
      <c r="DL306" s="126"/>
      <c r="DM306" s="126"/>
      <c r="DN306" s="126"/>
      <c r="DO306" s="126"/>
      <c r="DP306" s="126"/>
      <c r="DQ306" s="126"/>
      <c r="DR306" s="126"/>
      <c r="DS306" s="126"/>
      <c r="DT306" s="126"/>
      <c r="DU306" s="126"/>
      <c r="DV306" s="126"/>
      <c r="DW306" s="126"/>
      <c r="DX306" s="126"/>
      <c r="EB306" s="126"/>
      <c r="EF306" s="126"/>
      <c r="EG306" s="126"/>
    </row>
    <row r="307" spans="1:137" x14ac:dyDescent="0.25">
      <c r="A307">
        <v>306</v>
      </c>
      <c r="B307" t="s">
        <v>801</v>
      </c>
      <c r="C307">
        <v>10.35</v>
      </c>
      <c r="D307" t="s">
        <v>1397</v>
      </c>
      <c r="E307" s="134">
        <v>5</v>
      </c>
      <c r="F307">
        <v>243371</v>
      </c>
      <c r="G307" t="s">
        <v>30</v>
      </c>
      <c r="H307" t="s">
        <v>1009</v>
      </c>
      <c r="I307">
        <v>267722</v>
      </c>
      <c r="J307" t="s">
        <v>108</v>
      </c>
      <c r="K307">
        <v>1</v>
      </c>
      <c r="L307">
        <v>1.03</v>
      </c>
      <c r="M307">
        <v>38.5</v>
      </c>
      <c r="N307">
        <v>3.85E-2</v>
      </c>
      <c r="O307">
        <v>39.655000000000001</v>
      </c>
      <c r="P307">
        <v>3.9655000000000003E-2</v>
      </c>
      <c r="Q307">
        <v>3.0000000000000027E-2</v>
      </c>
      <c r="R307">
        <v>1.1550000000000032E-3</v>
      </c>
      <c r="S307">
        <v>25.217500945656283</v>
      </c>
      <c r="T307">
        <v>25.974025974025977</v>
      </c>
      <c r="U307" t="s">
        <v>61</v>
      </c>
      <c r="V307">
        <v>4.3620500000000007E-5</v>
      </c>
      <c r="W307">
        <v>5.234460000000001E-6</v>
      </c>
      <c r="X307">
        <v>6.5430750000000009E-6</v>
      </c>
      <c r="Y307">
        <v>2.1810250000000003E-4</v>
      </c>
      <c r="Z307">
        <v>1.5703380000000001E-5</v>
      </c>
      <c r="AA307">
        <v>2.1810250000000003E-4</v>
      </c>
      <c r="AB307">
        <v>3.4983641E-4</v>
      </c>
      <c r="AC307">
        <v>5.1864774500000018E-4</v>
      </c>
      <c r="AD307"/>
      <c r="AE307"/>
      <c r="AF307"/>
      <c r="AG307">
        <v>9.3170000000000018E-5</v>
      </c>
      <c r="AH307">
        <v>2.1175E-4</v>
      </c>
      <c r="AI307">
        <v>5.9290000000000003E-5</v>
      </c>
      <c r="AJ307">
        <v>7.6229999999999994E-5</v>
      </c>
      <c r="AK307">
        <v>4.6585000000000009E-5</v>
      </c>
      <c r="AL307">
        <v>3.4727E-4</v>
      </c>
      <c r="AM307">
        <v>8.4700000000000012E-5</v>
      </c>
      <c r="AN307">
        <v>9.3170000000000018E-5</v>
      </c>
      <c r="AO307"/>
      <c r="AP307">
        <v>2.1175000000000005E-6</v>
      </c>
      <c r="AQ307">
        <v>2.3099999999999999E-5</v>
      </c>
      <c r="AR307">
        <v>8.4700000000000012E-5</v>
      </c>
      <c r="AS307">
        <v>1.0587500000000002E-3</v>
      </c>
      <c r="AT307"/>
      <c r="AU307"/>
      <c r="AV307"/>
      <c r="AW307"/>
      <c r="AX307"/>
      <c r="AY307"/>
      <c r="AZ307"/>
      <c r="BA307"/>
      <c r="BB307"/>
      <c r="BC307"/>
      <c r="BD307"/>
      <c r="BE307"/>
      <c r="BF307">
        <v>1.2768525000000004E-3</v>
      </c>
      <c r="BG307">
        <v>8.4700000000000012E-5</v>
      </c>
      <c r="BH307"/>
      <c r="BI307" t="s">
        <v>33</v>
      </c>
      <c r="BJ307" t="s">
        <v>706</v>
      </c>
      <c r="BK307" t="s">
        <v>123</v>
      </c>
      <c r="BL307" t="s">
        <v>41</v>
      </c>
      <c r="BM307" t="s">
        <v>41</v>
      </c>
      <c r="BN307" t="s">
        <v>26</v>
      </c>
      <c r="BO307" t="s">
        <v>94</v>
      </c>
      <c r="BP307">
        <v>10.25</v>
      </c>
      <c r="BS307" s="126"/>
      <c r="BT307" s="126"/>
      <c r="CC307" s="126"/>
      <c r="CD307" s="126"/>
      <c r="CK307" s="126"/>
      <c r="CL307" s="126"/>
      <c r="CM307" s="126"/>
      <c r="CN307" s="126"/>
      <c r="CO307" s="126"/>
      <c r="CP307" s="126"/>
      <c r="CQ307" s="126"/>
      <c r="CR307" s="126"/>
      <c r="CS307" s="126"/>
      <c r="CT307" s="126"/>
      <c r="CU307" s="126"/>
      <c r="CV307" s="126"/>
      <c r="CW307" s="126"/>
      <c r="CX307" s="126"/>
      <c r="CY307" s="126"/>
      <c r="CZ307" s="126"/>
      <c r="DA307" s="126"/>
      <c r="DB307" s="126"/>
      <c r="DC307" s="126"/>
      <c r="DD307" s="126"/>
      <c r="DE307" s="126"/>
      <c r="DF307" s="126"/>
      <c r="DG307" s="126"/>
      <c r="DH307" s="126"/>
      <c r="DI307" s="126"/>
      <c r="DJ307" s="126"/>
      <c r="DK307" s="126"/>
      <c r="DL307" s="126"/>
      <c r="DM307" s="126"/>
      <c r="DN307" s="126"/>
      <c r="DO307" s="126"/>
      <c r="DP307" s="126"/>
      <c r="DQ307" s="126"/>
      <c r="DR307" s="126"/>
      <c r="DS307" s="126"/>
      <c r="DT307" s="126"/>
      <c r="DU307" s="126"/>
      <c r="DV307" s="126"/>
      <c r="DW307" s="126"/>
      <c r="DX307" s="126"/>
      <c r="EB307" s="126"/>
      <c r="EF307" s="126"/>
      <c r="EG307" s="126"/>
    </row>
    <row r="308" spans="1:137" x14ac:dyDescent="0.25">
      <c r="A308">
        <v>307</v>
      </c>
      <c r="B308" t="s">
        <v>911</v>
      </c>
      <c r="C308">
        <v>10.35</v>
      </c>
      <c r="D308" t="s">
        <v>910</v>
      </c>
      <c r="E308" s="134">
        <v>100</v>
      </c>
      <c r="F308">
        <v>273364</v>
      </c>
      <c r="G308" t="s">
        <v>30</v>
      </c>
      <c r="H308" t="s">
        <v>1009</v>
      </c>
      <c r="I308">
        <v>267722</v>
      </c>
      <c r="J308" t="s">
        <v>108</v>
      </c>
      <c r="K308">
        <v>1</v>
      </c>
      <c r="L308">
        <v>1.03</v>
      </c>
      <c r="M308">
        <v>24.01145</v>
      </c>
      <c r="N308">
        <v>2.401145E-2</v>
      </c>
      <c r="O308">
        <v>24.731793499999998</v>
      </c>
      <c r="P308">
        <v>2.4731793500000002E-2</v>
      </c>
      <c r="Q308">
        <v>3.0000000000000027E-2</v>
      </c>
      <c r="R308">
        <v>7.203435000000015E-4</v>
      </c>
      <c r="S308">
        <v>40.433784149135803</v>
      </c>
      <c r="T308">
        <v>41.646797673609882</v>
      </c>
      <c r="U308" t="s">
        <v>61</v>
      </c>
      <c r="V308">
        <v>2.7204972850000003E-5</v>
      </c>
      <c r="W308">
        <v>3.2645967420000007E-6</v>
      </c>
      <c r="X308">
        <v>4.0807459275000002E-6</v>
      </c>
      <c r="Y308">
        <v>1.3602486425000004E-4</v>
      </c>
      <c r="Z308">
        <v>9.7937902260000001E-6</v>
      </c>
      <c r="AA308">
        <v>1.3602486425000004E-4</v>
      </c>
      <c r="AB308">
        <v>2.1818388225700004E-4</v>
      </c>
      <c r="AC308">
        <v>3.2346712718650007E-4</v>
      </c>
      <c r="AD308"/>
      <c r="AE308"/>
      <c r="AF308"/>
      <c r="AG308">
        <v>5.8107708999999997E-5</v>
      </c>
      <c r="AH308">
        <v>1.3206297499999999E-4</v>
      </c>
      <c r="AI308">
        <v>3.6977633E-5</v>
      </c>
      <c r="AJ308">
        <v>4.7542671000000002E-5</v>
      </c>
      <c r="AK308">
        <v>2.9053854499999999E-5</v>
      </c>
      <c r="AL308">
        <v>2.1658327900000001E-4</v>
      </c>
      <c r="AM308">
        <v>5.2825190000000003E-5</v>
      </c>
      <c r="AN308">
        <v>5.8107708999999997E-5</v>
      </c>
      <c r="AO308"/>
      <c r="AP308">
        <v>1.3206297500000002E-6</v>
      </c>
      <c r="AQ308">
        <v>1.4406870000000001E-5</v>
      </c>
      <c r="AR308">
        <v>5.2825190000000003E-5</v>
      </c>
      <c r="AS308">
        <v>6.6031487500000003E-4</v>
      </c>
      <c r="AT308"/>
      <c r="AU308"/>
      <c r="AV308"/>
      <c r="AW308"/>
      <c r="AX308"/>
      <c r="AY308"/>
      <c r="AZ308"/>
      <c r="BA308"/>
      <c r="BB308"/>
      <c r="BC308"/>
      <c r="BD308"/>
      <c r="BE308"/>
      <c r="BF308">
        <v>7.9633973925000005E-4</v>
      </c>
      <c r="BG308">
        <v>5.2825190000000003E-5</v>
      </c>
      <c r="BH308"/>
      <c r="BI308" t="s">
        <v>782</v>
      </c>
      <c r="BJ308" t="s">
        <v>706</v>
      </c>
      <c r="BK308" t="s">
        <v>123</v>
      </c>
      <c r="BL308" t="s">
        <v>41</v>
      </c>
      <c r="BM308" t="s">
        <v>41</v>
      </c>
      <c r="BN308" t="s">
        <v>26</v>
      </c>
      <c r="BO308" t="s">
        <v>94</v>
      </c>
      <c r="BP308">
        <v>10.25</v>
      </c>
      <c r="BS308" s="126"/>
      <c r="BT308" s="126"/>
      <c r="CC308" s="126"/>
      <c r="CD308" s="126"/>
      <c r="CK308" s="126"/>
      <c r="CL308" s="126"/>
      <c r="CM308" s="126"/>
      <c r="CN308" s="126"/>
      <c r="CO308" s="126"/>
      <c r="CP308" s="126"/>
      <c r="CQ308" s="126"/>
      <c r="CR308" s="126"/>
      <c r="CS308" s="126"/>
      <c r="CT308" s="126"/>
      <c r="CU308" s="126"/>
      <c r="CV308" s="126"/>
      <c r="CW308" s="126"/>
      <c r="CX308" s="126"/>
      <c r="CY308" s="126"/>
      <c r="CZ308" s="126"/>
      <c r="DA308" s="126"/>
      <c r="DB308" s="126"/>
      <c r="DC308" s="126"/>
      <c r="DD308" s="126"/>
      <c r="DE308" s="126"/>
      <c r="DF308" s="126"/>
      <c r="DG308" s="126"/>
      <c r="DH308" s="126"/>
      <c r="DI308" s="126"/>
      <c r="DJ308" s="126"/>
      <c r="DK308" s="126"/>
      <c r="DL308" s="126"/>
      <c r="DM308" s="126"/>
      <c r="DN308" s="126"/>
      <c r="DO308" s="126"/>
      <c r="DP308" s="126"/>
      <c r="DQ308" s="126"/>
      <c r="DR308" s="126"/>
      <c r="DS308" s="126"/>
      <c r="DT308" s="126"/>
      <c r="DU308" s="126"/>
      <c r="DV308" s="126"/>
      <c r="DW308" s="126"/>
      <c r="DX308" s="126"/>
      <c r="EB308" s="126"/>
      <c r="EF308" s="126"/>
      <c r="EG308" s="126"/>
    </row>
    <row r="309" spans="1:137" x14ac:dyDescent="0.25">
      <c r="A309">
        <v>308</v>
      </c>
      <c r="B309" t="s">
        <v>966</v>
      </c>
      <c r="C309">
        <v>12</v>
      </c>
      <c r="D309" t="s">
        <v>992</v>
      </c>
      <c r="E309" s="134">
        <v>5</v>
      </c>
      <c r="F309"/>
      <c r="G309" t="s">
        <v>30</v>
      </c>
      <c r="H309" t="s">
        <v>1015</v>
      </c>
      <c r="I309">
        <v>267726</v>
      </c>
      <c r="J309" t="s">
        <v>108</v>
      </c>
      <c r="K309">
        <v>1</v>
      </c>
      <c r="L309">
        <v>1.2</v>
      </c>
      <c r="M309">
        <v>10.210900000000001</v>
      </c>
      <c r="N309">
        <v>1.02109E-2</v>
      </c>
      <c r="O309">
        <v>12.253080000000001</v>
      </c>
      <c r="P309">
        <v>1.225308E-2</v>
      </c>
      <c r="Q309">
        <v>0.19999999999999996</v>
      </c>
      <c r="R309">
        <v>2.0421800000000011E-3</v>
      </c>
      <c r="S309">
        <v>81.612133439102649</v>
      </c>
      <c r="T309">
        <v>97.934560126923188</v>
      </c>
      <c r="U309" t="s">
        <v>235</v>
      </c>
      <c r="V309">
        <v>1.3478388000000002E-5</v>
      </c>
      <c r="W309">
        <v>1.6174065600000005E-6</v>
      </c>
      <c r="X309">
        <v>2.0217582000000003E-6</v>
      </c>
      <c r="Y309">
        <v>6.7391940000000017E-5</v>
      </c>
      <c r="Z309">
        <v>4.8522196800000001E-6</v>
      </c>
      <c r="AA309">
        <v>6.7391940000000017E-5</v>
      </c>
      <c r="AB309">
        <v>1.0809667176000001E-4</v>
      </c>
      <c r="AC309">
        <v>1.6025803332000003E-4</v>
      </c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>
        <v>6.7391940000000017E-5</v>
      </c>
      <c r="BG309"/>
      <c r="BH309"/>
      <c r="BI309" t="s">
        <v>782</v>
      </c>
      <c r="BJ309" t="s">
        <v>706</v>
      </c>
      <c r="BK309" t="s">
        <v>125</v>
      </c>
      <c r="BL309" t="s">
        <v>191</v>
      </c>
      <c r="BM309" t="s">
        <v>41</v>
      </c>
      <c r="BN309" t="s">
        <v>94</v>
      </c>
      <c r="BO309" t="s">
        <v>94</v>
      </c>
      <c r="BP309">
        <v>15.8</v>
      </c>
      <c r="BS309" s="126"/>
      <c r="BT309" s="126"/>
      <c r="CC309" s="126"/>
      <c r="CD309" s="126"/>
      <c r="CK309" s="126"/>
      <c r="CL309" s="126"/>
      <c r="CM309" s="126"/>
      <c r="CN309" s="126"/>
      <c r="CO309" s="126"/>
      <c r="CP309" s="126"/>
      <c r="CQ309" s="126"/>
      <c r="CR309" s="126"/>
      <c r="CS309" s="126"/>
      <c r="CT309" s="126"/>
      <c r="CU309" s="126"/>
      <c r="CV309" s="126"/>
      <c r="CW309" s="126"/>
      <c r="CX309" s="126"/>
      <c r="CY309" s="126"/>
      <c r="CZ309" s="126"/>
      <c r="DA309" s="126"/>
      <c r="DB309" s="126"/>
      <c r="DC309" s="126"/>
      <c r="DD309" s="126"/>
      <c r="DE309" s="126"/>
      <c r="DF309" s="126"/>
      <c r="DG309" s="126"/>
      <c r="DH309" s="126"/>
      <c r="DI309" s="126"/>
      <c r="DJ309" s="126"/>
      <c r="DK309" s="126"/>
      <c r="DL309" s="126"/>
      <c r="DM309" s="126"/>
      <c r="DN309" s="126"/>
      <c r="DO309" s="126"/>
      <c r="DP309" s="126"/>
      <c r="DQ309" s="126"/>
      <c r="DR309" s="126"/>
      <c r="DS309" s="126"/>
      <c r="DT309" s="126"/>
      <c r="DU309" s="126"/>
      <c r="DV309" s="126"/>
      <c r="DW309" s="126"/>
      <c r="DX309" s="126"/>
      <c r="EB309" s="126"/>
      <c r="EF309" s="126"/>
      <c r="EG309" s="126"/>
    </row>
    <row r="310" spans="1:137" x14ac:dyDescent="0.25">
      <c r="A310">
        <v>309</v>
      </c>
      <c r="B310" t="s">
        <v>967</v>
      </c>
      <c r="C310">
        <v>12</v>
      </c>
      <c r="D310" t="s">
        <v>1031</v>
      </c>
      <c r="E310" s="134">
        <v>5</v>
      </c>
      <c r="F310"/>
      <c r="G310" t="s">
        <v>30</v>
      </c>
      <c r="H310" t="s">
        <v>1015</v>
      </c>
      <c r="I310">
        <v>267726</v>
      </c>
      <c r="J310" t="s">
        <v>108</v>
      </c>
      <c r="K310">
        <v>1</v>
      </c>
      <c r="L310">
        <v>1.2</v>
      </c>
      <c r="M310">
        <v>10.8588</v>
      </c>
      <c r="N310">
        <v>1.08588E-2</v>
      </c>
      <c r="O310">
        <v>13.030559999999999</v>
      </c>
      <c r="P310">
        <v>1.303056E-2</v>
      </c>
      <c r="Q310">
        <v>0.19999999999999996</v>
      </c>
      <c r="R310">
        <v>2.17176E-3</v>
      </c>
      <c r="S310">
        <v>76.742672609619234</v>
      </c>
      <c r="T310">
        <v>92.091207131543072</v>
      </c>
      <c r="U310" t="s">
        <v>235</v>
      </c>
      <c r="V310">
        <v>1.4333616000000002E-5</v>
      </c>
      <c r="W310">
        <v>1.7200339200000001E-6</v>
      </c>
      <c r="X310">
        <v>2.1500423999999998E-6</v>
      </c>
      <c r="Y310">
        <v>7.1668080000000011E-5</v>
      </c>
      <c r="Z310">
        <v>5.1601017600000004E-6</v>
      </c>
      <c r="AA310">
        <v>7.1668080000000011E-5</v>
      </c>
      <c r="AB310">
        <v>1.1495560032E-4</v>
      </c>
      <c r="AC310">
        <v>1.7042669424000004E-4</v>
      </c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>
        <v>7.1668080000000011E-5</v>
      </c>
      <c r="BG310"/>
      <c r="BH310"/>
      <c r="BI310" t="s">
        <v>782</v>
      </c>
      <c r="BJ310" t="s">
        <v>706</v>
      </c>
      <c r="BK310" t="s">
        <v>125</v>
      </c>
      <c r="BL310" t="s">
        <v>191</v>
      </c>
      <c r="BM310" t="s">
        <v>41</v>
      </c>
      <c r="BN310" t="s">
        <v>94</v>
      </c>
      <c r="BO310" t="s">
        <v>94</v>
      </c>
      <c r="BP310">
        <v>15.8</v>
      </c>
      <c r="BS310" s="126"/>
      <c r="BT310" s="126"/>
      <c r="CC310" s="126"/>
      <c r="CD310" s="126"/>
      <c r="CK310" s="126"/>
      <c r="CL310" s="126"/>
      <c r="CM310" s="126"/>
      <c r="CN310" s="126"/>
      <c r="CO310" s="126"/>
      <c r="CP310" s="126"/>
      <c r="CQ310" s="126"/>
      <c r="CR310" s="126"/>
      <c r="CS310" s="126"/>
      <c r="CT310" s="126"/>
      <c r="CU310" s="126"/>
      <c r="CV310" s="126"/>
      <c r="CW310" s="126"/>
      <c r="CX310" s="126"/>
      <c r="CY310" s="126"/>
      <c r="CZ310" s="126"/>
      <c r="DA310" s="126"/>
      <c r="DB310" s="126"/>
      <c r="DC310" s="126"/>
      <c r="DD310" s="126"/>
      <c r="DE310" s="126"/>
      <c r="DF310" s="126"/>
      <c r="DG310" s="126"/>
      <c r="DH310" s="126"/>
      <c r="DI310" s="126"/>
      <c r="DJ310" s="126"/>
      <c r="DK310" s="126"/>
      <c r="DL310" s="126"/>
      <c r="DM310" s="126"/>
      <c r="DN310" s="126"/>
      <c r="DO310" s="126"/>
      <c r="DP310" s="126"/>
      <c r="DQ310" s="126"/>
      <c r="DR310" s="126"/>
      <c r="DS310" s="126"/>
      <c r="DT310" s="126"/>
      <c r="DU310" s="126"/>
      <c r="DV310" s="126"/>
      <c r="DW310" s="126"/>
      <c r="DX310" s="126"/>
      <c r="EB310" s="126"/>
      <c r="EF310" s="126"/>
      <c r="EG310" s="126"/>
    </row>
    <row r="311" spans="1:137" x14ac:dyDescent="0.25">
      <c r="A311">
        <v>310</v>
      </c>
      <c r="B311" t="s">
        <v>1029</v>
      </c>
      <c r="C311">
        <v>3</v>
      </c>
      <c r="D311" t="s">
        <v>1030</v>
      </c>
      <c r="E311" s="134">
        <v>5</v>
      </c>
      <c r="F311">
        <v>385704</v>
      </c>
      <c r="G311" t="s">
        <v>30</v>
      </c>
      <c r="H311" t="s">
        <v>1008</v>
      </c>
      <c r="I311">
        <v>253758</v>
      </c>
      <c r="J311" t="s">
        <v>108</v>
      </c>
      <c r="K311">
        <v>1</v>
      </c>
      <c r="L311">
        <v>1.05</v>
      </c>
      <c r="M311">
        <v>0.45660000000000001</v>
      </c>
      <c r="N311">
        <v>4.5659999999999999E-4</v>
      </c>
      <c r="O311">
        <v>0.47943000000000002</v>
      </c>
      <c r="P311">
        <v>4.7942999999999998E-4</v>
      </c>
      <c r="Q311">
        <v>5.0000000000000051E-2</v>
      </c>
      <c r="R311">
        <v>2.2830000000000051E-5</v>
      </c>
      <c r="S311">
        <v>2085.810232985003</v>
      </c>
      <c r="T311">
        <v>2190.1007446342533</v>
      </c>
      <c r="U311" t="s">
        <v>61</v>
      </c>
      <c r="V311">
        <v>5.2737300000000002E-7</v>
      </c>
      <c r="W311">
        <v>6.3284760000000003E-8</v>
      </c>
      <c r="X311">
        <v>7.9105949999999998E-8</v>
      </c>
      <c r="Y311">
        <v>2.6368650000000002E-6</v>
      </c>
      <c r="Z311">
        <v>1.8985428000000001E-7</v>
      </c>
      <c r="AA311">
        <v>2.6368650000000002E-6</v>
      </c>
      <c r="AB311">
        <v>4.2295314600000001E-6</v>
      </c>
      <c r="AC311">
        <v>6.270464970000001E-6</v>
      </c>
      <c r="AD311"/>
      <c r="AE311">
        <v>3.214464000000001E-6</v>
      </c>
      <c r="AF311">
        <v>2.3606219999999999E-5</v>
      </c>
      <c r="AG311">
        <v>1.1049720000000001E-6</v>
      </c>
      <c r="AH311">
        <v>2.5112999999999996E-6</v>
      </c>
      <c r="AI311">
        <v>7.0316400000000017E-7</v>
      </c>
      <c r="AJ311">
        <v>9.0406799999999991E-7</v>
      </c>
      <c r="AK311">
        <v>5.5248600000000004E-7</v>
      </c>
      <c r="AL311">
        <v>4.1185319999999997E-6</v>
      </c>
      <c r="AM311">
        <v>1.00452E-6</v>
      </c>
      <c r="AN311">
        <v>1.1049720000000001E-6</v>
      </c>
      <c r="AO311"/>
      <c r="AP311">
        <v>2.5113000000000005E-8</v>
      </c>
      <c r="AQ311">
        <v>2.7396E-7</v>
      </c>
      <c r="AR311">
        <v>1.00452E-6</v>
      </c>
      <c r="AS311">
        <v>1.2556500000000001E-5</v>
      </c>
      <c r="AT311"/>
      <c r="AU311"/>
      <c r="AV311"/>
      <c r="AW311"/>
      <c r="AX311"/>
      <c r="AY311"/>
      <c r="AZ311"/>
      <c r="BA311"/>
      <c r="BB311"/>
      <c r="BC311"/>
      <c r="BD311"/>
      <c r="BE311"/>
      <c r="BF311">
        <v>1.5193365E-5</v>
      </c>
      <c r="BG311">
        <v>1.00452E-6</v>
      </c>
      <c r="BH311"/>
      <c r="BI311" t="s">
        <v>782</v>
      </c>
      <c r="BJ311" t="s">
        <v>22</v>
      </c>
      <c r="BK311" t="s">
        <v>23</v>
      </c>
      <c r="BL311" t="s">
        <v>24</v>
      </c>
      <c r="BM311" t="s">
        <v>41</v>
      </c>
      <c r="BN311" t="s">
        <v>26</v>
      </c>
      <c r="BO311" t="s">
        <v>26</v>
      </c>
      <c r="BP311">
        <v>2.4500000000000002</v>
      </c>
      <c r="BS311" s="126"/>
      <c r="BT311" s="126"/>
      <c r="CC311" s="126"/>
      <c r="CD311" s="126"/>
      <c r="CK311" s="126"/>
      <c r="CL311" s="126"/>
      <c r="CM311" s="126"/>
      <c r="CN311" s="126"/>
      <c r="CO311" s="126"/>
      <c r="CP311" s="126"/>
      <c r="CQ311" s="126"/>
      <c r="CR311" s="126"/>
      <c r="CS311" s="126"/>
      <c r="CT311" s="126"/>
      <c r="CU311" s="126"/>
      <c r="CV311" s="126"/>
      <c r="CW311" s="126"/>
      <c r="CX311" s="126"/>
      <c r="CY311" s="126"/>
      <c r="CZ311" s="126"/>
      <c r="DA311" s="126"/>
      <c r="DB311" s="126"/>
      <c r="DC311" s="126"/>
      <c r="DD311" s="126"/>
      <c r="DE311" s="126"/>
      <c r="DF311" s="126"/>
      <c r="DG311" s="126"/>
      <c r="DH311" s="126"/>
      <c r="DI311" s="126"/>
      <c r="DJ311" s="126"/>
      <c r="DK311" s="126"/>
      <c r="DL311" s="126"/>
      <c r="DM311" s="126"/>
      <c r="DN311" s="126"/>
      <c r="DO311" s="126"/>
      <c r="DP311" s="126"/>
      <c r="DQ311" s="126"/>
      <c r="DR311" s="126"/>
      <c r="DS311" s="126"/>
      <c r="DT311" s="126"/>
      <c r="DU311" s="126"/>
      <c r="DV311" s="126"/>
      <c r="DW311" s="126"/>
      <c r="DX311" s="126"/>
      <c r="EB311" s="126"/>
      <c r="EF311" s="126"/>
      <c r="EG311" s="126"/>
    </row>
    <row r="312" spans="1:137" x14ac:dyDescent="0.25">
      <c r="A312">
        <v>311</v>
      </c>
      <c r="B312" t="s">
        <v>1040</v>
      </c>
      <c r="C312">
        <v>6</v>
      </c>
      <c r="D312" t="s">
        <v>1041</v>
      </c>
      <c r="E312" s="134"/>
      <c r="F312">
        <v>385705</v>
      </c>
      <c r="G312" t="s">
        <v>30</v>
      </c>
      <c r="H312" t="s">
        <v>1008</v>
      </c>
      <c r="I312">
        <v>253758</v>
      </c>
      <c r="J312" t="s">
        <v>108</v>
      </c>
      <c r="K312">
        <v>1</v>
      </c>
      <c r="L312">
        <v>1.03</v>
      </c>
      <c r="M312">
        <v>8.4961900000000004</v>
      </c>
      <c r="N312">
        <v>8.4961900000000007E-3</v>
      </c>
      <c r="O312">
        <v>8.7510757000000012</v>
      </c>
      <c r="P312">
        <v>8.7510757000000012E-3</v>
      </c>
      <c r="Q312">
        <v>3.0000000000000027E-2</v>
      </c>
      <c r="R312">
        <v>2.5488570000000051E-4</v>
      </c>
      <c r="S312">
        <v>114.27166605358012</v>
      </c>
      <c r="T312">
        <v>117.69981603518754</v>
      </c>
      <c r="U312" t="s">
        <v>61</v>
      </c>
      <c r="V312">
        <v>9.6261832700000016E-6</v>
      </c>
      <c r="W312">
        <v>1.1551419923999999E-6</v>
      </c>
      <c r="X312">
        <v>1.4439274905000002E-6</v>
      </c>
      <c r="Y312">
        <v>4.8130916350000005E-5</v>
      </c>
      <c r="Z312">
        <v>3.4654259772000001E-6</v>
      </c>
      <c r="AA312">
        <v>4.8130916350000005E-5</v>
      </c>
      <c r="AB312">
        <v>7.7201989825400011E-5</v>
      </c>
      <c r="AC312">
        <v>1.1445531908030004E-4</v>
      </c>
      <c r="AD312"/>
      <c r="AE312"/>
      <c r="AF312"/>
      <c r="AG312">
        <v>2.0560779800000004E-5</v>
      </c>
      <c r="AH312">
        <v>4.6729045000000002E-5</v>
      </c>
      <c r="AI312">
        <v>1.3084132599999999E-5</v>
      </c>
      <c r="AJ312">
        <v>1.68224562E-5</v>
      </c>
      <c r="AK312">
        <v>1.0280389900000002E-5</v>
      </c>
      <c r="AL312">
        <v>7.6635633800000005E-5</v>
      </c>
      <c r="AM312">
        <v>1.8691618000000002E-5</v>
      </c>
      <c r="AN312">
        <v>2.0560779800000004E-5</v>
      </c>
      <c r="AO312"/>
      <c r="AP312">
        <v>4.6729045000000009E-7</v>
      </c>
      <c r="AQ312">
        <v>5.0977139999999995E-6</v>
      </c>
      <c r="AR312">
        <v>1.8691618000000002E-5</v>
      </c>
      <c r="AS312">
        <v>2.3364522500000004E-4</v>
      </c>
      <c r="AT312"/>
      <c r="AU312"/>
      <c r="AV312"/>
      <c r="AW312"/>
      <c r="AX312"/>
      <c r="AY312"/>
      <c r="AZ312"/>
      <c r="BA312"/>
      <c r="BB312"/>
      <c r="BC312"/>
      <c r="BD312"/>
      <c r="BE312"/>
      <c r="BF312">
        <v>2.8177614135000003E-4</v>
      </c>
      <c r="BG312">
        <v>1.8691618000000002E-5</v>
      </c>
      <c r="BH312"/>
      <c r="BI312" t="s">
        <v>782</v>
      </c>
      <c r="BJ312" t="s">
        <v>22</v>
      </c>
      <c r="BK312" t="s">
        <v>116</v>
      </c>
      <c r="BL312" t="s">
        <v>93</v>
      </c>
      <c r="BM312" t="s">
        <v>41</v>
      </c>
      <c r="BN312" t="s">
        <v>26</v>
      </c>
      <c r="BO312" t="s">
        <v>94</v>
      </c>
      <c r="BP312">
        <v>5.25</v>
      </c>
      <c r="BS312" s="126"/>
      <c r="BT312" s="126"/>
      <c r="CC312" s="126"/>
      <c r="CD312" s="126"/>
      <c r="CK312" s="126"/>
      <c r="CL312" s="126"/>
      <c r="CM312" s="126"/>
      <c r="CN312" s="126"/>
      <c r="CO312" s="126"/>
      <c r="CP312" s="126"/>
      <c r="CQ312" s="126"/>
      <c r="CR312" s="126"/>
      <c r="CS312" s="126"/>
      <c r="CT312" s="126"/>
      <c r="CU312" s="126"/>
      <c r="CV312" s="126"/>
      <c r="CW312" s="126"/>
      <c r="CX312" s="126"/>
      <c r="CY312" s="126"/>
      <c r="CZ312" s="126"/>
      <c r="DA312" s="126"/>
      <c r="DB312" s="126"/>
      <c r="DC312" s="126"/>
      <c r="DD312" s="126"/>
      <c r="DE312" s="126"/>
      <c r="DF312" s="126"/>
      <c r="DG312" s="126"/>
      <c r="DH312" s="126"/>
      <c r="DI312" s="126"/>
      <c r="DJ312" s="126"/>
      <c r="DK312" s="126"/>
      <c r="DL312" s="126"/>
      <c r="DM312" s="126"/>
      <c r="DN312" s="126"/>
      <c r="DO312" s="126"/>
      <c r="DP312" s="126"/>
      <c r="DQ312" s="126"/>
      <c r="DR312" s="126"/>
      <c r="DS312" s="126"/>
      <c r="DT312" s="126"/>
      <c r="DU312" s="126"/>
      <c r="DV312" s="126"/>
      <c r="DW312" s="126"/>
      <c r="DX312" s="126"/>
      <c r="EB312" s="126"/>
      <c r="EF312" s="126"/>
      <c r="EG312" s="126"/>
    </row>
    <row r="313" spans="1:137" x14ac:dyDescent="0.25">
      <c r="A313">
        <v>312</v>
      </c>
      <c r="B313" t="s">
        <v>1088</v>
      </c>
      <c r="C313">
        <v>10</v>
      </c>
      <c r="D313" t="s">
        <v>1398</v>
      </c>
      <c r="E313" s="134"/>
      <c r="F313">
        <v>403050</v>
      </c>
      <c r="G313" t="s">
        <v>30</v>
      </c>
      <c r="H313" t="s">
        <v>1009</v>
      </c>
      <c r="I313">
        <v>267722</v>
      </c>
      <c r="J313" t="s">
        <v>108</v>
      </c>
      <c r="K313">
        <v>1</v>
      </c>
      <c r="L313">
        <v>1.03</v>
      </c>
      <c r="M313">
        <v>36.397020000000005</v>
      </c>
      <c r="N313">
        <v>3.6397020000000002E-2</v>
      </c>
      <c r="O313">
        <v>37.488930600000003</v>
      </c>
      <c r="P313">
        <v>3.7488930600000005E-2</v>
      </c>
      <c r="Q313">
        <v>3.0000000000000027E-2</v>
      </c>
      <c r="R313">
        <v>1.0919106000000026E-3</v>
      </c>
      <c r="S313">
        <v>26.674540564248581</v>
      </c>
      <c r="T313">
        <v>27.474776781176036</v>
      </c>
      <c r="U313" t="s">
        <v>61</v>
      </c>
      <c r="V313">
        <v>4.1237823660000005E-5</v>
      </c>
      <c r="W313">
        <v>4.9485388392000007E-6</v>
      </c>
      <c r="X313">
        <v>6.1856735490000004E-6</v>
      </c>
      <c r="Y313">
        <v>2.0618911830000005E-4</v>
      </c>
      <c r="Z313">
        <v>1.48456165176E-5</v>
      </c>
      <c r="AA313">
        <v>2.0618911830000005E-4</v>
      </c>
      <c r="AB313">
        <v>3.3072734575320006E-4</v>
      </c>
      <c r="AC313">
        <v>4.903177233174001E-4</v>
      </c>
      <c r="AD313"/>
      <c r="AE313"/>
      <c r="AF313"/>
      <c r="AG313">
        <v>8.8080788400000026E-5</v>
      </c>
      <c r="AH313">
        <v>2.0018360999999999E-4</v>
      </c>
      <c r="AI313">
        <v>5.6051410800000017E-5</v>
      </c>
      <c r="AJ313">
        <v>7.2066099600000011E-5</v>
      </c>
      <c r="AK313">
        <v>4.4040394200000013E-5</v>
      </c>
      <c r="AL313">
        <v>3.2830112040000006E-4</v>
      </c>
      <c r="AM313">
        <v>8.0073444000000019E-5</v>
      </c>
      <c r="AN313">
        <v>8.8080788400000026E-5</v>
      </c>
      <c r="AO313"/>
      <c r="AP313">
        <v>2.001836100000001E-6</v>
      </c>
      <c r="AQ313">
        <v>2.1838212000000003E-5</v>
      </c>
      <c r="AR313">
        <v>8.0073444000000019E-5</v>
      </c>
      <c r="AS313">
        <v>1.0009180500000004E-3</v>
      </c>
      <c r="AT313"/>
      <c r="AU313"/>
      <c r="AV313"/>
      <c r="AW313"/>
      <c r="AX313"/>
      <c r="AY313"/>
      <c r="AZ313"/>
      <c r="BA313"/>
      <c r="BB313"/>
      <c r="BC313"/>
      <c r="BD313"/>
      <c r="BE313"/>
      <c r="BF313">
        <v>1.2071071683000005E-3</v>
      </c>
      <c r="BG313">
        <v>8.0073444000000019E-5</v>
      </c>
      <c r="BH313"/>
      <c r="BI313" t="s">
        <v>782</v>
      </c>
      <c r="BJ313" t="s">
        <v>706</v>
      </c>
      <c r="BK313" t="s">
        <v>123</v>
      </c>
      <c r="BL313" t="s">
        <v>124</v>
      </c>
      <c r="BM313" t="s">
        <v>41</v>
      </c>
      <c r="BN313" t="s">
        <v>94</v>
      </c>
      <c r="BO313" t="s">
        <v>94</v>
      </c>
      <c r="BP313">
        <v>10</v>
      </c>
      <c r="BS313" s="126"/>
      <c r="BT313" s="126"/>
      <c r="CC313" s="126"/>
      <c r="CD313" s="126"/>
      <c r="CK313" s="126"/>
      <c r="CL313" s="126"/>
      <c r="CM313" s="126"/>
      <c r="CN313" s="126"/>
      <c r="CO313" s="126"/>
      <c r="CP313" s="126"/>
      <c r="CQ313" s="126"/>
      <c r="CR313" s="126"/>
      <c r="CS313" s="126"/>
      <c r="CT313" s="126"/>
      <c r="CU313" s="126"/>
      <c r="CV313" s="126"/>
      <c r="CW313" s="126"/>
      <c r="CX313" s="126"/>
      <c r="CY313" s="126"/>
      <c r="CZ313" s="126"/>
      <c r="DA313" s="126"/>
      <c r="DB313" s="126"/>
      <c r="DC313" s="126"/>
      <c r="DD313" s="126"/>
      <c r="DE313" s="126"/>
      <c r="DF313" s="126"/>
      <c r="DG313" s="126"/>
      <c r="DH313" s="126"/>
      <c r="DI313" s="126"/>
      <c r="DJ313" s="126"/>
      <c r="DK313" s="126"/>
      <c r="DL313" s="126"/>
      <c r="DM313" s="126"/>
      <c r="DN313" s="126"/>
      <c r="DO313" s="126"/>
      <c r="DP313" s="126"/>
      <c r="DQ313" s="126"/>
      <c r="DR313" s="126"/>
      <c r="DS313" s="126"/>
      <c r="DT313" s="126"/>
      <c r="DU313" s="126"/>
      <c r="DV313" s="126"/>
      <c r="DW313" s="126"/>
      <c r="DX313" s="126"/>
      <c r="EB313" s="126"/>
      <c r="EF313" s="126"/>
      <c r="EG313" s="126"/>
    </row>
    <row r="314" spans="1:137" x14ac:dyDescent="0.25">
      <c r="A314">
        <v>313</v>
      </c>
      <c r="B314" t="s">
        <v>1089</v>
      </c>
      <c r="C314">
        <v>10</v>
      </c>
      <c r="D314" t="s">
        <v>1399</v>
      </c>
      <c r="E314" s="134"/>
      <c r="F314">
        <v>403051</v>
      </c>
      <c r="G314" t="s">
        <v>30</v>
      </c>
      <c r="H314" t="s">
        <v>1009</v>
      </c>
      <c r="I314">
        <v>267722</v>
      </c>
      <c r="J314" t="s">
        <v>108</v>
      </c>
      <c r="K314">
        <v>1</v>
      </c>
      <c r="L314">
        <v>1.03</v>
      </c>
      <c r="M314">
        <v>17.34132</v>
      </c>
      <c r="N314">
        <v>1.734132E-2</v>
      </c>
      <c r="O314">
        <v>17.8615596</v>
      </c>
      <c r="P314">
        <v>1.78615596E-2</v>
      </c>
      <c r="Q314">
        <v>3.0000000000000027E-2</v>
      </c>
      <c r="R314">
        <v>5.202395999999998E-4</v>
      </c>
      <c r="S314">
        <v>55.986152519402616</v>
      </c>
      <c r="T314">
        <v>57.665737094984699</v>
      </c>
      <c r="U314" t="s">
        <v>61</v>
      </c>
      <c r="V314">
        <v>1.9647715560000003E-5</v>
      </c>
      <c r="W314">
        <v>2.3577258672000004E-6</v>
      </c>
      <c r="X314">
        <v>2.9471573339999999E-6</v>
      </c>
      <c r="Y314">
        <v>9.8238577800000015E-5</v>
      </c>
      <c r="Z314">
        <v>7.0731776015999999E-6</v>
      </c>
      <c r="AA314">
        <v>9.8238577800000015E-5</v>
      </c>
      <c r="AB314">
        <v>1.5757467879120001E-4</v>
      </c>
      <c r="AC314">
        <v>2.3361133800840005E-4</v>
      </c>
      <c r="AD314"/>
      <c r="AE314"/>
      <c r="AF314"/>
      <c r="AG314">
        <v>4.1965994400000001E-5</v>
      </c>
      <c r="AH314">
        <v>9.5377259999999983E-5</v>
      </c>
      <c r="AI314">
        <v>2.6705632800000001E-5</v>
      </c>
      <c r="AJ314">
        <v>3.4335813599999996E-5</v>
      </c>
      <c r="AK314">
        <v>2.0982997200000001E-5</v>
      </c>
      <c r="AL314">
        <v>1.5641870639999998E-4</v>
      </c>
      <c r="AM314">
        <v>3.8150903999999999E-5</v>
      </c>
      <c r="AN314">
        <v>4.1965994400000001E-5</v>
      </c>
      <c r="AO314"/>
      <c r="AP314">
        <v>9.537726E-7</v>
      </c>
      <c r="AQ314">
        <v>1.0404792000000001E-5</v>
      </c>
      <c r="AR314">
        <v>3.8150903999999999E-5</v>
      </c>
      <c r="AS314">
        <v>4.7688629999999998E-4</v>
      </c>
      <c r="AT314"/>
      <c r="AU314"/>
      <c r="AV314"/>
      <c r="AW314"/>
      <c r="AX314"/>
      <c r="AY314"/>
      <c r="AZ314"/>
      <c r="BA314"/>
      <c r="BB314"/>
      <c r="BC314"/>
      <c r="BD314"/>
      <c r="BE314"/>
      <c r="BF314">
        <v>5.751248778E-4</v>
      </c>
      <c r="BG314">
        <v>3.8150903999999999E-5</v>
      </c>
      <c r="BH314"/>
      <c r="BI314" t="s">
        <v>782</v>
      </c>
      <c r="BJ314" t="s">
        <v>706</v>
      </c>
      <c r="BK314" t="s">
        <v>123</v>
      </c>
      <c r="BL314" t="s">
        <v>124</v>
      </c>
      <c r="BM314" t="s">
        <v>41</v>
      </c>
      <c r="BN314" t="s">
        <v>94</v>
      </c>
      <c r="BO314" t="s">
        <v>94</v>
      </c>
      <c r="BP314">
        <v>10</v>
      </c>
      <c r="BS314" s="126"/>
      <c r="BT314" s="126"/>
      <c r="CC314" s="126"/>
      <c r="CD314" s="126"/>
      <c r="CK314" s="126"/>
      <c r="CL314" s="126"/>
      <c r="CM314" s="126"/>
      <c r="CN314" s="126"/>
      <c r="CO314" s="126"/>
      <c r="CP314" s="126"/>
      <c r="CQ314" s="126"/>
      <c r="CR314" s="126"/>
      <c r="CS314" s="126"/>
      <c r="CT314" s="126"/>
      <c r="CU314" s="126"/>
      <c r="CV314" s="126"/>
      <c r="CW314" s="126"/>
      <c r="CX314" s="126"/>
      <c r="CY314" s="126"/>
      <c r="CZ314" s="126"/>
      <c r="DA314" s="126"/>
      <c r="DB314" s="126"/>
      <c r="DC314" s="126"/>
      <c r="DD314" s="126"/>
      <c r="DE314" s="126"/>
      <c r="DF314" s="126"/>
      <c r="DG314" s="126"/>
      <c r="DH314" s="126"/>
      <c r="DI314" s="126"/>
      <c r="DJ314" s="126"/>
      <c r="DK314" s="126"/>
      <c r="DL314" s="126"/>
      <c r="DM314" s="126"/>
      <c r="DN314" s="126"/>
      <c r="DO314" s="126"/>
      <c r="DP314" s="126"/>
      <c r="DQ314" s="126"/>
      <c r="DR314" s="126"/>
      <c r="DS314" s="126"/>
      <c r="DT314" s="126"/>
      <c r="DU314" s="126"/>
      <c r="DV314" s="126"/>
      <c r="DW314" s="126"/>
      <c r="DX314" s="126"/>
      <c r="EB314" s="126"/>
      <c r="EF314" s="126"/>
      <c r="EG314" s="126"/>
    </row>
    <row r="315" spans="1:137" x14ac:dyDescent="0.25">
      <c r="A315">
        <v>314</v>
      </c>
      <c r="B315" t="s">
        <v>1090</v>
      </c>
      <c r="C315">
        <v>6</v>
      </c>
      <c r="D315" t="s">
        <v>1400</v>
      </c>
      <c r="E315" s="134"/>
      <c r="F315">
        <v>403052</v>
      </c>
      <c r="G315" t="s">
        <v>30</v>
      </c>
      <c r="H315" t="s">
        <v>1010</v>
      </c>
      <c r="I315">
        <v>268160</v>
      </c>
      <c r="J315" t="s">
        <v>108</v>
      </c>
      <c r="K315">
        <v>1</v>
      </c>
      <c r="L315">
        <v>1.03</v>
      </c>
      <c r="M315">
        <v>10.956099999999999</v>
      </c>
      <c r="N315">
        <v>1.09561E-2</v>
      </c>
      <c r="O315">
        <v>11.284782999999999</v>
      </c>
      <c r="P315">
        <v>1.1284783E-2</v>
      </c>
      <c r="Q315">
        <v>3.0000000000000027E-2</v>
      </c>
      <c r="R315">
        <v>3.2868299999999975E-4</v>
      </c>
      <c r="S315">
        <v>88.614907349126682</v>
      </c>
      <c r="T315">
        <v>91.2733545696005</v>
      </c>
      <c r="U315" t="s">
        <v>61</v>
      </c>
      <c r="V315">
        <v>1.24132613E-5</v>
      </c>
      <c r="W315">
        <v>1.4895913560000001E-6</v>
      </c>
      <c r="X315">
        <v>1.861989195E-6</v>
      </c>
      <c r="Y315">
        <v>6.2066306500000007E-5</v>
      </c>
      <c r="Z315">
        <v>4.4687740679999998E-6</v>
      </c>
      <c r="AA315">
        <v>6.2066306500000007E-5</v>
      </c>
      <c r="AB315">
        <v>9.9554355626000005E-5</v>
      </c>
      <c r="AC315">
        <v>1.4759367685700004E-4</v>
      </c>
      <c r="AD315"/>
      <c r="AE315"/>
      <c r="AF315"/>
      <c r="AG315">
        <v>2.6513762000000003E-5</v>
      </c>
      <c r="AH315">
        <v>6.0258550000000003E-5</v>
      </c>
      <c r="AI315">
        <v>1.6872394000000002E-5</v>
      </c>
      <c r="AJ315">
        <v>2.1693078000000001E-5</v>
      </c>
      <c r="AK315">
        <v>1.3256881E-5</v>
      </c>
      <c r="AL315">
        <v>9.8824021999999995E-5</v>
      </c>
      <c r="AM315">
        <v>2.4103419999999998E-5</v>
      </c>
      <c r="AN315">
        <v>2.6513762000000003E-5</v>
      </c>
      <c r="AO315"/>
      <c r="AP315">
        <v>6.0258550000000009E-7</v>
      </c>
      <c r="AQ315">
        <v>6.5736599999999992E-6</v>
      </c>
      <c r="AR315">
        <v>2.4103419999999998E-5</v>
      </c>
      <c r="AS315">
        <v>3.0129275000000003E-4</v>
      </c>
      <c r="AT315"/>
      <c r="AU315"/>
      <c r="AV315"/>
      <c r="AW315"/>
      <c r="AX315"/>
      <c r="AY315"/>
      <c r="AZ315"/>
      <c r="BA315"/>
      <c r="BB315"/>
      <c r="BC315"/>
      <c r="BD315"/>
      <c r="BE315"/>
      <c r="BF315">
        <v>3.633590565000001E-4</v>
      </c>
      <c r="BG315">
        <v>2.4103419999999998E-5</v>
      </c>
      <c r="BH315"/>
      <c r="BI315" t="s">
        <v>782</v>
      </c>
      <c r="BJ315" t="s">
        <v>91</v>
      </c>
      <c r="BK315" t="s">
        <v>120</v>
      </c>
      <c r="BL315" t="s">
        <v>121</v>
      </c>
      <c r="BM315" t="s">
        <v>41</v>
      </c>
      <c r="BN315" t="s">
        <v>94</v>
      </c>
      <c r="BO315" t="s">
        <v>94</v>
      </c>
      <c r="BP315">
        <v>7.8</v>
      </c>
      <c r="BS315" s="126"/>
      <c r="BT315" s="126"/>
      <c r="CC315" s="126"/>
      <c r="CD315" s="126"/>
      <c r="CK315" s="126"/>
      <c r="CL315" s="126"/>
      <c r="CM315" s="126"/>
      <c r="CN315" s="126"/>
      <c r="CO315" s="126"/>
      <c r="CP315" s="126"/>
      <c r="CQ315" s="126"/>
      <c r="CR315" s="126"/>
      <c r="CS315" s="126"/>
      <c r="CT315" s="126"/>
      <c r="CU315" s="126"/>
      <c r="CV315" s="126"/>
      <c r="CW315" s="126"/>
      <c r="CX315" s="126"/>
      <c r="CY315" s="126"/>
      <c r="CZ315" s="126"/>
      <c r="DA315" s="126"/>
      <c r="DB315" s="126"/>
      <c r="DC315" s="126"/>
      <c r="DD315" s="126"/>
      <c r="DE315" s="126"/>
      <c r="DF315" s="126"/>
      <c r="DG315" s="126"/>
      <c r="DH315" s="126"/>
      <c r="DI315" s="126"/>
      <c r="DJ315" s="126"/>
      <c r="DK315" s="126"/>
      <c r="DL315" s="126"/>
      <c r="DM315" s="126"/>
      <c r="DN315" s="126"/>
      <c r="DO315" s="126"/>
      <c r="DP315" s="126"/>
      <c r="DQ315" s="126"/>
      <c r="DR315" s="126"/>
      <c r="DS315" s="126"/>
      <c r="DT315" s="126"/>
      <c r="DU315" s="126"/>
      <c r="DV315" s="126"/>
      <c r="DW315" s="126"/>
      <c r="DX315" s="126"/>
      <c r="EB315" s="126"/>
      <c r="EF315" s="126"/>
      <c r="EG315" s="126"/>
    </row>
    <row r="316" spans="1:137" x14ac:dyDescent="0.25">
      <c r="A316">
        <v>315</v>
      </c>
      <c r="B316" t="s">
        <v>1092</v>
      </c>
      <c r="C316">
        <v>6</v>
      </c>
      <c r="D316" t="s">
        <v>1091</v>
      </c>
      <c r="E316" s="134"/>
      <c r="F316">
        <v>403053</v>
      </c>
      <c r="G316" t="s">
        <v>30</v>
      </c>
      <c r="H316" t="s">
        <v>1008</v>
      </c>
      <c r="I316">
        <v>253758</v>
      </c>
      <c r="J316" t="s">
        <v>108</v>
      </c>
      <c r="K316">
        <v>1</v>
      </c>
      <c r="L316">
        <v>1.03</v>
      </c>
      <c r="M316">
        <v>5.5210400000000002</v>
      </c>
      <c r="N316">
        <v>5.5210400000000005E-3</v>
      </c>
      <c r="O316">
        <v>5.6866712000000001</v>
      </c>
      <c r="P316">
        <v>5.6866712E-3</v>
      </c>
      <c r="Q316">
        <v>3.0000000000000027E-2</v>
      </c>
      <c r="R316">
        <v>1.6563119999999949E-4</v>
      </c>
      <c r="S316">
        <v>175.84980119828273</v>
      </c>
      <c r="T316">
        <v>181.12529523423123</v>
      </c>
      <c r="U316" t="s">
        <v>61</v>
      </c>
      <c r="V316">
        <v>6.255338320000001E-6</v>
      </c>
      <c r="W316">
        <v>7.5064059840000025E-7</v>
      </c>
      <c r="X316">
        <v>9.3830074800000004E-7</v>
      </c>
      <c r="Y316">
        <v>3.1276691600000003E-5</v>
      </c>
      <c r="Z316">
        <v>2.2519217952000001E-6</v>
      </c>
      <c r="AA316">
        <v>3.1276691600000003E-5</v>
      </c>
      <c r="AB316">
        <v>5.0167813326400006E-5</v>
      </c>
      <c r="AC316">
        <v>7.4375972624800014E-5</v>
      </c>
      <c r="AD316"/>
      <c r="AE316"/>
      <c r="AF316"/>
      <c r="AG316">
        <v>1.3360916799999999E-5</v>
      </c>
      <c r="AH316">
        <v>3.0365720000000001E-5</v>
      </c>
      <c r="AI316">
        <v>8.5024016000000008E-6</v>
      </c>
      <c r="AJ316">
        <v>1.09316592E-5</v>
      </c>
      <c r="AK316">
        <v>6.6804584000000005E-6</v>
      </c>
      <c r="AL316">
        <v>4.9799780800000002E-5</v>
      </c>
      <c r="AM316">
        <v>1.2146288E-5</v>
      </c>
      <c r="AN316">
        <v>1.3360916799999999E-5</v>
      </c>
      <c r="AO316"/>
      <c r="AP316">
        <v>3.0365720000000012E-7</v>
      </c>
      <c r="AQ316">
        <v>3.3126239999999997E-6</v>
      </c>
      <c r="AR316">
        <v>1.2146288E-5</v>
      </c>
      <c r="AS316">
        <v>1.5182860000000005E-4</v>
      </c>
      <c r="AT316"/>
      <c r="AU316"/>
      <c r="AV316"/>
      <c r="AW316"/>
      <c r="AX316"/>
      <c r="AY316"/>
      <c r="AZ316"/>
      <c r="BA316"/>
      <c r="BB316"/>
      <c r="BC316"/>
      <c r="BD316"/>
      <c r="BE316"/>
      <c r="BF316">
        <v>1.8310529160000004E-4</v>
      </c>
      <c r="BG316">
        <v>1.2146288E-5</v>
      </c>
      <c r="BH316"/>
      <c r="BI316" t="s">
        <v>782</v>
      </c>
      <c r="BJ316" t="s">
        <v>22</v>
      </c>
      <c r="BK316" t="s">
        <v>116</v>
      </c>
      <c r="BL316" t="s">
        <v>93</v>
      </c>
      <c r="BM316" t="s">
        <v>41</v>
      </c>
      <c r="BN316" t="s">
        <v>26</v>
      </c>
      <c r="BO316" t="s">
        <v>26</v>
      </c>
      <c r="BP316">
        <v>5.25</v>
      </c>
      <c r="BS316" s="126"/>
      <c r="BT316" s="126"/>
      <c r="CC316" s="126"/>
      <c r="CD316" s="126"/>
      <c r="CK316" s="126"/>
      <c r="CL316" s="126"/>
      <c r="CM316" s="126"/>
      <c r="CN316" s="126"/>
      <c r="CO316" s="126"/>
      <c r="CP316" s="126"/>
      <c r="CQ316" s="126"/>
      <c r="CR316" s="126"/>
      <c r="CS316" s="126"/>
      <c r="CT316" s="126"/>
      <c r="CU316" s="126"/>
      <c r="CV316" s="126"/>
      <c r="CW316" s="126"/>
      <c r="CX316" s="126"/>
      <c r="CY316" s="126"/>
      <c r="CZ316" s="126"/>
      <c r="DA316" s="126"/>
      <c r="DB316" s="126"/>
      <c r="DC316" s="126"/>
      <c r="DD316" s="126"/>
      <c r="DE316" s="126"/>
      <c r="DF316" s="126"/>
      <c r="DG316" s="126"/>
      <c r="DH316" s="126"/>
      <c r="DI316" s="126"/>
      <c r="DJ316" s="126"/>
      <c r="DK316" s="126"/>
      <c r="DL316" s="126"/>
      <c r="DM316" s="126"/>
      <c r="DN316" s="126"/>
      <c r="DO316" s="126"/>
      <c r="DP316" s="126"/>
      <c r="DQ316" s="126"/>
      <c r="DR316" s="126"/>
      <c r="DS316" s="126"/>
      <c r="DT316" s="126"/>
      <c r="DU316" s="126"/>
      <c r="DV316" s="126"/>
      <c r="DW316" s="126"/>
      <c r="DX316" s="126"/>
      <c r="EB316" s="126"/>
      <c r="EF316" s="126"/>
      <c r="EG316" s="126"/>
    </row>
    <row r="317" spans="1:137" x14ac:dyDescent="0.25">
      <c r="A317">
        <v>316</v>
      </c>
      <c r="B317" t="s">
        <v>1101</v>
      </c>
      <c r="C317">
        <v>5</v>
      </c>
      <c r="D317" t="s">
        <v>1102</v>
      </c>
      <c r="E317" s="134"/>
      <c r="F317">
        <v>406412</v>
      </c>
      <c r="G317" t="s">
        <v>30</v>
      </c>
      <c r="H317" t="s">
        <v>1008</v>
      </c>
      <c r="I317">
        <v>253758</v>
      </c>
      <c r="J317" t="s">
        <v>108</v>
      </c>
      <c r="K317">
        <v>1</v>
      </c>
      <c r="L317">
        <v>1.03</v>
      </c>
      <c r="M317">
        <v>8.0243000000000002</v>
      </c>
      <c r="N317">
        <v>8.0242999999999998E-3</v>
      </c>
      <c r="O317">
        <v>8.2650290000000002</v>
      </c>
      <c r="P317">
        <v>8.2650290000000001E-3</v>
      </c>
      <c r="Q317">
        <v>3.0000000000000027E-2</v>
      </c>
      <c r="R317">
        <v>2.4072900000000029E-4</v>
      </c>
      <c r="S317">
        <v>120.99171097887256</v>
      </c>
      <c r="T317">
        <v>124.62146230823872</v>
      </c>
      <c r="U317" t="s">
        <v>906</v>
      </c>
      <c r="V317">
        <v>9.0915319000000002E-6</v>
      </c>
      <c r="W317">
        <v>1.090983828E-6</v>
      </c>
      <c r="X317">
        <v>1.3637297849999999E-6</v>
      </c>
      <c r="Y317">
        <v>4.5457659500000003E-5</v>
      </c>
      <c r="Z317">
        <v>3.272951484E-6</v>
      </c>
      <c r="AA317">
        <v>4.5457659500000003E-5</v>
      </c>
      <c r="AB317">
        <v>7.2914085837999998E-5</v>
      </c>
      <c r="AC317">
        <v>1.08098314291E-4</v>
      </c>
      <c r="AD317"/>
      <c r="AE317">
        <v>5.6491072000000009E-5</v>
      </c>
      <c r="AF317">
        <v>4.1485631000000002E-4</v>
      </c>
      <c r="AG317"/>
      <c r="AH317"/>
      <c r="AI317"/>
      <c r="AJ317"/>
      <c r="AK317"/>
      <c r="AL317"/>
      <c r="AM317"/>
      <c r="AN317"/>
      <c r="AO317"/>
      <c r="AP317"/>
      <c r="AQ317"/>
      <c r="AR317">
        <v>1.765346E-5</v>
      </c>
      <c r="AS317">
        <v>2.2066825000000004E-4</v>
      </c>
      <c r="AT317">
        <v>4.0121500000000005E-5</v>
      </c>
      <c r="AU317">
        <v>2.0060750000000003E-5</v>
      </c>
      <c r="AV317">
        <v>6.4194400000000003E-5</v>
      </c>
      <c r="AW317">
        <v>1.6048600000000001E-5</v>
      </c>
      <c r="AX317">
        <v>3.2097200000000004E-4</v>
      </c>
      <c r="AY317"/>
      <c r="AZ317"/>
      <c r="BA317"/>
      <c r="BB317"/>
      <c r="BC317"/>
      <c r="BD317"/>
      <c r="BE317"/>
      <c r="BF317">
        <v>5.8709790950000002E-4</v>
      </c>
      <c r="BG317">
        <v>1.6048600000000001E-5</v>
      </c>
      <c r="BH317">
        <v>6.4194400000000003E-5</v>
      </c>
      <c r="BI317" t="s">
        <v>33</v>
      </c>
      <c r="BJ317" t="s">
        <v>706</v>
      </c>
      <c r="BK317" t="s">
        <v>123</v>
      </c>
      <c r="BL317" t="s">
        <v>121</v>
      </c>
      <c r="BM317" t="s">
        <v>41</v>
      </c>
      <c r="BN317" t="s">
        <v>26</v>
      </c>
      <c r="BO317" t="s">
        <v>26</v>
      </c>
      <c r="BP317">
        <v>4.8</v>
      </c>
      <c r="BS317" s="126"/>
      <c r="BT317" s="126"/>
      <c r="CC317" s="126"/>
      <c r="CD317" s="126"/>
      <c r="CK317" s="126"/>
      <c r="CL317" s="126"/>
      <c r="CM317" s="126"/>
      <c r="CN317" s="126"/>
      <c r="CO317" s="126"/>
      <c r="CP317" s="126"/>
      <c r="CQ317" s="126"/>
      <c r="CR317" s="126"/>
      <c r="CS317" s="126"/>
      <c r="CT317" s="126"/>
      <c r="CU317" s="126"/>
      <c r="CV317" s="126"/>
      <c r="CW317" s="126"/>
      <c r="CX317" s="126"/>
      <c r="CY317" s="126"/>
      <c r="CZ317" s="126"/>
      <c r="DA317" s="126"/>
      <c r="DB317" s="126"/>
      <c r="DC317" s="126"/>
      <c r="DD317" s="126"/>
      <c r="DE317" s="126"/>
      <c r="DF317" s="126"/>
      <c r="DG317" s="126"/>
      <c r="DH317" s="126"/>
      <c r="DI317" s="126"/>
      <c r="DJ317" s="126"/>
      <c r="DK317" s="126"/>
      <c r="DL317" s="126"/>
      <c r="DM317" s="126"/>
      <c r="DN317" s="126"/>
      <c r="DO317" s="126"/>
      <c r="DP317" s="126"/>
      <c r="DQ317" s="126"/>
      <c r="DR317" s="126"/>
      <c r="DS317" s="126"/>
      <c r="DT317" s="126"/>
      <c r="DU317" s="126"/>
      <c r="DV317" s="126"/>
      <c r="DW317" s="126"/>
      <c r="DX317" s="126"/>
      <c r="EB317" s="126"/>
      <c r="EF317" s="126"/>
      <c r="EG317" s="126"/>
    </row>
    <row r="318" spans="1:137" x14ac:dyDescent="0.25">
      <c r="A318">
        <v>317</v>
      </c>
      <c r="B318" t="s">
        <v>1103</v>
      </c>
      <c r="C318">
        <v>3</v>
      </c>
      <c r="D318" t="s">
        <v>1104</v>
      </c>
      <c r="E318" s="134"/>
      <c r="F318">
        <v>406417</v>
      </c>
      <c r="G318" t="s">
        <v>30</v>
      </c>
      <c r="H318" t="s">
        <v>1008</v>
      </c>
      <c r="I318">
        <v>253758</v>
      </c>
      <c r="J318" t="s">
        <v>108</v>
      </c>
      <c r="K318">
        <v>1</v>
      </c>
      <c r="L318">
        <v>1.03</v>
      </c>
      <c r="M318">
        <v>0.80079999999999996</v>
      </c>
      <c r="N318">
        <v>8.0079999999999995E-4</v>
      </c>
      <c r="O318">
        <v>0.824824</v>
      </c>
      <c r="P318">
        <v>8.2482400000000004E-4</v>
      </c>
      <c r="Q318">
        <v>3.0000000000000027E-2</v>
      </c>
      <c r="R318">
        <v>2.4024000000000097E-5</v>
      </c>
      <c r="S318">
        <v>1212.3798531565519</v>
      </c>
      <c r="T318">
        <v>1248.7512487512488</v>
      </c>
      <c r="U318" t="s">
        <v>61</v>
      </c>
      <c r="V318">
        <v>9.0730640000000022E-7</v>
      </c>
      <c r="W318">
        <v>1.0887676800000001E-7</v>
      </c>
      <c r="X318">
        <v>1.3609596000000004E-7</v>
      </c>
      <c r="Y318">
        <v>4.5365320000000006E-6</v>
      </c>
      <c r="Z318">
        <v>3.26630304E-7</v>
      </c>
      <c r="AA318">
        <v>4.5365320000000006E-6</v>
      </c>
      <c r="AB318">
        <v>7.2765973280000004E-6</v>
      </c>
      <c r="AC318">
        <v>1.0787873096000002E-5</v>
      </c>
      <c r="AD318"/>
      <c r="AE318">
        <v>5.6376320000000009E-6</v>
      </c>
      <c r="AF318">
        <v>4.1401359999999997E-5</v>
      </c>
      <c r="AG318">
        <v>1.9379360000000003E-6</v>
      </c>
      <c r="AH318">
        <v>4.4043999999999997E-6</v>
      </c>
      <c r="AI318">
        <v>1.2332319999999999E-6</v>
      </c>
      <c r="AJ318">
        <v>1.5855840000000001E-6</v>
      </c>
      <c r="AK318">
        <v>9.6896800000000034E-7</v>
      </c>
      <c r="AL318">
        <v>7.2232160000000002E-6</v>
      </c>
      <c r="AM318">
        <v>1.76176E-6</v>
      </c>
      <c r="AN318">
        <v>1.9379360000000003E-6</v>
      </c>
      <c r="AO318"/>
      <c r="AP318">
        <v>4.4044000000000007E-8</v>
      </c>
      <c r="AQ318">
        <v>4.8048000000000008E-7</v>
      </c>
      <c r="AR318">
        <v>1.76176E-6</v>
      </c>
      <c r="AS318">
        <v>2.2022000000000004E-5</v>
      </c>
      <c r="AT318"/>
      <c r="AU318"/>
      <c r="AV318"/>
      <c r="AW318"/>
      <c r="AX318"/>
      <c r="AY318"/>
      <c r="AZ318"/>
      <c r="BA318"/>
      <c r="BB318"/>
      <c r="BC318"/>
      <c r="BD318"/>
      <c r="BE318"/>
      <c r="BF318">
        <v>2.6558532000000004E-5</v>
      </c>
      <c r="BG318">
        <v>1.76176E-6</v>
      </c>
      <c r="BH318"/>
      <c r="BI318" t="s">
        <v>782</v>
      </c>
      <c r="BJ318" t="s">
        <v>22</v>
      </c>
      <c r="BK318" t="s">
        <v>57</v>
      </c>
      <c r="BL318" t="s">
        <v>58</v>
      </c>
      <c r="BM318" t="s">
        <v>41</v>
      </c>
      <c r="BN318" t="s">
        <v>26</v>
      </c>
      <c r="BO318" t="s">
        <v>26</v>
      </c>
      <c r="BP318">
        <v>2.6</v>
      </c>
      <c r="BS318" s="126"/>
      <c r="BT318" s="126"/>
      <c r="CC318" s="126"/>
      <c r="CD318" s="126"/>
      <c r="CK318" s="126"/>
      <c r="CL318" s="126"/>
      <c r="CM318" s="126"/>
      <c r="CN318" s="126"/>
      <c r="CO318" s="126"/>
      <c r="CP318" s="126"/>
      <c r="CQ318" s="126"/>
      <c r="CR318" s="126"/>
      <c r="CS318" s="126"/>
      <c r="CT318" s="126"/>
      <c r="CU318" s="126"/>
      <c r="CV318" s="126"/>
      <c r="CW318" s="126"/>
      <c r="CX318" s="126"/>
      <c r="CY318" s="126"/>
      <c r="CZ318" s="126"/>
      <c r="DA318" s="126"/>
      <c r="DB318" s="126"/>
      <c r="DC318" s="126"/>
      <c r="DD318" s="126"/>
      <c r="DE318" s="126"/>
      <c r="DF318" s="126"/>
      <c r="DG318" s="126"/>
      <c r="DH318" s="126"/>
      <c r="DI318" s="126"/>
      <c r="DJ318" s="126"/>
      <c r="DK318" s="126"/>
      <c r="DL318" s="126"/>
      <c r="DM318" s="126"/>
      <c r="DN318" s="126"/>
      <c r="DO318" s="126"/>
      <c r="DP318" s="126"/>
      <c r="DQ318" s="126"/>
      <c r="DR318" s="126"/>
      <c r="DS318" s="126"/>
      <c r="DT318" s="126"/>
      <c r="DU318" s="126"/>
      <c r="DV318" s="126"/>
      <c r="DW318" s="126"/>
      <c r="DX318" s="126"/>
      <c r="EB318" s="126"/>
      <c r="EF318" s="126"/>
      <c r="EG318" s="126"/>
    </row>
    <row r="319" spans="1:137" x14ac:dyDescent="0.25">
      <c r="A319">
        <v>318</v>
      </c>
      <c r="B319" t="s">
        <v>1108</v>
      </c>
      <c r="C319">
        <v>2.5</v>
      </c>
      <c r="D319" t="s">
        <v>1135</v>
      </c>
      <c r="E319" s="134"/>
      <c r="F319">
        <v>408286</v>
      </c>
      <c r="G319" t="s">
        <v>30</v>
      </c>
      <c r="H319" t="s">
        <v>1008</v>
      </c>
      <c r="I319">
        <v>253758</v>
      </c>
      <c r="J319" t="s">
        <v>108</v>
      </c>
      <c r="K319">
        <v>1</v>
      </c>
      <c r="L319">
        <v>1.03</v>
      </c>
      <c r="M319">
        <v>0.29710159774400002</v>
      </c>
      <c r="N319">
        <v>2.9710159774400005E-4</v>
      </c>
      <c r="O319">
        <v>0.30601464567632003</v>
      </c>
      <c r="P319">
        <v>3.0601464567632004E-4</v>
      </c>
      <c r="Q319">
        <v>3.0000000000000027E-2</v>
      </c>
      <c r="R319">
        <v>8.9130479323199928E-6</v>
      </c>
      <c r="S319">
        <v>3267.817452951997</v>
      </c>
      <c r="T319">
        <v>3365.8519765405572</v>
      </c>
      <c r="U319" t="s">
        <v>61</v>
      </c>
      <c r="V319">
        <v>3.3661611024395208E-7</v>
      </c>
      <c r="W319">
        <v>4.0393933229274249E-8</v>
      </c>
      <c r="X319">
        <v>5.0492416536592811E-8</v>
      </c>
      <c r="Y319">
        <v>1.6830805512197605E-6</v>
      </c>
      <c r="Z319">
        <v>1.2118179968782272E-7</v>
      </c>
      <c r="AA319">
        <v>1.6830805512197605E-6</v>
      </c>
      <c r="AB319">
        <v>2.6996612041564953E-6</v>
      </c>
      <c r="AC319">
        <v>4.0023655508005907E-6</v>
      </c>
      <c r="AD319"/>
      <c r="AE319">
        <v>2.0915952481177606E-6</v>
      </c>
      <c r="AF319">
        <v>1.5360152603364802E-5</v>
      </c>
      <c r="AG319">
        <v>7.1898586654048018E-7</v>
      </c>
      <c r="AH319">
        <v>1.6340587875920001E-6</v>
      </c>
      <c r="AI319">
        <v>4.575364605257601E-7</v>
      </c>
      <c r="AJ319">
        <v>5.8826116353312009E-7</v>
      </c>
      <c r="AK319">
        <v>3.5949293327024009E-7</v>
      </c>
      <c r="AL319">
        <v>2.6798564116508804E-6</v>
      </c>
      <c r="AM319">
        <v>6.5362351503680003E-7</v>
      </c>
      <c r="AN319">
        <v>7.1898586654048018E-7</v>
      </c>
      <c r="AO319"/>
      <c r="AP319">
        <v>1.6340587875920005E-8</v>
      </c>
      <c r="AQ319">
        <v>1.782609586464E-7</v>
      </c>
      <c r="AR319">
        <v>6.5362351503680003E-7</v>
      </c>
      <c r="AS319">
        <v>8.1702939379600007E-6</v>
      </c>
      <c r="AT319"/>
      <c r="AU319"/>
      <c r="AV319"/>
      <c r="AW319"/>
      <c r="AX319"/>
      <c r="AY319"/>
      <c r="AZ319"/>
      <c r="BA319"/>
      <c r="BB319"/>
      <c r="BC319"/>
      <c r="BD319"/>
      <c r="BE319"/>
      <c r="BF319">
        <v>9.8533744891797604E-6</v>
      </c>
      <c r="BG319">
        <v>6.5362351503680003E-7</v>
      </c>
      <c r="BH319"/>
      <c r="BI319" t="s">
        <v>782</v>
      </c>
      <c r="BJ319" t="s">
        <v>22</v>
      </c>
      <c r="BK319" t="s">
        <v>23</v>
      </c>
      <c r="BL319" t="s">
        <v>24</v>
      </c>
      <c r="BM319" t="s">
        <v>41</v>
      </c>
      <c r="BN319" t="s">
        <v>26</v>
      </c>
      <c r="BO319" t="s">
        <v>26</v>
      </c>
      <c r="BP319">
        <v>2.1800000000000002</v>
      </c>
      <c r="BS319" s="126"/>
      <c r="BT319" s="126"/>
      <c r="CC319" s="126"/>
      <c r="CD319" s="126"/>
      <c r="CK319" s="126"/>
      <c r="CL319" s="126"/>
      <c r="CM319" s="126"/>
      <c r="CN319" s="126"/>
      <c r="CO319" s="126"/>
      <c r="CP319" s="126"/>
      <c r="CQ319" s="126"/>
      <c r="CR319" s="126"/>
      <c r="CS319" s="126"/>
      <c r="CT319" s="126"/>
      <c r="CU319" s="126"/>
      <c r="CV319" s="126"/>
      <c r="CW319" s="126"/>
      <c r="CX319" s="126"/>
      <c r="CY319" s="126"/>
      <c r="CZ319" s="126"/>
      <c r="DA319" s="126"/>
      <c r="DB319" s="126"/>
      <c r="DC319" s="126"/>
      <c r="DD319" s="126"/>
      <c r="DE319" s="126"/>
      <c r="DF319" s="126"/>
      <c r="DG319" s="126"/>
      <c r="DH319" s="126"/>
      <c r="DI319" s="126"/>
      <c r="DJ319" s="126"/>
      <c r="DK319" s="126"/>
      <c r="DL319" s="126"/>
      <c r="DM319" s="126"/>
      <c r="DN319" s="126"/>
      <c r="DO319" s="126"/>
      <c r="DP319" s="126"/>
      <c r="DQ319" s="126"/>
      <c r="DR319" s="126"/>
      <c r="DS319" s="126"/>
      <c r="DT319" s="126"/>
      <c r="DU319" s="126"/>
      <c r="DV319" s="126"/>
      <c r="DW319" s="126"/>
      <c r="DX319" s="126"/>
      <c r="EB319" s="126"/>
      <c r="EF319" s="126"/>
      <c r="EG319" s="126"/>
    </row>
    <row r="320" spans="1:137" x14ac:dyDescent="0.25">
      <c r="A320">
        <v>319</v>
      </c>
      <c r="B320" t="s">
        <v>1109</v>
      </c>
      <c r="C320">
        <v>3.5</v>
      </c>
      <c r="D320" t="s">
        <v>1401</v>
      </c>
      <c r="E320" s="134"/>
      <c r="F320">
        <v>408287</v>
      </c>
      <c r="G320" t="s">
        <v>30</v>
      </c>
      <c r="H320" t="s">
        <v>1008</v>
      </c>
      <c r="I320">
        <v>253758</v>
      </c>
      <c r="J320" t="s">
        <v>108</v>
      </c>
      <c r="K320">
        <v>1</v>
      </c>
      <c r="L320">
        <v>1.05</v>
      </c>
      <c r="M320">
        <v>1.02634</v>
      </c>
      <c r="N320">
        <v>1.0263399999999999E-3</v>
      </c>
      <c r="O320">
        <v>1.0776570000000001</v>
      </c>
      <c r="P320">
        <v>1.0776570000000001E-3</v>
      </c>
      <c r="Q320">
        <v>0.05</v>
      </c>
      <c r="R320">
        <v>5.1317000000000159E-5</v>
      </c>
      <c r="S320">
        <v>927.93903811695179</v>
      </c>
      <c r="T320">
        <v>974.33599002279948</v>
      </c>
      <c r="U320" t="s">
        <v>1111</v>
      </c>
      <c r="V320">
        <v>1.1854227000000001E-6</v>
      </c>
      <c r="W320">
        <v>1.4225072400000005E-7</v>
      </c>
      <c r="X320">
        <v>1.7781340500000005E-7</v>
      </c>
      <c r="Y320">
        <v>5.9271135000000007E-6</v>
      </c>
      <c r="Z320">
        <v>4.2675217200000002E-7</v>
      </c>
      <c r="AA320">
        <v>5.9271135000000007E-6</v>
      </c>
      <c r="AB320">
        <v>9.5070900540000006E-6</v>
      </c>
      <c r="AC320">
        <v>1.4094675903000005E-5</v>
      </c>
      <c r="AD320"/>
      <c r="AE320">
        <v>7.2254336000000019E-6</v>
      </c>
      <c r="AF320">
        <v>5.3061778000000001E-5</v>
      </c>
      <c r="AG320">
        <v>2.4837428000000003E-6</v>
      </c>
      <c r="AH320">
        <v>5.6448699999999995E-6</v>
      </c>
      <c r="AI320">
        <v>1.5805636E-6</v>
      </c>
      <c r="AJ320">
        <v>2.0321531999999999E-6</v>
      </c>
      <c r="AK320">
        <v>1.2418713999999999E-6</v>
      </c>
      <c r="AL320">
        <v>9.2575868000000005E-6</v>
      </c>
      <c r="AM320">
        <v>2.2579480000000001E-6</v>
      </c>
      <c r="AN320"/>
      <c r="AO320">
        <v>1.6934610000000002E-6</v>
      </c>
      <c r="AP320">
        <v>5.6448700000000008E-8</v>
      </c>
      <c r="AQ320">
        <v>6.15804E-7</v>
      </c>
      <c r="AR320">
        <v>2.2579480000000001E-6</v>
      </c>
      <c r="AS320">
        <v>2.8224350000000004E-5</v>
      </c>
      <c r="AT320"/>
      <c r="AU320"/>
      <c r="AV320"/>
      <c r="AW320"/>
      <c r="AX320"/>
      <c r="AY320"/>
      <c r="AZ320"/>
      <c r="BA320"/>
      <c r="BB320"/>
      <c r="BC320"/>
      <c r="BD320"/>
      <c r="BE320"/>
      <c r="BF320">
        <v>3.4151463500000003E-5</v>
      </c>
      <c r="BG320">
        <v>2.2579480000000001E-6</v>
      </c>
      <c r="BH320"/>
      <c r="BI320" t="s">
        <v>782</v>
      </c>
      <c r="BJ320" t="s">
        <v>22</v>
      </c>
      <c r="BK320" t="s">
        <v>57</v>
      </c>
      <c r="BL320" t="s">
        <v>58</v>
      </c>
      <c r="BM320" t="s">
        <v>41</v>
      </c>
      <c r="BN320" t="s">
        <v>26</v>
      </c>
      <c r="BO320" t="s">
        <v>26</v>
      </c>
      <c r="BP320">
        <v>2.8</v>
      </c>
      <c r="BS320" s="126"/>
      <c r="BT320" s="126"/>
      <c r="CC320" s="126"/>
      <c r="CD320" s="126"/>
      <c r="CK320" s="126"/>
      <c r="CL320" s="126"/>
      <c r="CM320" s="126"/>
      <c r="CN320" s="126"/>
      <c r="CO320" s="126"/>
      <c r="CP320" s="126"/>
      <c r="CQ320" s="126"/>
      <c r="CR320" s="126"/>
      <c r="CS320" s="126"/>
      <c r="CT320" s="126"/>
      <c r="CU320" s="126"/>
      <c r="CV320" s="126"/>
      <c r="CW320" s="126"/>
      <c r="CX320" s="126"/>
      <c r="CY320" s="126"/>
      <c r="CZ320" s="126"/>
      <c r="DA320" s="126"/>
      <c r="DB320" s="126"/>
      <c r="DC320" s="126"/>
      <c r="DD320" s="126"/>
      <c r="DE320" s="126"/>
      <c r="DF320" s="126"/>
      <c r="DG320" s="126"/>
      <c r="DH320" s="126"/>
      <c r="DI320" s="126"/>
      <c r="DJ320" s="126"/>
      <c r="DK320" s="126"/>
      <c r="DL320" s="126"/>
      <c r="DM320" s="126"/>
      <c r="DN320" s="126"/>
      <c r="DO320" s="126"/>
      <c r="DP320" s="126"/>
      <c r="DQ320" s="126"/>
      <c r="DR320" s="126"/>
      <c r="DS320" s="126"/>
      <c r="DT320" s="126"/>
      <c r="DU320" s="126"/>
      <c r="DV320" s="126"/>
      <c r="DW320" s="126"/>
      <c r="DX320" s="126"/>
      <c r="EB320" s="126"/>
      <c r="EF320" s="126"/>
      <c r="EG320" s="126"/>
    </row>
    <row r="321" spans="1:137" x14ac:dyDescent="0.25">
      <c r="A321">
        <v>320</v>
      </c>
      <c r="B321" t="s">
        <v>1110</v>
      </c>
      <c r="C321">
        <v>4.17</v>
      </c>
      <c r="D321" t="s">
        <v>1402</v>
      </c>
      <c r="E321" s="134"/>
      <c r="F321">
        <v>408288</v>
      </c>
      <c r="G321" t="s">
        <v>30</v>
      </c>
      <c r="H321" t="s">
        <v>1008</v>
      </c>
      <c r="I321">
        <v>253758</v>
      </c>
      <c r="J321" t="s">
        <v>108</v>
      </c>
      <c r="K321">
        <v>1</v>
      </c>
      <c r="L321">
        <v>1.05</v>
      </c>
      <c r="M321">
        <v>1.4545600000000001</v>
      </c>
      <c r="N321">
        <v>1.4545599999999999E-3</v>
      </c>
      <c r="O321">
        <v>1.5272880000000002</v>
      </c>
      <c r="P321">
        <v>1.5272879999999999E-3</v>
      </c>
      <c r="Q321">
        <v>0.05</v>
      </c>
      <c r="R321">
        <v>7.2727999999999985E-5</v>
      </c>
      <c r="S321">
        <v>654.75535720833261</v>
      </c>
      <c r="T321">
        <v>687.49312506874924</v>
      </c>
      <c r="U321" t="s">
        <v>61</v>
      </c>
      <c r="V321">
        <v>1.6800168000000002E-6</v>
      </c>
      <c r="W321">
        <v>2.0160201600000007E-7</v>
      </c>
      <c r="X321">
        <v>2.5200252000000002E-7</v>
      </c>
      <c r="Y321">
        <v>8.4000840000000024E-6</v>
      </c>
      <c r="Z321">
        <v>6.0480604800000004E-7</v>
      </c>
      <c r="AA321">
        <v>8.4000840000000024E-6</v>
      </c>
      <c r="AB321">
        <v>1.3473734736000002E-5</v>
      </c>
      <c r="AC321">
        <v>1.9975399752000004E-5</v>
      </c>
      <c r="AD321"/>
      <c r="AE321">
        <v>1.0240102400000002E-5</v>
      </c>
      <c r="AF321">
        <v>7.5200752000000016E-5</v>
      </c>
      <c r="AG321">
        <v>3.5200352000000008E-6</v>
      </c>
      <c r="AH321">
        <v>8.0000800000000002E-6</v>
      </c>
      <c r="AI321">
        <v>2.2400224000000005E-6</v>
      </c>
      <c r="AJ321">
        <v>2.8800287999999998E-6</v>
      </c>
      <c r="AK321">
        <v>1.7600176000000004E-6</v>
      </c>
      <c r="AL321">
        <v>1.31201312E-5</v>
      </c>
      <c r="AM321">
        <v>3.2000320000000007E-6</v>
      </c>
      <c r="AN321">
        <v>3.5200352000000008E-6</v>
      </c>
      <c r="AO321"/>
      <c r="AP321">
        <v>8.0000800000000018E-8</v>
      </c>
      <c r="AQ321">
        <v>8.7273600000000007E-7</v>
      </c>
      <c r="AR321">
        <v>3.2000320000000007E-6</v>
      </c>
      <c r="AS321">
        <v>4.0000400000000011E-5</v>
      </c>
      <c r="AT321"/>
      <c r="AU321"/>
      <c r="AV321"/>
      <c r="AW321"/>
      <c r="AX321"/>
      <c r="AY321"/>
      <c r="AZ321"/>
      <c r="BA321"/>
      <c r="BB321"/>
      <c r="BC321"/>
      <c r="BD321"/>
      <c r="BE321"/>
      <c r="BF321">
        <v>4.8400484000000015E-5</v>
      </c>
      <c r="BG321">
        <v>3.2000320000000007E-6</v>
      </c>
      <c r="BH321"/>
      <c r="BI321" t="s">
        <v>782</v>
      </c>
      <c r="BJ321" t="s">
        <v>22</v>
      </c>
      <c r="BK321" t="s">
        <v>92</v>
      </c>
      <c r="BL321" t="s">
        <v>58</v>
      </c>
      <c r="BM321" t="s">
        <v>41</v>
      </c>
      <c r="BN321" t="s">
        <v>26</v>
      </c>
      <c r="BO321" t="s">
        <v>26</v>
      </c>
      <c r="BP321">
        <v>3.35</v>
      </c>
      <c r="BS321" s="126"/>
      <c r="BT321" s="126"/>
      <c r="CC321" s="126"/>
      <c r="CD321" s="126"/>
      <c r="CK321" s="126"/>
      <c r="CL321" s="126"/>
      <c r="CM321" s="126"/>
      <c r="CN321" s="126"/>
      <c r="CO321" s="126"/>
      <c r="CP321" s="126"/>
      <c r="CQ321" s="126"/>
      <c r="CR321" s="126"/>
      <c r="CS321" s="126"/>
      <c r="CT321" s="126"/>
      <c r="CU321" s="126"/>
      <c r="CV321" s="126"/>
      <c r="CW321" s="126"/>
      <c r="CX321" s="126"/>
      <c r="CY321" s="126"/>
      <c r="CZ321" s="126"/>
      <c r="DA321" s="126"/>
      <c r="DB321" s="126"/>
      <c r="DC321" s="126"/>
      <c r="DD321" s="126"/>
      <c r="DE321" s="126"/>
      <c r="DF321" s="126"/>
      <c r="DG321" s="126"/>
      <c r="DH321" s="126"/>
      <c r="DI321" s="126"/>
      <c r="DJ321" s="126"/>
      <c r="DK321" s="126"/>
      <c r="DL321" s="126"/>
      <c r="DM321" s="126"/>
      <c r="DN321" s="126"/>
      <c r="DO321" s="126"/>
      <c r="DP321" s="126"/>
      <c r="DQ321" s="126"/>
      <c r="DR321" s="126"/>
      <c r="DS321" s="126"/>
      <c r="DT321" s="126"/>
      <c r="DU321" s="126"/>
      <c r="DV321" s="126"/>
      <c r="DW321" s="126"/>
      <c r="DX321" s="126"/>
      <c r="EB321" s="126"/>
      <c r="EF321" s="126"/>
      <c r="EG321" s="126"/>
    </row>
    <row r="322" spans="1:137" x14ac:dyDescent="0.25">
      <c r="A322">
        <v>321</v>
      </c>
      <c r="B322" t="s">
        <v>1266</v>
      </c>
      <c r="C322">
        <v>8</v>
      </c>
      <c r="D322" t="s">
        <v>1403</v>
      </c>
      <c r="E322" s="134"/>
      <c r="F322">
        <v>408289</v>
      </c>
      <c r="G322" t="s">
        <v>30</v>
      </c>
      <c r="H322" t="s">
        <v>1009</v>
      </c>
      <c r="I322">
        <v>267722</v>
      </c>
      <c r="J322" t="s">
        <v>108</v>
      </c>
      <c r="K322">
        <v>1</v>
      </c>
      <c r="L322">
        <v>1.03</v>
      </c>
      <c r="M322">
        <v>41.822400000000002</v>
      </c>
      <c r="N322">
        <v>4.1822400000000003E-2</v>
      </c>
      <c r="O322">
        <v>43.077072000000001</v>
      </c>
      <c r="P322">
        <v>4.3077072000000001E-2</v>
      </c>
      <c r="Q322">
        <v>3.0000000000000027E-2</v>
      </c>
      <c r="R322">
        <v>1.2546719999999983E-3</v>
      </c>
      <c r="S322">
        <v>23.214205459461127</v>
      </c>
      <c r="T322">
        <v>23.91063162324496</v>
      </c>
      <c r="U322" t="s">
        <v>61</v>
      </c>
      <c r="V322">
        <v>4.73847792E-5</v>
      </c>
      <c r="W322">
        <v>5.6861735040000003E-6</v>
      </c>
      <c r="X322">
        <v>7.10771688E-6</v>
      </c>
      <c r="Y322">
        <v>2.3692389599999999E-4</v>
      </c>
      <c r="Z322">
        <v>1.7058520511999999E-5</v>
      </c>
      <c r="AA322">
        <v>2.3692389599999999E-4</v>
      </c>
      <c r="AB322">
        <v>3.8002592918400001E-4</v>
      </c>
      <c r="AC322">
        <v>5.6340502468800002E-4</v>
      </c>
      <c r="AD322"/>
      <c r="AE322"/>
      <c r="AF322"/>
      <c r="AG322">
        <v>1.01210208E-4</v>
      </c>
      <c r="AH322">
        <v>2.300232E-4</v>
      </c>
      <c r="AI322">
        <v>6.4406496000000003E-5</v>
      </c>
      <c r="AJ322">
        <v>8.2808352E-5</v>
      </c>
      <c r="AK322">
        <v>5.0605104000000005E-5</v>
      </c>
      <c r="AL322">
        <v>3.7723804799999998E-4</v>
      </c>
      <c r="AM322">
        <v>9.2009279999999999E-5</v>
      </c>
      <c r="AN322">
        <v>1.01210208E-4</v>
      </c>
      <c r="AO322"/>
      <c r="AP322">
        <v>2.3002320000000005E-6</v>
      </c>
      <c r="AQ322">
        <v>2.5093439999999999E-5</v>
      </c>
      <c r="AR322">
        <v>9.2009279999999999E-5</v>
      </c>
      <c r="AS322">
        <v>1.1501160000000001E-3</v>
      </c>
      <c r="AT322"/>
      <c r="AU322"/>
      <c r="AV322"/>
      <c r="AW322"/>
      <c r="AX322"/>
      <c r="AY322"/>
      <c r="AZ322"/>
      <c r="BA322"/>
      <c r="BB322"/>
      <c r="BC322"/>
      <c r="BD322"/>
      <c r="BE322"/>
      <c r="BF322">
        <v>1.3870398960000002E-3</v>
      </c>
      <c r="BG322">
        <v>9.2009279999999999E-5</v>
      </c>
      <c r="BH322"/>
      <c r="BI322" t="s">
        <v>782</v>
      </c>
      <c r="BJ322" t="s">
        <v>706</v>
      </c>
      <c r="BK322" t="s">
        <v>123</v>
      </c>
      <c r="BL322" t="s">
        <v>121</v>
      </c>
      <c r="BM322" t="s">
        <v>41</v>
      </c>
      <c r="BN322" t="s">
        <v>26</v>
      </c>
      <c r="BO322" t="s">
        <v>94</v>
      </c>
      <c r="BP322">
        <v>9.8000000000000007</v>
      </c>
      <c r="BS322" s="126"/>
      <c r="BT322" s="126"/>
      <c r="CC322" s="126"/>
      <c r="CD322" s="126"/>
      <c r="CK322" s="126"/>
      <c r="CL322" s="126"/>
      <c r="CM322" s="126"/>
      <c r="CN322" s="126"/>
      <c r="CO322" s="126"/>
      <c r="CP322" s="126"/>
      <c r="CQ322" s="126"/>
      <c r="CR322" s="126"/>
      <c r="CS322" s="126"/>
      <c r="CT322" s="126"/>
      <c r="CU322" s="126"/>
      <c r="CV322" s="126"/>
      <c r="CW322" s="126"/>
      <c r="CX322" s="126"/>
      <c r="CY322" s="126"/>
      <c r="CZ322" s="126"/>
      <c r="DA322" s="126"/>
      <c r="DB322" s="126"/>
      <c r="DC322" s="126"/>
      <c r="DD322" s="126"/>
      <c r="DE322" s="126"/>
      <c r="DF322" s="126"/>
      <c r="DG322" s="126"/>
      <c r="DH322" s="126"/>
      <c r="DI322" s="126"/>
      <c r="DJ322" s="126"/>
      <c r="DK322" s="126"/>
      <c r="DL322" s="126"/>
      <c r="DM322" s="126"/>
      <c r="DN322" s="126"/>
      <c r="DO322" s="126"/>
      <c r="DP322" s="126"/>
      <c r="DQ322" s="126"/>
      <c r="DR322" s="126"/>
      <c r="DS322" s="126"/>
      <c r="DT322" s="126"/>
      <c r="DU322" s="126"/>
      <c r="DV322" s="126"/>
      <c r="DW322" s="126"/>
      <c r="DX322" s="126"/>
      <c r="EB322" s="126"/>
      <c r="EF322" s="126"/>
      <c r="EG322" s="126"/>
    </row>
    <row r="323" spans="1:137" x14ac:dyDescent="0.25">
      <c r="A323">
        <v>322</v>
      </c>
      <c r="B323" t="s">
        <v>1115</v>
      </c>
      <c r="C323">
        <v>2.5</v>
      </c>
      <c r="D323" t="s">
        <v>1136</v>
      </c>
      <c r="E323" s="134"/>
      <c r="F323">
        <v>423865</v>
      </c>
      <c r="G323" t="s">
        <v>30</v>
      </c>
      <c r="H323" t="s">
        <v>1008</v>
      </c>
      <c r="I323">
        <v>253758</v>
      </c>
      <c r="J323" t="s">
        <v>108</v>
      </c>
      <c r="K323">
        <v>1</v>
      </c>
      <c r="L323">
        <v>1.03</v>
      </c>
      <c r="M323">
        <v>0.29710159774400002</v>
      </c>
      <c r="N323">
        <v>2.9710159774400005E-4</v>
      </c>
      <c r="O323">
        <v>0.30601464567632003</v>
      </c>
      <c r="P323">
        <v>3.0601464567632004E-4</v>
      </c>
      <c r="Q323">
        <v>3.0000000000000027E-2</v>
      </c>
      <c r="R323">
        <v>8.9130479323199928E-6</v>
      </c>
      <c r="S323">
        <v>3267.817452951997</v>
      </c>
      <c r="T323">
        <v>3365.8519765405572</v>
      </c>
      <c r="U323" t="s">
        <v>837</v>
      </c>
      <c r="V323">
        <v>3.3661611024395208E-7</v>
      </c>
      <c r="W323">
        <v>4.0393933229274249E-8</v>
      </c>
      <c r="X323">
        <v>5.0492416536592811E-8</v>
      </c>
      <c r="Y323">
        <v>1.6830805512197605E-6</v>
      </c>
      <c r="Z323">
        <v>1.2118179968782272E-7</v>
      </c>
      <c r="AA323">
        <v>1.6830805512197605E-6</v>
      </c>
      <c r="AB323">
        <v>2.6996612041564953E-6</v>
      </c>
      <c r="AC323">
        <v>4.0023655508005907E-6</v>
      </c>
      <c r="AD323"/>
      <c r="AE323">
        <v>2.0915952481177606E-6</v>
      </c>
      <c r="AF323">
        <v>1.5360152603364802E-5</v>
      </c>
      <c r="AG323">
        <v>7.1898586654048018E-7</v>
      </c>
      <c r="AH323">
        <v>1.6340587875920001E-6</v>
      </c>
      <c r="AI323">
        <v>4.575364605257601E-7</v>
      </c>
      <c r="AJ323">
        <v>5.8826116353312009E-7</v>
      </c>
      <c r="AK323">
        <v>3.5949293327024009E-7</v>
      </c>
      <c r="AL323">
        <v>2.6798564116508804E-6</v>
      </c>
      <c r="AM323">
        <v>6.5362351503680003E-7</v>
      </c>
      <c r="AN323">
        <v>7.1898586654048018E-7</v>
      </c>
      <c r="AO323"/>
      <c r="AP323">
        <v>1.6340587875920005E-8</v>
      </c>
      <c r="AQ323">
        <v>1.782609586464E-7</v>
      </c>
      <c r="AR323">
        <v>6.5362351503680003E-7</v>
      </c>
      <c r="AS323">
        <v>8.1702939379600007E-6</v>
      </c>
      <c r="AT323"/>
      <c r="AU323"/>
      <c r="AV323"/>
      <c r="AW323"/>
      <c r="AX323"/>
      <c r="AY323"/>
      <c r="AZ323"/>
      <c r="BA323"/>
      <c r="BB323"/>
      <c r="BC323"/>
      <c r="BD323"/>
      <c r="BE323"/>
      <c r="BF323">
        <v>9.8533744891797604E-6</v>
      </c>
      <c r="BG323">
        <v>6.5362351503680003E-7</v>
      </c>
      <c r="BH323"/>
      <c r="BI323" t="s">
        <v>782</v>
      </c>
      <c r="BJ323" t="s">
        <v>22</v>
      </c>
      <c r="BK323" t="s">
        <v>23</v>
      </c>
      <c r="BL323" t="s">
        <v>24</v>
      </c>
      <c r="BM323" t="s">
        <v>41</v>
      </c>
      <c r="BN323" t="s">
        <v>26</v>
      </c>
      <c r="BO323" t="s">
        <v>26</v>
      </c>
      <c r="BP323">
        <v>2.1800000000000002</v>
      </c>
      <c r="BS323" s="126"/>
      <c r="BT323" s="126"/>
      <c r="CC323" s="126"/>
      <c r="CD323" s="126"/>
      <c r="CK323" s="126"/>
      <c r="CL323" s="126"/>
      <c r="CM323" s="126"/>
      <c r="CN323" s="126"/>
      <c r="CO323" s="126"/>
      <c r="CP323" s="126"/>
      <c r="CQ323" s="126"/>
      <c r="CR323" s="126"/>
      <c r="CS323" s="126"/>
      <c r="CT323" s="126"/>
      <c r="CU323" s="126"/>
      <c r="CV323" s="126"/>
      <c r="CW323" s="126"/>
      <c r="CX323" s="126"/>
      <c r="CY323" s="126"/>
      <c r="CZ323" s="126"/>
      <c r="DA323" s="126"/>
      <c r="DB323" s="126"/>
      <c r="DC323" s="126"/>
      <c r="DD323" s="126"/>
      <c r="DE323" s="126"/>
      <c r="DF323" s="126"/>
      <c r="DG323" s="126"/>
      <c r="DH323" s="126"/>
      <c r="DI323" s="126"/>
      <c r="DJ323" s="126"/>
      <c r="DK323" s="126"/>
      <c r="DL323" s="126"/>
      <c r="DM323" s="126"/>
      <c r="DN323" s="126"/>
      <c r="DO323" s="126"/>
      <c r="DP323" s="126"/>
      <c r="DQ323" s="126"/>
      <c r="DR323" s="126"/>
      <c r="DS323" s="126"/>
      <c r="DT323" s="126"/>
      <c r="DU323" s="126"/>
      <c r="DV323" s="126"/>
      <c r="DW323" s="126"/>
      <c r="DX323" s="126"/>
      <c r="EB323" s="126"/>
      <c r="EF323" s="126"/>
      <c r="EG323" s="126"/>
    </row>
    <row r="324" spans="1:137" x14ac:dyDescent="0.25">
      <c r="A324">
        <v>323</v>
      </c>
      <c r="B324" t="s">
        <v>1116</v>
      </c>
      <c r="C324">
        <v>5</v>
      </c>
      <c r="D324" t="s">
        <v>1117</v>
      </c>
      <c r="E324" s="134"/>
      <c r="F324">
        <v>423866</v>
      </c>
      <c r="G324" t="s">
        <v>30</v>
      </c>
      <c r="H324" t="s">
        <v>1008</v>
      </c>
      <c r="I324">
        <v>253758</v>
      </c>
      <c r="J324" t="s">
        <v>108</v>
      </c>
      <c r="K324">
        <v>1</v>
      </c>
      <c r="L324">
        <v>1.03</v>
      </c>
      <c r="M324">
        <v>2.8063082975999998</v>
      </c>
      <c r="N324">
        <v>2.8063082975999997E-3</v>
      </c>
      <c r="O324">
        <v>2.8904975465280001</v>
      </c>
      <c r="P324">
        <v>2.8904975465280001E-3</v>
      </c>
      <c r="Q324">
        <v>3.0000000000000027E-2</v>
      </c>
      <c r="R324">
        <v>8.4189248928000313E-5</v>
      </c>
      <c r="S324">
        <v>345.96120007130855</v>
      </c>
      <c r="T324">
        <v>356.34003607344789</v>
      </c>
      <c r="U324" t="s">
        <v>61</v>
      </c>
      <c r="V324">
        <v>3.1795473011808006E-6</v>
      </c>
      <c r="W324">
        <v>3.8154567614169613E-7</v>
      </c>
      <c r="X324">
        <v>4.7693209517711999E-7</v>
      </c>
      <c r="Y324">
        <v>1.5897736505904004E-5</v>
      </c>
      <c r="Z324">
        <v>1.144637028425088E-6</v>
      </c>
      <c r="AA324">
        <v>1.5897736505904004E-5</v>
      </c>
      <c r="AB324">
        <v>2.5499969355470019E-5</v>
      </c>
      <c r="AC324">
        <v>3.780481741103972E-5</v>
      </c>
      <c r="AD324"/>
      <c r="AE324">
        <v>1.9756410415104E-5</v>
      </c>
      <c r="AF324">
        <v>1.4508613898591999E-4</v>
      </c>
      <c r="AG324">
        <v>6.7912660801919998E-6</v>
      </c>
      <c r="AH324">
        <v>1.5434695636799996E-5</v>
      </c>
      <c r="AI324">
        <v>4.3217147783039998E-6</v>
      </c>
      <c r="AJ324">
        <v>5.5564904292479994E-6</v>
      </c>
      <c r="AK324">
        <v>3.3956330400959999E-6</v>
      </c>
      <c r="AL324">
        <v>2.5312900844351996E-5</v>
      </c>
      <c r="AM324">
        <v>6.1738782547199996E-6</v>
      </c>
      <c r="AN324">
        <v>6.7912660801919998E-6</v>
      </c>
      <c r="AO324"/>
      <c r="AP324">
        <v>1.54346956368E-7</v>
      </c>
      <c r="AQ324">
        <v>1.6837849785599995E-6</v>
      </c>
      <c r="AR324">
        <v>6.1738782547199996E-6</v>
      </c>
      <c r="AS324">
        <v>7.7173478183999994E-5</v>
      </c>
      <c r="AT324"/>
      <c r="AU324"/>
      <c r="AV324"/>
      <c r="AW324"/>
      <c r="AX324"/>
      <c r="AY324"/>
      <c r="AZ324"/>
      <c r="BA324"/>
      <c r="BB324"/>
      <c r="BC324"/>
      <c r="BD324"/>
      <c r="BE324"/>
      <c r="BF324">
        <v>9.3071214689904001E-5</v>
      </c>
      <c r="BG324">
        <v>6.1738782547199996E-6</v>
      </c>
      <c r="BH324"/>
      <c r="BI324" t="s">
        <v>782</v>
      </c>
      <c r="BJ324" t="s">
        <v>272</v>
      </c>
      <c r="BK324" t="s">
        <v>92</v>
      </c>
      <c r="BL324" t="s">
        <v>117</v>
      </c>
      <c r="BM324" t="s">
        <v>41</v>
      </c>
      <c r="BN324" t="s">
        <v>26</v>
      </c>
      <c r="BO324" t="s">
        <v>26</v>
      </c>
      <c r="BP324">
        <v>4.4000000000000004</v>
      </c>
      <c r="BS324" s="126"/>
      <c r="BT324" s="126"/>
      <c r="CC324" s="126"/>
      <c r="CD324" s="126"/>
      <c r="CK324" s="126"/>
      <c r="CL324" s="126"/>
      <c r="CM324" s="126"/>
      <c r="CN324" s="126"/>
      <c r="CO324" s="126"/>
      <c r="CP324" s="126"/>
      <c r="CQ324" s="126"/>
      <c r="CR324" s="126"/>
      <c r="CS324" s="126"/>
      <c r="CT324" s="126"/>
      <c r="CU324" s="126"/>
      <c r="CV324" s="126"/>
      <c r="CW324" s="126"/>
      <c r="CX324" s="126"/>
      <c r="CY324" s="126"/>
      <c r="CZ324" s="126"/>
      <c r="DA324" s="126"/>
      <c r="DB324" s="126"/>
      <c r="DC324" s="126"/>
      <c r="DD324" s="126"/>
      <c r="DE324" s="126"/>
      <c r="DF324" s="126"/>
      <c r="DG324" s="126"/>
      <c r="DH324" s="126"/>
      <c r="DI324" s="126"/>
      <c r="DJ324" s="126"/>
      <c r="DK324" s="126"/>
      <c r="DL324" s="126"/>
      <c r="DM324" s="126"/>
      <c r="DN324" s="126"/>
      <c r="DO324" s="126"/>
      <c r="DP324" s="126"/>
      <c r="DQ324" s="126"/>
      <c r="DR324" s="126"/>
      <c r="DS324" s="126"/>
      <c r="DT324" s="126"/>
      <c r="DU324" s="126"/>
      <c r="DV324" s="126"/>
      <c r="DW324" s="126"/>
      <c r="DX324" s="126"/>
      <c r="EB324" s="126"/>
      <c r="EF324" s="126"/>
      <c r="EG324" s="126"/>
    </row>
    <row r="325" spans="1:137" x14ac:dyDescent="0.25">
      <c r="A325">
        <v>324</v>
      </c>
      <c r="B325" t="s">
        <v>1267</v>
      </c>
      <c r="C325">
        <v>6.35</v>
      </c>
      <c r="D325" t="s">
        <v>1268</v>
      </c>
      <c r="E325" s="134"/>
      <c r="F325">
        <v>371806</v>
      </c>
      <c r="G325" t="s">
        <v>30</v>
      </c>
      <c r="H325" t="s">
        <v>1008</v>
      </c>
      <c r="I325">
        <v>253758</v>
      </c>
      <c r="J325" t="s">
        <v>108</v>
      </c>
      <c r="K325">
        <v>1</v>
      </c>
      <c r="L325">
        <v>1.03</v>
      </c>
      <c r="M325">
        <v>7</v>
      </c>
      <c r="N325">
        <v>7.0000000000000001E-3</v>
      </c>
      <c r="O325">
        <v>7.21</v>
      </c>
      <c r="P325">
        <v>7.2100000000000003E-3</v>
      </c>
      <c r="Q325">
        <v>3.0000000000000027E-2</v>
      </c>
      <c r="R325">
        <v>2.1000000000000012E-4</v>
      </c>
      <c r="S325">
        <v>138.69625520110958</v>
      </c>
      <c r="T325">
        <v>142.85714285714286</v>
      </c>
      <c r="U325" t="s">
        <v>61</v>
      </c>
      <c r="V325">
        <v>7.9309999999999991E-6</v>
      </c>
      <c r="W325">
        <v>9.5172000000000005E-7</v>
      </c>
      <c r="X325">
        <v>1.1896499999999999E-6</v>
      </c>
      <c r="Y325">
        <v>3.9654999999999999E-5</v>
      </c>
      <c r="Z325">
        <v>2.8551599999999995E-6</v>
      </c>
      <c r="AA325">
        <v>3.9654999999999999E-5</v>
      </c>
      <c r="AB325">
        <v>6.360661999999999E-5</v>
      </c>
      <c r="AC325">
        <v>9.4299590000000014E-5</v>
      </c>
      <c r="AD325"/>
      <c r="AE325">
        <v>4.9280000000000009E-5</v>
      </c>
      <c r="AF325">
        <v>3.6190000000000001E-4</v>
      </c>
      <c r="AG325">
        <v>1.694E-5</v>
      </c>
      <c r="AH325">
        <v>3.8499999999999994E-5</v>
      </c>
      <c r="AI325">
        <v>1.078E-5</v>
      </c>
      <c r="AJ325">
        <v>1.3859999999999999E-5</v>
      </c>
      <c r="AK325">
        <v>8.4700000000000002E-6</v>
      </c>
      <c r="AL325">
        <v>6.3139999999999995E-5</v>
      </c>
      <c r="AM325">
        <v>1.5400000000000002E-5</v>
      </c>
      <c r="AN325">
        <v>1.694E-5</v>
      </c>
      <c r="AO325"/>
      <c r="AP325">
        <v>3.8500000000000013E-7</v>
      </c>
      <c r="AQ325">
        <v>4.1999999999999996E-6</v>
      </c>
      <c r="AR325">
        <v>1.5400000000000002E-5</v>
      </c>
      <c r="AS325">
        <v>1.9249999999999999E-4</v>
      </c>
      <c r="AT325"/>
      <c r="AU325"/>
      <c r="AV325"/>
      <c r="AW325"/>
      <c r="AX325"/>
      <c r="AY325"/>
      <c r="AZ325"/>
      <c r="BA325"/>
      <c r="BB325"/>
      <c r="BC325"/>
      <c r="BD325"/>
      <c r="BE325"/>
      <c r="BF325">
        <v>2.32155E-4</v>
      </c>
      <c r="BG325">
        <v>1.5400000000000002E-5</v>
      </c>
      <c r="BH325"/>
      <c r="BI325" t="s">
        <v>782</v>
      </c>
      <c r="BJ325" t="s">
        <v>22</v>
      </c>
      <c r="BK325" t="s">
        <v>116</v>
      </c>
      <c r="BL325" t="s">
        <v>93</v>
      </c>
      <c r="BM325" t="s">
        <v>41</v>
      </c>
      <c r="BN325" t="s">
        <v>26</v>
      </c>
      <c r="BO325" t="s">
        <v>26</v>
      </c>
      <c r="BP325">
        <v>5.15</v>
      </c>
      <c r="BS325" s="126"/>
      <c r="BT325" s="126"/>
      <c r="CC325" s="126"/>
      <c r="CD325" s="126"/>
      <c r="CK325" s="126"/>
      <c r="CL325" s="126"/>
      <c r="CM325" s="126"/>
      <c r="CN325" s="126"/>
      <c r="CO325" s="126"/>
      <c r="CP325" s="126"/>
      <c r="CQ325" s="126"/>
      <c r="CR325" s="126"/>
      <c r="CS325" s="126"/>
      <c r="CT325" s="126"/>
      <c r="CU325" s="126"/>
      <c r="CV325" s="126"/>
      <c r="CW325" s="126"/>
      <c r="CX325" s="126"/>
      <c r="CY325" s="126"/>
      <c r="CZ325" s="126"/>
      <c r="DA325" s="126"/>
      <c r="DB325" s="126"/>
      <c r="DC325" s="126"/>
      <c r="DD325" s="126"/>
      <c r="DE325" s="126"/>
      <c r="DF325" s="126"/>
      <c r="DG325" s="126"/>
      <c r="DH325" s="126"/>
      <c r="DI325" s="126"/>
      <c r="DJ325" s="126"/>
      <c r="DK325" s="126"/>
      <c r="DL325" s="126"/>
      <c r="DM325" s="126"/>
      <c r="DN325" s="126"/>
      <c r="DO325" s="126"/>
      <c r="DP325" s="126"/>
      <c r="DQ325" s="126"/>
      <c r="DR325" s="126"/>
      <c r="DS325" s="126"/>
      <c r="DT325" s="126"/>
      <c r="DU325" s="126"/>
      <c r="DV325" s="126"/>
      <c r="DW325" s="126"/>
      <c r="DX325" s="126"/>
      <c r="EB325" s="126"/>
      <c r="EF325" s="126"/>
      <c r="EG325" s="126"/>
    </row>
    <row r="326" spans="1:137" x14ac:dyDescent="0.25">
      <c r="A326">
        <v>325</v>
      </c>
      <c r="B326" t="s">
        <v>1127</v>
      </c>
      <c r="C326">
        <v>3.5</v>
      </c>
      <c r="D326" t="s">
        <v>1120</v>
      </c>
      <c r="E326" s="134"/>
      <c r="F326">
        <v>423867</v>
      </c>
      <c r="G326" t="s">
        <v>30</v>
      </c>
      <c r="H326" t="s">
        <v>1008</v>
      </c>
      <c r="I326">
        <v>253758</v>
      </c>
      <c r="J326" t="s">
        <v>108</v>
      </c>
      <c r="K326">
        <v>1</v>
      </c>
      <c r="L326">
        <v>1.03</v>
      </c>
      <c r="M326">
        <v>2.2473999999999998</v>
      </c>
      <c r="N326">
        <v>2.2473999999999997E-3</v>
      </c>
      <c r="O326">
        <v>2.3148219999999999</v>
      </c>
      <c r="P326">
        <v>2.3148219999999998E-3</v>
      </c>
      <c r="Q326">
        <v>3.0000000000000027E-2</v>
      </c>
      <c r="R326">
        <v>6.7422000000000142E-5</v>
      </c>
      <c r="S326">
        <v>431.99865907616226</v>
      </c>
      <c r="T326">
        <v>444.95861884844714</v>
      </c>
      <c r="U326" t="s">
        <v>1111</v>
      </c>
      <c r="V326">
        <v>2.5463042000000001E-6</v>
      </c>
      <c r="W326">
        <v>3.0555650400000001E-7</v>
      </c>
      <c r="X326">
        <v>3.8194563000000003E-7</v>
      </c>
      <c r="Y326">
        <v>1.2731521000000001E-5</v>
      </c>
      <c r="Z326">
        <v>9.1666951199999989E-7</v>
      </c>
      <c r="AA326">
        <v>1.2731521000000001E-5</v>
      </c>
      <c r="AB326">
        <v>2.0421359684000001E-5</v>
      </c>
      <c r="AC326">
        <v>3.0275556938000001E-5</v>
      </c>
      <c r="AD326"/>
      <c r="AE326">
        <v>1.5821696E-5</v>
      </c>
      <c r="AF326">
        <v>1.1619058E-4</v>
      </c>
      <c r="AG326">
        <v>5.4387080000000003E-6</v>
      </c>
      <c r="AH326">
        <v>1.2360699999999998E-5</v>
      </c>
      <c r="AI326">
        <v>3.4609959999999999E-6</v>
      </c>
      <c r="AJ326">
        <v>4.449851999999999E-6</v>
      </c>
      <c r="AK326">
        <v>2.7193540000000002E-6</v>
      </c>
      <c r="AL326">
        <v>2.0271547999999999E-5</v>
      </c>
      <c r="AM326">
        <v>4.9442799999999997E-6</v>
      </c>
      <c r="AN326"/>
      <c r="AO326">
        <v>3.7082100000000002E-6</v>
      </c>
      <c r="AP326">
        <v>1.23607E-7</v>
      </c>
      <c r="AQ326">
        <v>1.3484399999999997E-6</v>
      </c>
      <c r="AR326">
        <v>4.9442799999999997E-6</v>
      </c>
      <c r="AS326">
        <v>6.1803499999999999E-5</v>
      </c>
      <c r="AT326"/>
      <c r="AU326"/>
      <c r="AV326"/>
      <c r="AW326"/>
      <c r="AX326"/>
      <c r="AY326"/>
      <c r="AZ326"/>
      <c r="BA326"/>
      <c r="BB326"/>
      <c r="BC326"/>
      <c r="BD326"/>
      <c r="BE326"/>
      <c r="BF326">
        <v>7.4535021000000001E-5</v>
      </c>
      <c r="BG326">
        <v>4.9442799999999997E-6</v>
      </c>
      <c r="BH326"/>
      <c r="BI326" t="s">
        <v>782</v>
      </c>
      <c r="BJ326" t="s">
        <v>22</v>
      </c>
      <c r="BK326" t="s">
        <v>57</v>
      </c>
      <c r="BL326" t="s">
        <v>58</v>
      </c>
      <c r="BM326" t="s">
        <v>41</v>
      </c>
      <c r="BN326" t="s">
        <v>26</v>
      </c>
      <c r="BO326" t="s">
        <v>26</v>
      </c>
      <c r="BP326">
        <v>3.05</v>
      </c>
      <c r="BS326" s="126"/>
      <c r="BT326" s="126"/>
      <c r="CC326" s="126"/>
      <c r="CD326" s="126"/>
      <c r="CK326" s="126"/>
      <c r="CL326" s="126"/>
      <c r="CM326" s="126"/>
      <c r="CN326" s="126"/>
      <c r="CO326" s="126"/>
      <c r="CP326" s="126"/>
      <c r="CQ326" s="126"/>
      <c r="CR326" s="126"/>
      <c r="CS326" s="126"/>
      <c r="CT326" s="126"/>
      <c r="CU326" s="126"/>
      <c r="CV326" s="126"/>
      <c r="CW326" s="126"/>
      <c r="CX326" s="126"/>
      <c r="CY326" s="126"/>
      <c r="CZ326" s="126"/>
      <c r="DA326" s="126"/>
      <c r="DB326" s="126"/>
      <c r="DC326" s="126"/>
      <c r="DD326" s="126"/>
      <c r="DE326" s="126"/>
      <c r="DF326" s="126"/>
      <c r="DG326" s="126"/>
      <c r="DH326" s="126"/>
      <c r="DI326" s="126"/>
      <c r="DJ326" s="126"/>
      <c r="DK326" s="126"/>
      <c r="DL326" s="126"/>
      <c r="DM326" s="126"/>
      <c r="DN326" s="126"/>
      <c r="DO326" s="126"/>
      <c r="DP326" s="126"/>
      <c r="DQ326" s="126"/>
      <c r="DR326" s="126"/>
      <c r="DS326" s="126"/>
      <c r="DT326" s="126"/>
      <c r="DU326" s="126"/>
      <c r="DV326" s="126"/>
      <c r="DW326" s="126"/>
      <c r="DX326" s="126"/>
      <c r="EB326" s="126"/>
      <c r="EF326" s="126"/>
      <c r="EG326" s="126"/>
    </row>
    <row r="327" spans="1:137" x14ac:dyDescent="0.25">
      <c r="A327">
        <v>326</v>
      </c>
      <c r="B327" t="s">
        <v>1121</v>
      </c>
      <c r="C327">
        <v>5</v>
      </c>
      <c r="D327" t="s">
        <v>1269</v>
      </c>
      <c r="E327" s="134">
        <v>5</v>
      </c>
      <c r="F327"/>
      <c r="G327" t="s">
        <v>30</v>
      </c>
      <c r="H327" t="s">
        <v>1008</v>
      </c>
      <c r="I327">
        <v>253758</v>
      </c>
      <c r="J327" t="s">
        <v>108</v>
      </c>
      <c r="K327">
        <v>1</v>
      </c>
      <c r="L327">
        <v>1.05</v>
      </c>
      <c r="M327">
        <v>2.5632810403500002</v>
      </c>
      <c r="N327">
        <v>2.56328104035E-3</v>
      </c>
      <c r="O327">
        <v>2.6914450923675002</v>
      </c>
      <c r="P327">
        <v>2.6914450923675001E-3</v>
      </c>
      <c r="Q327">
        <v>5.0000000000000051E-2</v>
      </c>
      <c r="R327">
        <v>1.2816405201750017E-4</v>
      </c>
      <c r="S327">
        <v>371.54761315244258</v>
      </c>
      <c r="T327">
        <v>390.12499381006472</v>
      </c>
      <c r="U327" t="s">
        <v>61</v>
      </c>
      <c r="V327">
        <v>2.9605896016042504E-6</v>
      </c>
      <c r="W327">
        <v>3.5527075219251005E-7</v>
      </c>
      <c r="X327">
        <v>4.4408844024063757E-7</v>
      </c>
      <c r="Y327">
        <v>1.4802948008021253E-5</v>
      </c>
      <c r="Z327">
        <v>1.06581225657753E-6</v>
      </c>
      <c r="AA327">
        <v>1.4802948008021253E-5</v>
      </c>
      <c r="AB327">
        <v>2.3743928604866087E-5</v>
      </c>
      <c r="AC327">
        <v>3.5201410363074539E-5</v>
      </c>
      <c r="AD327"/>
      <c r="AE327">
        <v>1.8045498524064004E-5</v>
      </c>
      <c r="AF327">
        <v>1.3252162978609499E-4</v>
      </c>
      <c r="AG327">
        <v>6.2031401176470007E-6</v>
      </c>
      <c r="AH327">
        <v>1.4098045721924999E-5</v>
      </c>
      <c r="AI327">
        <v>3.9474528021390002E-6</v>
      </c>
      <c r="AJ327">
        <v>5.075296459893E-6</v>
      </c>
      <c r="AK327">
        <v>3.1015700588235004E-6</v>
      </c>
      <c r="AL327">
        <v>2.3120794983957E-5</v>
      </c>
      <c r="AM327">
        <v>5.63921828877E-6</v>
      </c>
      <c r="AN327">
        <v>6.2031401176470007E-6</v>
      </c>
      <c r="AO327"/>
      <c r="AP327">
        <v>1.4098045721925006E-7</v>
      </c>
      <c r="AQ327">
        <v>1.5379686242099998E-6</v>
      </c>
      <c r="AR327">
        <v>5.63921828877E-6</v>
      </c>
      <c r="AS327">
        <v>7.0490228609625002E-5</v>
      </c>
      <c r="AT327"/>
      <c r="AU327"/>
      <c r="AV327"/>
      <c r="AW327"/>
      <c r="AX327"/>
      <c r="AY327"/>
      <c r="AZ327"/>
      <c r="BA327"/>
      <c r="BB327"/>
      <c r="BC327"/>
      <c r="BD327"/>
      <c r="BE327"/>
      <c r="BF327">
        <v>8.5293176617646247E-5</v>
      </c>
      <c r="BG327">
        <v>5.63921828877E-6</v>
      </c>
      <c r="BH327"/>
      <c r="BI327" t="s">
        <v>782</v>
      </c>
      <c r="BJ327" t="s">
        <v>22</v>
      </c>
      <c r="BK327" t="s">
        <v>92</v>
      </c>
      <c r="BL327" t="s">
        <v>117</v>
      </c>
      <c r="BM327" t="s">
        <v>41</v>
      </c>
      <c r="BN327" t="s">
        <v>26</v>
      </c>
      <c r="BO327" t="s">
        <v>26</v>
      </c>
      <c r="BP327">
        <v>3.85</v>
      </c>
      <c r="BS327" s="126"/>
      <c r="BT327" s="126"/>
      <c r="CC327" s="126"/>
      <c r="CD327" s="126"/>
      <c r="CK327" s="126"/>
      <c r="CL327" s="126"/>
      <c r="CM327" s="126"/>
      <c r="CN327" s="126"/>
      <c r="CO327" s="126"/>
      <c r="CP327" s="126"/>
      <c r="CQ327" s="126"/>
      <c r="CR327" s="126"/>
      <c r="CS327" s="126"/>
      <c r="CT327" s="126"/>
      <c r="CU327" s="126"/>
      <c r="CV327" s="126"/>
      <c r="CW327" s="126"/>
      <c r="CX327" s="126"/>
      <c r="CY327" s="126"/>
      <c r="CZ327" s="126"/>
      <c r="DA327" s="126"/>
      <c r="DB327" s="126"/>
      <c r="DC327" s="126"/>
      <c r="DD327" s="126"/>
      <c r="DE327" s="126"/>
      <c r="DF327" s="126"/>
      <c r="DG327" s="126"/>
      <c r="DH327" s="126"/>
      <c r="DI327" s="126"/>
      <c r="DJ327" s="126"/>
      <c r="DK327" s="126"/>
      <c r="DL327" s="126"/>
      <c r="DM327" s="126"/>
      <c r="DN327" s="126"/>
      <c r="DO327" s="126"/>
      <c r="DP327" s="126"/>
      <c r="DQ327" s="126"/>
      <c r="DR327" s="126"/>
      <c r="DS327" s="126"/>
      <c r="DT327" s="126"/>
      <c r="DU327" s="126"/>
      <c r="DV327" s="126"/>
      <c r="DW327" s="126"/>
      <c r="DX327" s="126"/>
      <c r="EB327" s="126"/>
      <c r="EF327" s="126"/>
      <c r="EG327" s="126"/>
    </row>
    <row r="328" spans="1:137" x14ac:dyDescent="0.25">
      <c r="A328">
        <v>327</v>
      </c>
      <c r="B328" t="s">
        <v>1122</v>
      </c>
      <c r="C328">
        <v>6.35</v>
      </c>
      <c r="D328" t="s">
        <v>1123</v>
      </c>
      <c r="E328" s="134"/>
      <c r="F328">
        <v>425513</v>
      </c>
      <c r="G328" t="s">
        <v>30</v>
      </c>
      <c r="H328" t="s">
        <v>1008</v>
      </c>
      <c r="I328">
        <v>253758</v>
      </c>
      <c r="J328" t="s">
        <v>108</v>
      </c>
      <c r="K328">
        <v>1</v>
      </c>
      <c r="L328">
        <v>1.03</v>
      </c>
      <c r="M328">
        <v>4.7324000000000002</v>
      </c>
      <c r="N328">
        <v>4.7324000000000003E-3</v>
      </c>
      <c r="O328">
        <v>4.8743720000000001</v>
      </c>
      <c r="P328">
        <v>4.8743720000000001E-3</v>
      </c>
      <c r="Q328">
        <v>3.0000000000000027E-2</v>
      </c>
      <c r="R328">
        <v>1.4197199999999976E-4</v>
      </c>
      <c r="S328">
        <v>205.15463325326832</v>
      </c>
      <c r="T328">
        <v>211.30927225086637</v>
      </c>
      <c r="U328" t="s">
        <v>1111</v>
      </c>
      <c r="V328">
        <v>5.3618092000000004E-6</v>
      </c>
      <c r="W328">
        <v>6.4341710400000016E-7</v>
      </c>
      <c r="X328">
        <v>8.0427138000000002E-7</v>
      </c>
      <c r="Y328">
        <v>2.6809046000000003E-5</v>
      </c>
      <c r="Z328">
        <v>1.930251312E-6</v>
      </c>
      <c r="AA328">
        <v>2.6809046000000003E-5</v>
      </c>
      <c r="AB328">
        <v>4.3001709783999998E-5</v>
      </c>
      <c r="AC328">
        <v>6.3751911388000015E-5</v>
      </c>
      <c r="AD328"/>
      <c r="AE328"/>
      <c r="AF328"/>
      <c r="AG328">
        <v>1.1452407999999999E-5</v>
      </c>
      <c r="AH328">
        <v>2.6028199999999999E-5</v>
      </c>
      <c r="AI328">
        <v>7.2878960000000017E-6</v>
      </c>
      <c r="AJ328">
        <v>9.3701519999999992E-6</v>
      </c>
      <c r="AK328">
        <v>5.7262039999999996E-6</v>
      </c>
      <c r="AL328">
        <v>4.2686248000000003E-5</v>
      </c>
      <c r="AM328">
        <v>1.041128E-5</v>
      </c>
      <c r="AN328"/>
      <c r="AO328">
        <v>7.8084600000000005E-6</v>
      </c>
      <c r="AP328">
        <v>2.6028200000000005E-7</v>
      </c>
      <c r="AQ328">
        <v>2.8394399999999997E-6</v>
      </c>
      <c r="AR328">
        <v>1.041128E-5</v>
      </c>
      <c r="AS328">
        <v>1.3014100000000001E-4</v>
      </c>
      <c r="AT328"/>
      <c r="AU328"/>
      <c r="AV328"/>
      <c r="AW328"/>
      <c r="AX328"/>
      <c r="AY328"/>
      <c r="AZ328"/>
      <c r="BA328"/>
      <c r="BB328"/>
      <c r="BC328"/>
      <c r="BD328"/>
      <c r="BE328"/>
      <c r="BF328">
        <v>1.5695004600000005E-4</v>
      </c>
      <c r="BG328">
        <v>1.041128E-5</v>
      </c>
      <c r="BH328"/>
      <c r="BI328" t="s">
        <v>33</v>
      </c>
      <c r="BJ328" t="s">
        <v>706</v>
      </c>
      <c r="BK328" t="s">
        <v>92</v>
      </c>
      <c r="BL328" t="s">
        <v>93</v>
      </c>
      <c r="BM328" t="s">
        <v>41</v>
      </c>
      <c r="BN328" t="s">
        <v>26</v>
      </c>
      <c r="BO328" t="s">
        <v>94</v>
      </c>
      <c r="BP328">
        <v>5.25</v>
      </c>
      <c r="BS328" s="126"/>
      <c r="BT328" s="126"/>
      <c r="CC328" s="126"/>
      <c r="CD328" s="126"/>
      <c r="CK328" s="126"/>
      <c r="CL328" s="126"/>
      <c r="CM328" s="126"/>
      <c r="CN328" s="126"/>
      <c r="CO328" s="126"/>
      <c r="CP328" s="126"/>
      <c r="CQ328" s="126"/>
      <c r="CR328" s="126"/>
      <c r="CS328" s="126"/>
      <c r="CT328" s="126"/>
      <c r="CU328" s="126"/>
      <c r="CV328" s="126"/>
      <c r="CW328" s="126"/>
      <c r="CX328" s="126"/>
      <c r="CY328" s="126"/>
      <c r="CZ328" s="126"/>
      <c r="DA328" s="126"/>
      <c r="DB328" s="126"/>
      <c r="DC328" s="126"/>
      <c r="DD328" s="126"/>
      <c r="DE328" s="126"/>
      <c r="DF328" s="126"/>
      <c r="DG328" s="126"/>
      <c r="DH328" s="126"/>
      <c r="DI328" s="126"/>
      <c r="DJ328" s="126"/>
      <c r="DK328" s="126"/>
      <c r="DL328" s="126"/>
      <c r="DM328" s="126"/>
      <c r="DN328" s="126"/>
      <c r="DO328" s="126"/>
      <c r="DP328" s="126"/>
      <c r="DQ328" s="126"/>
      <c r="DR328" s="126"/>
      <c r="DS328" s="126"/>
      <c r="DT328" s="126"/>
      <c r="DU328" s="126"/>
      <c r="DV328" s="126"/>
      <c r="DW328" s="126"/>
      <c r="DX328" s="126"/>
      <c r="EB328" s="126"/>
      <c r="EF328" s="126"/>
      <c r="EG328" s="126"/>
    </row>
    <row r="329" spans="1:137" x14ac:dyDescent="0.25">
      <c r="A329">
        <v>328</v>
      </c>
      <c r="B329" t="s">
        <v>1128</v>
      </c>
      <c r="C329">
        <v>4.17</v>
      </c>
      <c r="D329" t="s">
        <v>1404</v>
      </c>
      <c r="E329" s="134"/>
      <c r="F329">
        <v>427179</v>
      </c>
      <c r="G329" t="s">
        <v>30</v>
      </c>
      <c r="H329" t="s">
        <v>1008</v>
      </c>
      <c r="I329">
        <v>253758</v>
      </c>
      <c r="J329" t="s">
        <v>108</v>
      </c>
      <c r="K329">
        <v>1</v>
      </c>
      <c r="L329">
        <v>1.05</v>
      </c>
      <c r="M329">
        <v>1.355955</v>
      </c>
      <c r="N329">
        <v>1.3559550000000001E-3</v>
      </c>
      <c r="O329">
        <v>1.42375275</v>
      </c>
      <c r="P329">
        <v>1.42375275E-3</v>
      </c>
      <c r="Q329">
        <v>5.0000000000000051E-2</v>
      </c>
      <c r="R329">
        <v>6.7797749999999905E-5</v>
      </c>
      <c r="S329">
        <v>702.36914379972222</v>
      </c>
      <c r="T329">
        <v>737.48760098970831</v>
      </c>
      <c r="U329" t="s">
        <v>61</v>
      </c>
      <c r="V329">
        <v>1.566128025E-6</v>
      </c>
      <c r="W329">
        <v>1.8793536300000001E-7</v>
      </c>
      <c r="X329">
        <v>2.3491920375000001E-7</v>
      </c>
      <c r="Y329">
        <v>7.8306401250000015E-6</v>
      </c>
      <c r="Z329">
        <v>5.6380608900000007E-7</v>
      </c>
      <c r="AA329">
        <v>7.8306401250000015E-6</v>
      </c>
      <c r="AB329">
        <v>1.25603467605E-5</v>
      </c>
      <c r="AC329">
        <v>1.8621262217249999E-5</v>
      </c>
      <c r="AD329"/>
      <c r="AE329">
        <v>9.5459232000000024E-6</v>
      </c>
      <c r="AF329">
        <v>7.0102873500000007E-5</v>
      </c>
      <c r="AG329">
        <v>3.2814111000000005E-6</v>
      </c>
      <c r="AH329">
        <v>7.4577525E-6</v>
      </c>
      <c r="AI329">
        <v>2.0881707000000002E-6</v>
      </c>
      <c r="AJ329">
        <v>2.6847909000000001E-6</v>
      </c>
      <c r="AK329">
        <v>1.6407055500000002E-6</v>
      </c>
      <c r="AL329">
        <v>1.22307141E-5</v>
      </c>
      <c r="AM329">
        <v>2.9831010000000005E-6</v>
      </c>
      <c r="AN329">
        <v>3.2814111000000005E-6</v>
      </c>
      <c r="AO329"/>
      <c r="AP329">
        <v>7.4577525000000018E-8</v>
      </c>
      <c r="AQ329">
        <v>8.1357300000000003E-7</v>
      </c>
      <c r="AR329">
        <v>2.9831010000000005E-6</v>
      </c>
      <c r="AS329">
        <v>3.7288762500000009E-5</v>
      </c>
      <c r="AT329"/>
      <c r="AU329"/>
      <c r="AV329"/>
      <c r="AW329"/>
      <c r="AX329"/>
      <c r="AY329"/>
      <c r="AZ329"/>
      <c r="BA329"/>
      <c r="BB329"/>
      <c r="BC329"/>
      <c r="BD329"/>
      <c r="BE329"/>
      <c r="BF329">
        <v>4.511940262500001E-5</v>
      </c>
      <c r="BG329">
        <v>2.9831010000000005E-6</v>
      </c>
      <c r="BH329"/>
      <c r="BI329" t="s">
        <v>782</v>
      </c>
      <c r="BJ329" t="s">
        <v>22</v>
      </c>
      <c r="BK329" t="s">
        <v>57</v>
      </c>
      <c r="BL329" t="s">
        <v>58</v>
      </c>
      <c r="BM329" t="s">
        <v>41</v>
      </c>
      <c r="BN329" t="s">
        <v>26</v>
      </c>
      <c r="BO329" t="s">
        <v>26</v>
      </c>
      <c r="BP329">
        <v>3.35</v>
      </c>
      <c r="BS329" s="126"/>
      <c r="BT329" s="126"/>
      <c r="CC329" s="126"/>
      <c r="CD329" s="126"/>
      <c r="CK329" s="126"/>
      <c r="CL329" s="126"/>
      <c r="CM329" s="126"/>
      <c r="CN329" s="126"/>
      <c r="CO329" s="126"/>
      <c r="CP329" s="126"/>
      <c r="CQ329" s="126"/>
      <c r="CR329" s="126"/>
      <c r="CS329" s="126"/>
      <c r="CT329" s="126"/>
      <c r="CU329" s="126"/>
      <c r="CV329" s="126"/>
      <c r="CW329" s="126"/>
      <c r="CX329" s="126"/>
      <c r="CY329" s="126"/>
      <c r="CZ329" s="126"/>
      <c r="DA329" s="126"/>
      <c r="DB329" s="126"/>
      <c r="DC329" s="126"/>
      <c r="DD329" s="126"/>
      <c r="DE329" s="126"/>
      <c r="DF329" s="126"/>
      <c r="DG329" s="126"/>
      <c r="DH329" s="126"/>
      <c r="DI329" s="126"/>
      <c r="DJ329" s="126"/>
      <c r="DK329" s="126"/>
      <c r="DL329" s="126"/>
      <c r="DM329" s="126"/>
      <c r="DN329" s="126"/>
      <c r="DO329" s="126"/>
      <c r="DP329" s="126"/>
      <c r="DQ329" s="126"/>
      <c r="DR329" s="126"/>
      <c r="DS329" s="126"/>
      <c r="DT329" s="126"/>
      <c r="DU329" s="126"/>
      <c r="DV329" s="126"/>
      <c r="DW329" s="126"/>
      <c r="DX329" s="126"/>
      <c r="EB329" s="126"/>
      <c r="EF329" s="126"/>
      <c r="EG329" s="126"/>
    </row>
    <row r="330" spans="1:137" x14ac:dyDescent="0.25">
      <c r="A330">
        <v>329</v>
      </c>
      <c r="B330" t="s">
        <v>1124</v>
      </c>
      <c r="C330">
        <v>4.17</v>
      </c>
      <c r="D330" t="s">
        <v>1270</v>
      </c>
      <c r="E330" s="134"/>
      <c r="F330">
        <v>427180</v>
      </c>
      <c r="G330" t="s">
        <v>1020</v>
      </c>
      <c r="H330" t="s">
        <v>1013</v>
      </c>
      <c r="I330">
        <v>280374</v>
      </c>
      <c r="J330" t="s">
        <v>108</v>
      </c>
      <c r="K330">
        <v>1</v>
      </c>
      <c r="L330">
        <v>1.03</v>
      </c>
      <c r="M330">
        <v>1.2948</v>
      </c>
      <c r="N330">
        <v>1.2948E-3</v>
      </c>
      <c r="O330">
        <v>1.3336440000000001</v>
      </c>
      <c r="P330">
        <v>1.3336439999999999E-3</v>
      </c>
      <c r="Q330">
        <v>3.0000000000000027E-2</v>
      </c>
      <c r="R330">
        <v>3.8844000000000118E-5</v>
      </c>
      <c r="S330">
        <v>749.82529070726514</v>
      </c>
      <c r="T330">
        <v>772.32004942848323</v>
      </c>
      <c r="U330" t="s">
        <v>972</v>
      </c>
      <c r="V330"/>
      <c r="W330"/>
      <c r="X330"/>
      <c r="Y330"/>
      <c r="Z330"/>
      <c r="AA330"/>
      <c r="AB330">
        <v>1.1765407368E-5</v>
      </c>
      <c r="AC330">
        <v>1.7442729876000004E-5</v>
      </c>
      <c r="AD330"/>
      <c r="AE330"/>
      <c r="AF330"/>
      <c r="AG330"/>
      <c r="AH330"/>
      <c r="AI330"/>
      <c r="AJ330"/>
      <c r="AK330"/>
      <c r="AL330"/>
      <c r="AM330">
        <v>2.8435490596334114E-6</v>
      </c>
      <c r="AN330"/>
      <c r="AO330"/>
      <c r="AP330"/>
      <c r="AQ330">
        <v>3.8844000000000003E-5</v>
      </c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>
        <v>2.8435490596334114E-6</v>
      </c>
      <c r="BH330"/>
      <c r="BI330" t="s">
        <v>782</v>
      </c>
      <c r="BJ330" t="s">
        <v>41</v>
      </c>
      <c r="BK330" t="s">
        <v>57</v>
      </c>
      <c r="BL330" t="s">
        <v>58</v>
      </c>
      <c r="BM330" t="s">
        <v>41</v>
      </c>
      <c r="BN330" t="s">
        <v>94</v>
      </c>
      <c r="BO330" t="s">
        <v>94</v>
      </c>
      <c r="BP330">
        <v>3.35</v>
      </c>
      <c r="BS330" s="126"/>
      <c r="BT330" s="126"/>
      <c r="CC330" s="126"/>
      <c r="CD330" s="126"/>
      <c r="CK330" s="126"/>
      <c r="CL330" s="126"/>
      <c r="CM330" s="126"/>
      <c r="CN330" s="126"/>
      <c r="CO330" s="126"/>
      <c r="CP330" s="126"/>
      <c r="CQ330" s="126"/>
      <c r="CR330" s="126"/>
      <c r="CS330" s="126"/>
      <c r="CT330" s="126"/>
      <c r="CU330" s="126"/>
      <c r="CV330" s="126"/>
      <c r="CW330" s="126"/>
      <c r="CX330" s="126"/>
      <c r="CY330" s="126"/>
      <c r="CZ330" s="126"/>
      <c r="DA330" s="126"/>
      <c r="DB330" s="126"/>
      <c r="DC330" s="126"/>
      <c r="DD330" s="126"/>
      <c r="DE330" s="126"/>
      <c r="DF330" s="126"/>
      <c r="DG330" s="126"/>
      <c r="DH330" s="126"/>
      <c r="DI330" s="126"/>
      <c r="DJ330" s="126"/>
      <c r="DK330" s="126"/>
      <c r="DL330" s="126"/>
      <c r="DM330" s="126"/>
      <c r="DN330" s="126"/>
      <c r="DO330" s="126"/>
      <c r="DP330" s="126"/>
      <c r="DQ330" s="126"/>
      <c r="DR330" s="126"/>
      <c r="DS330" s="126"/>
      <c r="DT330" s="126"/>
      <c r="DU330" s="126"/>
      <c r="DV330" s="126"/>
      <c r="DW330" s="126"/>
      <c r="DX330" s="126"/>
      <c r="EB330" s="126"/>
      <c r="EF330" s="126"/>
      <c r="EG330" s="126"/>
    </row>
    <row r="331" spans="1:137" x14ac:dyDescent="0.25">
      <c r="A331">
        <v>330</v>
      </c>
      <c r="B331" t="s">
        <v>1126</v>
      </c>
      <c r="C331">
        <v>4.17</v>
      </c>
      <c r="D331" t="s">
        <v>1271</v>
      </c>
      <c r="E331" s="134"/>
      <c r="F331">
        <v>430166</v>
      </c>
      <c r="G331" t="s">
        <v>30</v>
      </c>
      <c r="H331" t="s">
        <v>1008</v>
      </c>
      <c r="I331">
        <v>253758</v>
      </c>
      <c r="J331" t="s">
        <v>108</v>
      </c>
      <c r="K331">
        <v>1</v>
      </c>
      <c r="L331">
        <v>1.05</v>
      </c>
      <c r="M331">
        <v>1.57524</v>
      </c>
      <c r="N331">
        <v>1.5752400000000001E-3</v>
      </c>
      <c r="O331">
        <v>1.654002</v>
      </c>
      <c r="P331">
        <v>1.6540019999999999E-3</v>
      </c>
      <c r="Q331">
        <v>5.0000000000000051E-2</v>
      </c>
      <c r="R331">
        <v>7.8762000000000016E-5</v>
      </c>
      <c r="S331">
        <v>604.59419033350628</v>
      </c>
      <c r="T331">
        <v>634.82389985018153</v>
      </c>
      <c r="U331" t="s">
        <v>61</v>
      </c>
      <c r="V331">
        <v>1.8194022E-6</v>
      </c>
      <c r="W331">
        <v>2.18328264E-7</v>
      </c>
      <c r="X331">
        <v>2.7291033000000001E-7</v>
      </c>
      <c r="Y331">
        <v>9.0970110000000013E-6</v>
      </c>
      <c r="Z331">
        <v>6.5498479200000008E-7</v>
      </c>
      <c r="AA331">
        <v>9.0970110000000013E-6</v>
      </c>
      <c r="AB331">
        <v>1.4591605644E-5</v>
      </c>
      <c r="AC331">
        <v>2.1632692157999998E-5</v>
      </c>
      <c r="AD331"/>
      <c r="AE331">
        <v>1.1089689600000005E-5</v>
      </c>
      <c r="AF331">
        <v>8.1439907999999994E-5</v>
      </c>
      <c r="AG331">
        <v>3.812080800000001E-6</v>
      </c>
      <c r="AH331">
        <v>8.6638199999999997E-6</v>
      </c>
      <c r="AI331">
        <v>2.4258696000000002E-6</v>
      </c>
      <c r="AJ331">
        <v>3.1189751999999999E-6</v>
      </c>
      <c r="AK331">
        <v>1.9060404000000005E-6</v>
      </c>
      <c r="AL331">
        <v>1.4208664799999999E-5</v>
      </c>
      <c r="AM331">
        <v>3.4655280000000005E-6</v>
      </c>
      <c r="AN331">
        <v>3.812080800000001E-6</v>
      </c>
      <c r="AO331"/>
      <c r="AP331">
        <v>8.6638200000000022E-8</v>
      </c>
      <c r="AQ331">
        <v>9.4514400000000012E-7</v>
      </c>
      <c r="AR331">
        <v>3.4655280000000005E-6</v>
      </c>
      <c r="AS331">
        <v>4.331910000000001E-5</v>
      </c>
      <c r="AT331"/>
      <c r="AU331"/>
      <c r="AV331"/>
      <c r="AW331"/>
      <c r="AX331"/>
      <c r="AY331"/>
      <c r="AZ331"/>
      <c r="BA331"/>
      <c r="BB331"/>
      <c r="BC331"/>
      <c r="BD331"/>
      <c r="BE331"/>
      <c r="BF331">
        <v>5.2416111000000005E-5</v>
      </c>
      <c r="BG331">
        <v>3.4655280000000005E-6</v>
      </c>
      <c r="BH331"/>
      <c r="BI331" t="s">
        <v>782</v>
      </c>
      <c r="BJ331" t="s">
        <v>22</v>
      </c>
      <c r="BK331" t="s">
        <v>57</v>
      </c>
      <c r="BL331" t="s">
        <v>58</v>
      </c>
      <c r="BM331" t="s">
        <v>41</v>
      </c>
      <c r="BN331" t="s">
        <v>26</v>
      </c>
      <c r="BO331" t="s">
        <v>26</v>
      </c>
      <c r="BP331">
        <v>3.35</v>
      </c>
      <c r="BS331" s="126"/>
      <c r="BT331" s="126"/>
      <c r="CC331" s="126"/>
      <c r="CD331" s="126"/>
      <c r="CK331" s="126"/>
      <c r="CL331" s="126"/>
      <c r="CM331" s="126"/>
      <c r="CN331" s="126"/>
      <c r="CO331" s="126"/>
      <c r="CP331" s="126"/>
      <c r="CQ331" s="126"/>
      <c r="CR331" s="126"/>
      <c r="CS331" s="126"/>
      <c r="CT331" s="126"/>
      <c r="CU331" s="126"/>
      <c r="CV331" s="126"/>
      <c r="CW331" s="126"/>
      <c r="CX331" s="126"/>
      <c r="CY331" s="126"/>
      <c r="CZ331" s="126"/>
      <c r="DA331" s="126"/>
      <c r="DB331" s="126"/>
      <c r="DC331" s="126"/>
      <c r="DD331" s="126"/>
      <c r="DE331" s="126"/>
      <c r="DF331" s="126"/>
      <c r="DG331" s="126"/>
      <c r="DH331" s="126"/>
      <c r="DI331" s="126"/>
      <c r="DJ331" s="126"/>
      <c r="DK331" s="126"/>
      <c r="DL331" s="126"/>
      <c r="DM331" s="126"/>
      <c r="DN331" s="126"/>
      <c r="DO331" s="126"/>
      <c r="DP331" s="126"/>
      <c r="DQ331" s="126"/>
      <c r="DR331" s="126"/>
      <c r="DS331" s="126"/>
      <c r="DT331" s="126"/>
      <c r="DU331" s="126"/>
      <c r="DV331" s="126"/>
      <c r="DW331" s="126"/>
      <c r="DX331" s="126"/>
      <c r="EB331" s="126"/>
      <c r="EF331" s="126"/>
      <c r="EG331" s="126"/>
    </row>
    <row r="332" spans="1:137" s="127" customFormat="1" x14ac:dyDescent="0.25">
      <c r="A332">
        <v>331</v>
      </c>
      <c r="B332" t="s">
        <v>1272</v>
      </c>
      <c r="C332">
        <v>8</v>
      </c>
      <c r="D332" t="s">
        <v>1405</v>
      </c>
      <c r="E332" s="134">
        <v>5</v>
      </c>
      <c r="F332">
        <v>430406</v>
      </c>
      <c r="G332" t="s">
        <v>30</v>
      </c>
      <c r="H332" t="s">
        <v>1009</v>
      </c>
      <c r="I332">
        <v>267722</v>
      </c>
      <c r="J332" t="s">
        <v>108</v>
      </c>
      <c r="K332">
        <v>1</v>
      </c>
      <c r="L332">
        <v>1.03</v>
      </c>
      <c r="M332">
        <v>28.036000000000001</v>
      </c>
      <c r="N332">
        <v>2.8035999999999998E-2</v>
      </c>
      <c r="O332">
        <v>28.877080000000003</v>
      </c>
      <c r="P332">
        <v>2.8877080000000003E-2</v>
      </c>
      <c r="Q332">
        <v>3.0000000000000027E-2</v>
      </c>
      <c r="R332">
        <v>8.4108000000000099E-4</v>
      </c>
      <c r="S332">
        <v>34.629540105855575</v>
      </c>
      <c r="T332">
        <v>35.668426309031247</v>
      </c>
      <c r="U332" t="s">
        <v>61</v>
      </c>
      <c r="V332">
        <v>3.1764788000000005E-5</v>
      </c>
      <c r="W332">
        <v>3.811774560000001E-6</v>
      </c>
      <c r="X332">
        <v>4.7647182000000003E-6</v>
      </c>
      <c r="Y332">
        <v>1.5882394000000003E-4</v>
      </c>
      <c r="Z332">
        <v>1.143532368E-5</v>
      </c>
      <c r="AA332">
        <v>1.5882394000000003E-4</v>
      </c>
      <c r="AB332">
        <v>2.5475359976E-4</v>
      </c>
      <c r="AC332">
        <v>3.7768332932000006E-4</v>
      </c>
      <c r="AD332"/>
      <c r="AE332"/>
      <c r="AF332"/>
      <c r="AG332">
        <v>6.7847120000000011E-5</v>
      </c>
      <c r="AH332">
        <v>1.5419799999999998E-4</v>
      </c>
      <c r="AI332">
        <v>4.3175440000000003E-5</v>
      </c>
      <c r="AJ332">
        <v>5.5511279999999997E-5</v>
      </c>
      <c r="AK332">
        <v>3.3923560000000006E-5</v>
      </c>
      <c r="AL332">
        <v>2.5288471999999998E-4</v>
      </c>
      <c r="AM332">
        <v>6.1679200000000004E-5</v>
      </c>
      <c r="AN332">
        <v>6.7847120000000011E-5</v>
      </c>
      <c r="AO332"/>
      <c r="AP332">
        <v>1.5419800000000001E-6</v>
      </c>
      <c r="AQ332">
        <v>1.6821599999999998E-5</v>
      </c>
      <c r="AR332">
        <v>6.1679200000000004E-5</v>
      </c>
      <c r="AS332">
        <v>7.7099000000000004E-4</v>
      </c>
      <c r="AT332"/>
      <c r="AU332"/>
      <c r="AV332"/>
      <c r="AW332"/>
      <c r="AX332"/>
      <c r="AY332"/>
      <c r="AZ332"/>
      <c r="BA332"/>
      <c r="BB332"/>
      <c r="BC332"/>
      <c r="BD332"/>
      <c r="BE332"/>
      <c r="BF332">
        <v>9.2981393999999997E-4</v>
      </c>
      <c r="BG332">
        <v>6.1679200000000004E-5</v>
      </c>
      <c r="BH332"/>
      <c r="BI332" t="s">
        <v>782</v>
      </c>
      <c r="BJ332" t="s">
        <v>706</v>
      </c>
      <c r="BK332" t="s">
        <v>123</v>
      </c>
      <c r="BL332" t="s">
        <v>121</v>
      </c>
      <c r="BM332" t="s">
        <v>41</v>
      </c>
      <c r="BN332" t="s">
        <v>26</v>
      </c>
      <c r="BO332" t="s">
        <v>94</v>
      </c>
      <c r="BP332">
        <v>9.8000000000000007</v>
      </c>
    </row>
    <row r="333" spans="1:137" s="127" customFormat="1" x14ac:dyDescent="0.25">
      <c r="A333">
        <v>332</v>
      </c>
      <c r="B333" t="s">
        <v>1166</v>
      </c>
      <c r="C333">
        <v>6</v>
      </c>
      <c r="D333" t="s">
        <v>1167</v>
      </c>
      <c r="E333" s="134"/>
      <c r="F333">
        <v>432675</v>
      </c>
      <c r="G333" t="s">
        <v>30</v>
      </c>
      <c r="H333" t="s">
        <v>1008</v>
      </c>
      <c r="I333">
        <v>253758</v>
      </c>
      <c r="J333" t="s">
        <v>108</v>
      </c>
      <c r="K333">
        <v>1</v>
      </c>
      <c r="L333">
        <v>1.03</v>
      </c>
      <c r="M333">
        <v>7.3569599999999999</v>
      </c>
      <c r="N333">
        <v>7.3569600000000001E-3</v>
      </c>
      <c r="O333">
        <v>7.5776687999999996</v>
      </c>
      <c r="P333">
        <v>7.5776688000000004E-3</v>
      </c>
      <c r="Q333">
        <v>3.0000000000000027E-2</v>
      </c>
      <c r="R333">
        <v>2.2070880000000029E-4</v>
      </c>
      <c r="S333">
        <v>131.9667072279538</v>
      </c>
      <c r="T333">
        <v>135.92570844479241</v>
      </c>
      <c r="U333" t="s">
        <v>61</v>
      </c>
      <c r="V333">
        <v>8.3354356800000005E-6</v>
      </c>
      <c r="W333">
        <v>1.0002522816E-6</v>
      </c>
      <c r="X333">
        <v>1.2503153519999999E-6</v>
      </c>
      <c r="Y333">
        <v>4.1677178400000001E-5</v>
      </c>
      <c r="Z333">
        <v>3.0007568447999996E-6</v>
      </c>
      <c r="AA333">
        <v>4.1677178400000001E-5</v>
      </c>
      <c r="AB333">
        <v>6.6850194153600002E-5</v>
      </c>
      <c r="AC333">
        <v>9.9108330235200012E-5</v>
      </c>
      <c r="AD333"/>
      <c r="AE333">
        <v>5.1792998400000005E-5</v>
      </c>
      <c r="AF333">
        <v>3.803548320000001E-4</v>
      </c>
      <c r="AG333">
        <v>1.7803843200000005E-5</v>
      </c>
      <c r="AH333">
        <v>4.0463280000000001E-5</v>
      </c>
      <c r="AI333">
        <v>1.1329718400000002E-5</v>
      </c>
      <c r="AJ333">
        <v>1.4566780800000001E-5</v>
      </c>
      <c r="AK333">
        <v>8.9019216000000024E-6</v>
      </c>
      <c r="AL333">
        <v>6.6359779200000007E-5</v>
      </c>
      <c r="AM333">
        <v>1.6185312000000002E-5</v>
      </c>
      <c r="AN333">
        <v>1.7803843200000005E-5</v>
      </c>
      <c r="AO333"/>
      <c r="AP333">
        <v>4.0463280000000009E-7</v>
      </c>
      <c r="AQ333">
        <v>4.4141760000000002E-6</v>
      </c>
      <c r="AR333">
        <v>1.6185312000000002E-5</v>
      </c>
      <c r="AS333">
        <v>2.0231640000000005E-4</v>
      </c>
      <c r="AT333"/>
      <c r="AU333"/>
      <c r="AV333"/>
      <c r="AW333"/>
      <c r="AX333"/>
      <c r="AY333"/>
      <c r="AZ333"/>
      <c r="BA333"/>
      <c r="BB333"/>
      <c r="BC333"/>
      <c r="BD333"/>
      <c r="BE333"/>
      <c r="BF333">
        <v>2.4399357840000009E-4</v>
      </c>
      <c r="BG333">
        <v>1.6185312000000002E-5</v>
      </c>
      <c r="BH333"/>
      <c r="BI333" t="s">
        <v>33</v>
      </c>
      <c r="BJ333" t="s">
        <v>706</v>
      </c>
      <c r="BK333" t="s">
        <v>119</v>
      </c>
      <c r="BL333" t="s">
        <v>93</v>
      </c>
      <c r="BM333" t="s">
        <v>41</v>
      </c>
      <c r="BN333" t="s">
        <v>26</v>
      </c>
      <c r="BO333" t="s">
        <v>26</v>
      </c>
      <c r="BP333">
        <v>5.2</v>
      </c>
    </row>
    <row r="334" spans="1:137" s="127" customFormat="1" x14ac:dyDescent="0.25">
      <c r="A334">
        <v>333</v>
      </c>
      <c r="B334" t="s">
        <v>1169</v>
      </c>
      <c r="C334">
        <v>5.5</v>
      </c>
      <c r="D334" t="s">
        <v>1406</v>
      </c>
      <c r="E334" s="134"/>
      <c r="F334"/>
      <c r="G334" t="s">
        <v>30</v>
      </c>
      <c r="H334" t="s">
        <v>1008</v>
      </c>
      <c r="I334">
        <v>253758</v>
      </c>
      <c r="J334" t="s">
        <v>108</v>
      </c>
      <c r="K334">
        <v>1</v>
      </c>
      <c r="L334">
        <v>1.07</v>
      </c>
      <c r="M334">
        <v>4.0486000000000004</v>
      </c>
      <c r="N334">
        <v>4.0486000000000003E-3</v>
      </c>
      <c r="O334">
        <v>4.332002000000001</v>
      </c>
      <c r="P334">
        <v>4.3320020000000006E-3</v>
      </c>
      <c r="Q334">
        <v>7.0000000000000062E-2</v>
      </c>
      <c r="R334">
        <v>2.8340200000000031E-4</v>
      </c>
      <c r="S334">
        <v>230.84015196668881</v>
      </c>
      <c r="T334">
        <v>246.99896260435705</v>
      </c>
      <c r="U334" t="s">
        <v>61</v>
      </c>
      <c r="V334">
        <v>4.7652022000000018E-6</v>
      </c>
      <c r="W334">
        <v>5.7182426400000032E-7</v>
      </c>
      <c r="X334">
        <v>7.1478033000000035E-7</v>
      </c>
      <c r="Y334">
        <v>2.3826011000000009E-5</v>
      </c>
      <c r="Z334">
        <v>1.7154727920000003E-6</v>
      </c>
      <c r="AA334">
        <v>2.3826011000000009E-5</v>
      </c>
      <c r="AB334">
        <v>3.8216921644000011E-5</v>
      </c>
      <c r="AC334">
        <v>5.6658254158000024E-5</v>
      </c>
      <c r="AD334"/>
      <c r="AE334">
        <v>2.8502144000000007E-5</v>
      </c>
      <c r="AF334">
        <v>2.0931262000000003E-4</v>
      </c>
      <c r="AG334">
        <v>9.797612000000002E-6</v>
      </c>
      <c r="AH334">
        <v>2.2267299999999999E-5</v>
      </c>
      <c r="AI334">
        <v>6.2348440000000012E-6</v>
      </c>
      <c r="AJ334">
        <v>8.0162280000000012E-6</v>
      </c>
      <c r="AK334">
        <v>4.898806000000001E-6</v>
      </c>
      <c r="AL334">
        <v>3.6518372000000003E-5</v>
      </c>
      <c r="AM334">
        <v>8.9069200000000008E-6</v>
      </c>
      <c r="AN334">
        <v>9.797612000000002E-6</v>
      </c>
      <c r="AO334"/>
      <c r="AP334">
        <v>2.2267300000000005E-7</v>
      </c>
      <c r="AQ334">
        <v>2.4291600000000001E-6</v>
      </c>
      <c r="AR334">
        <v>8.9069200000000008E-6</v>
      </c>
      <c r="AS334">
        <v>1.1133650000000004E-4</v>
      </c>
      <c r="AT334"/>
      <c r="AU334"/>
      <c r="AV334"/>
      <c r="AW334"/>
      <c r="AX334"/>
      <c r="AY334"/>
      <c r="AZ334"/>
      <c r="BA334"/>
      <c r="BB334"/>
      <c r="BC334"/>
      <c r="BD334"/>
      <c r="BE334"/>
      <c r="BF334">
        <v>1.3516251100000005E-4</v>
      </c>
      <c r="BG334">
        <v>8.9069200000000008E-6</v>
      </c>
      <c r="BH334"/>
      <c r="BI334" t="s">
        <v>782</v>
      </c>
      <c r="BJ334" t="s">
        <v>272</v>
      </c>
      <c r="BK334" t="s">
        <v>116</v>
      </c>
      <c r="BL334" t="s">
        <v>117</v>
      </c>
      <c r="BM334" t="s">
        <v>126</v>
      </c>
      <c r="BN334" t="s">
        <v>26</v>
      </c>
      <c r="BO334" t="s">
        <v>26</v>
      </c>
      <c r="BP334">
        <v>4.3499999999999996</v>
      </c>
    </row>
    <row r="335" spans="1:137" s="127" customFormat="1" x14ac:dyDescent="0.25">
      <c r="A335">
        <v>334</v>
      </c>
      <c r="B335" t="s">
        <v>1273</v>
      </c>
      <c r="C335">
        <v>3.5</v>
      </c>
      <c r="D335" t="s">
        <v>1274</v>
      </c>
      <c r="E335" s="134"/>
      <c r="F335">
        <v>436406</v>
      </c>
      <c r="G335" t="s">
        <v>30</v>
      </c>
      <c r="H335" t="s">
        <v>1008</v>
      </c>
      <c r="I335">
        <v>253758</v>
      </c>
      <c r="J335" t="s">
        <v>108</v>
      </c>
      <c r="K335">
        <v>1</v>
      </c>
      <c r="L335">
        <v>1.05</v>
      </c>
      <c r="M335">
        <v>2.1547000000000001</v>
      </c>
      <c r="N335">
        <v>2.1546999999999998E-3</v>
      </c>
      <c r="O335">
        <v>2.262435</v>
      </c>
      <c r="P335">
        <v>2.2624350000000001E-3</v>
      </c>
      <c r="Q335">
        <v>5.0000000000000051E-2</v>
      </c>
      <c r="R335">
        <v>1.077350000000003E-4</v>
      </c>
      <c r="S335">
        <v>442.00164866614949</v>
      </c>
      <c r="T335">
        <v>464.10173109945697</v>
      </c>
      <c r="U335" t="s">
        <v>1111</v>
      </c>
      <c r="V335">
        <v>2.4886784999999999E-6</v>
      </c>
      <c r="W335">
        <v>2.9864142E-7</v>
      </c>
      <c r="X335">
        <v>3.7330177500000002E-7</v>
      </c>
      <c r="Y335">
        <v>1.24433925E-5</v>
      </c>
      <c r="Z335">
        <v>8.9592425999999988E-7</v>
      </c>
      <c r="AA335">
        <v>1.24433925E-5</v>
      </c>
      <c r="AB335">
        <v>1.995920157E-5</v>
      </c>
      <c r="AC335">
        <v>2.9590387365000004E-5</v>
      </c>
      <c r="AD335"/>
      <c r="AE335">
        <v>1.5169088000000004E-5</v>
      </c>
      <c r="AF335">
        <v>1.1139799000000002E-4</v>
      </c>
      <c r="AG335">
        <v>5.214374000000001E-6</v>
      </c>
      <c r="AH335">
        <v>1.185085E-5</v>
      </c>
      <c r="AI335">
        <v>3.3182380000000005E-6</v>
      </c>
      <c r="AJ335">
        <v>4.2663059999999999E-6</v>
      </c>
      <c r="AK335">
        <v>2.6071870000000005E-6</v>
      </c>
      <c r="AL335">
        <v>1.9435394000000001E-5</v>
      </c>
      <c r="AM335">
        <v>4.7403399999999996E-6</v>
      </c>
      <c r="AN335"/>
      <c r="AO335">
        <v>3.5552550000000007E-6</v>
      </c>
      <c r="AP335">
        <v>1.1850850000000005E-7</v>
      </c>
      <c r="AQ335">
        <v>1.2928200000000001E-6</v>
      </c>
      <c r="AR335">
        <v>4.7403399999999996E-6</v>
      </c>
      <c r="AS335">
        <v>5.925425000000001E-5</v>
      </c>
      <c r="AT335"/>
      <c r="AU335"/>
      <c r="AV335"/>
      <c r="AW335"/>
      <c r="AX335"/>
      <c r="AY335"/>
      <c r="AZ335"/>
      <c r="BA335"/>
      <c r="BB335"/>
      <c r="BC335"/>
      <c r="BD335"/>
      <c r="BE335"/>
      <c r="BF335">
        <v>7.1697642500000009E-5</v>
      </c>
      <c r="BG335">
        <v>4.7403399999999996E-6</v>
      </c>
      <c r="BH335"/>
      <c r="BI335" t="s">
        <v>782</v>
      </c>
      <c r="BJ335" t="s">
        <v>22</v>
      </c>
      <c r="BK335" t="s">
        <v>57</v>
      </c>
      <c r="BL335" t="s">
        <v>58</v>
      </c>
      <c r="BM335" t="s">
        <v>41</v>
      </c>
      <c r="BN335" t="s">
        <v>26</v>
      </c>
      <c r="BO335" t="s">
        <v>26</v>
      </c>
      <c r="BP335">
        <v>3.05</v>
      </c>
    </row>
    <row r="336" spans="1:137" x14ac:dyDescent="0.25">
      <c r="A336">
        <v>335</v>
      </c>
      <c r="B336" t="s">
        <v>1407</v>
      </c>
      <c r="C336">
        <v>5</v>
      </c>
      <c r="D336" t="s">
        <v>1505</v>
      </c>
      <c r="E336" s="134"/>
      <c r="F336"/>
      <c r="G336" t="s">
        <v>30</v>
      </c>
      <c r="H336" t="s">
        <v>1008</v>
      </c>
      <c r="I336">
        <v>253758</v>
      </c>
      <c r="J336" t="s">
        <v>108</v>
      </c>
      <c r="K336">
        <v>1</v>
      </c>
      <c r="L336">
        <v>1.03</v>
      </c>
      <c r="M336">
        <v>2</v>
      </c>
      <c r="N336">
        <v>2E-3</v>
      </c>
      <c r="O336">
        <v>2.06</v>
      </c>
      <c r="P336">
        <v>2.0600000000000002E-3</v>
      </c>
      <c r="Q336">
        <v>3.0000000000000027E-2</v>
      </c>
      <c r="R336">
        <v>6.0000000000000157E-5</v>
      </c>
      <c r="S336">
        <v>485.43689320388341</v>
      </c>
      <c r="T336">
        <v>500</v>
      </c>
      <c r="U336" t="s">
        <v>1111</v>
      </c>
      <c r="V336">
        <v>2.2660000000000004E-6</v>
      </c>
      <c r="W336">
        <v>2.7192000000000002E-7</v>
      </c>
      <c r="X336">
        <v>3.3990000000000002E-7</v>
      </c>
      <c r="Y336">
        <v>1.1330000000000002E-5</v>
      </c>
      <c r="Z336">
        <v>8.1576000000000005E-7</v>
      </c>
      <c r="AA336">
        <v>1.1330000000000002E-5</v>
      </c>
      <c r="AB336">
        <v>1.8173319999999999E-5</v>
      </c>
      <c r="AC336">
        <v>2.6942740000000005E-5</v>
      </c>
      <c r="AD336"/>
      <c r="AE336">
        <v>1.4080000000000002E-5</v>
      </c>
      <c r="AF336">
        <v>1.0340000000000001E-4</v>
      </c>
      <c r="AG336">
        <v>4.8400000000000002E-6</v>
      </c>
      <c r="AH336">
        <v>1.1E-5</v>
      </c>
      <c r="AI336">
        <v>3.0800000000000002E-6</v>
      </c>
      <c r="AJ336">
        <v>3.9600000000000002E-6</v>
      </c>
      <c r="AK336">
        <v>2.4200000000000001E-6</v>
      </c>
      <c r="AL336">
        <v>1.804E-5</v>
      </c>
      <c r="AM336">
        <v>4.4000000000000002E-6</v>
      </c>
      <c r="AN336"/>
      <c r="AO336">
        <v>3.3000000000000006E-6</v>
      </c>
      <c r="AP336">
        <v>1.1000000000000003E-7</v>
      </c>
      <c r="AQ336">
        <v>1.1999999999999999E-6</v>
      </c>
      <c r="AR336">
        <v>4.4000000000000002E-6</v>
      </c>
      <c r="AS336">
        <v>5.5000000000000009E-5</v>
      </c>
      <c r="AT336"/>
      <c r="AU336"/>
      <c r="AV336"/>
      <c r="AW336"/>
      <c r="AX336"/>
      <c r="AY336"/>
      <c r="AZ336"/>
      <c r="BA336"/>
      <c r="BB336"/>
      <c r="BC336"/>
      <c r="BD336"/>
      <c r="BE336"/>
      <c r="BF336">
        <v>6.633000000000001E-5</v>
      </c>
      <c r="BG336">
        <v>4.4000000000000002E-6</v>
      </c>
      <c r="BH336"/>
      <c r="BI336" t="s">
        <v>782</v>
      </c>
      <c r="BJ336" t="s">
        <v>706</v>
      </c>
      <c r="BK336" t="s">
        <v>57</v>
      </c>
      <c r="BL336" t="s">
        <v>58</v>
      </c>
      <c r="BM336" t="s">
        <v>41</v>
      </c>
      <c r="BN336" t="s">
        <v>26</v>
      </c>
      <c r="BO336" t="s">
        <v>26</v>
      </c>
      <c r="BP336">
        <v>4.4000000000000004</v>
      </c>
      <c r="BS336" s="126"/>
      <c r="BT336" s="126"/>
      <c r="CC336" s="126"/>
      <c r="CD336" s="126"/>
      <c r="CK336" s="126"/>
      <c r="CL336" s="126"/>
      <c r="CM336" s="126"/>
      <c r="CN336" s="126"/>
      <c r="CO336" s="126"/>
      <c r="CP336" s="126"/>
      <c r="CQ336" s="126"/>
      <c r="CR336" s="126"/>
      <c r="CS336" s="126"/>
      <c r="CT336" s="126"/>
      <c r="CU336" s="126"/>
      <c r="CV336" s="126"/>
      <c r="CW336" s="126"/>
      <c r="CX336" s="126"/>
      <c r="CY336" s="126"/>
      <c r="CZ336" s="126"/>
      <c r="DA336" s="126"/>
      <c r="DB336" s="126"/>
      <c r="DC336" s="126"/>
      <c r="DD336" s="126"/>
      <c r="DE336" s="126"/>
      <c r="DF336" s="126"/>
      <c r="DG336" s="126"/>
      <c r="DH336" s="126"/>
      <c r="DI336" s="126"/>
      <c r="DJ336" s="126"/>
      <c r="DK336" s="126"/>
      <c r="DL336" s="126"/>
      <c r="DM336" s="126"/>
      <c r="DN336" s="126"/>
      <c r="DO336" s="126"/>
      <c r="DP336" s="126"/>
      <c r="DQ336" s="126"/>
      <c r="DR336" s="126"/>
      <c r="DS336" s="126"/>
      <c r="DT336" s="126"/>
      <c r="DU336" s="126"/>
      <c r="DV336" s="126"/>
      <c r="DW336" s="126"/>
      <c r="DX336" s="126"/>
      <c r="EB336" s="126"/>
      <c r="EF336" s="126"/>
      <c r="EG336" s="126"/>
    </row>
    <row r="337" spans="1:68" s="126" customFormat="1" x14ac:dyDescent="0.25">
      <c r="A337">
        <v>336</v>
      </c>
      <c r="B337" t="s">
        <v>1408</v>
      </c>
      <c r="C337">
        <v>3.5</v>
      </c>
      <c r="D337" t="s">
        <v>1409</v>
      </c>
      <c r="E337" s="134"/>
      <c r="F337">
        <v>444420</v>
      </c>
      <c r="G337" t="s">
        <v>913</v>
      </c>
      <c r="H337" t="s">
        <v>1410</v>
      </c>
      <c r="I337">
        <v>422372</v>
      </c>
      <c r="J337" t="s">
        <v>108</v>
      </c>
      <c r="K337">
        <v>1</v>
      </c>
      <c r="L337">
        <v>1.1299999999999999</v>
      </c>
      <c r="M337">
        <v>0.62118000000000007</v>
      </c>
      <c r="N337">
        <v>6.2118000000000004E-4</v>
      </c>
      <c r="O337">
        <v>0.70193340000000004</v>
      </c>
      <c r="P337">
        <v>7.0193339999999999E-4</v>
      </c>
      <c r="Q337">
        <v>0.12999999999999989</v>
      </c>
      <c r="R337">
        <v>8.0753399999999951E-5</v>
      </c>
      <c r="S337">
        <v>1424.6365823310302</v>
      </c>
      <c r="T337">
        <v>1609.839338034064</v>
      </c>
      <c r="U337" t="s">
        <v>1301</v>
      </c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>
        <v>1.3665960000000005E-6</v>
      </c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>
        <v>1.3665960000000005E-6</v>
      </c>
      <c r="BH337"/>
      <c r="BI337" t="s">
        <v>782</v>
      </c>
      <c r="BJ337" t="s">
        <v>41</v>
      </c>
      <c r="BK337" t="s">
        <v>23</v>
      </c>
      <c r="BL337" t="s">
        <v>24</v>
      </c>
      <c r="BM337" t="s">
        <v>41</v>
      </c>
      <c r="BN337" t="s">
        <v>94</v>
      </c>
      <c r="BO337" t="s">
        <v>94</v>
      </c>
      <c r="BP337">
        <v>3.05</v>
      </c>
    </row>
    <row r="338" spans="1:68" s="126" customFormat="1" x14ac:dyDescent="0.25">
      <c r="A338">
        <v>337</v>
      </c>
      <c r="B338" t="s">
        <v>1411</v>
      </c>
      <c r="C338">
        <v>4</v>
      </c>
      <c r="D338" t="s">
        <v>1580</v>
      </c>
      <c r="E338" s="134"/>
      <c r="F338">
        <v>444421</v>
      </c>
      <c r="G338" t="s">
        <v>913</v>
      </c>
      <c r="H338" t="s">
        <v>1011</v>
      </c>
      <c r="I338">
        <v>280367</v>
      </c>
      <c r="J338" t="s">
        <v>108</v>
      </c>
      <c r="K338">
        <v>1</v>
      </c>
      <c r="L338">
        <v>1.08</v>
      </c>
      <c r="M338">
        <v>0.81138999999999994</v>
      </c>
      <c r="N338">
        <v>8.1139000000000005E-4</v>
      </c>
      <c r="O338">
        <v>0.8763012</v>
      </c>
      <c r="P338">
        <v>8.7630119999999997E-4</v>
      </c>
      <c r="Q338">
        <v>8.0000000000000057E-2</v>
      </c>
      <c r="R338">
        <v>6.491120000000003E-5</v>
      </c>
      <c r="S338">
        <v>1141.1601399153624</v>
      </c>
      <c r="T338">
        <v>1232.4529511085916</v>
      </c>
      <c r="U338" t="s">
        <v>1301</v>
      </c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>
        <v>1.7850579999999998E-6</v>
      </c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>
        <v>1.7850579999999998E-6</v>
      </c>
      <c r="BH338"/>
      <c r="BI338" t="s">
        <v>782</v>
      </c>
      <c r="BJ338" t="s">
        <v>41</v>
      </c>
      <c r="BK338" t="s">
        <v>57</v>
      </c>
      <c r="BL338" t="s">
        <v>58</v>
      </c>
      <c r="BM338" t="s">
        <v>41</v>
      </c>
      <c r="BN338" t="s">
        <v>94</v>
      </c>
      <c r="BO338" t="s">
        <v>94</v>
      </c>
      <c r="BP338">
        <v>3.45</v>
      </c>
    </row>
    <row r="339" spans="1:68" s="126" customFormat="1" x14ac:dyDescent="0.25">
      <c r="A339">
        <v>338</v>
      </c>
      <c r="B339" t="s">
        <v>1412</v>
      </c>
      <c r="C339">
        <v>5</v>
      </c>
      <c r="D339" t="s">
        <v>1413</v>
      </c>
      <c r="E339" s="134"/>
      <c r="F339"/>
      <c r="G339" t="s">
        <v>30</v>
      </c>
      <c r="H339" t="s">
        <v>1008</v>
      </c>
      <c r="I339">
        <v>253758</v>
      </c>
      <c r="J339" t="s">
        <v>108</v>
      </c>
      <c r="K339">
        <v>1</v>
      </c>
      <c r="L339">
        <v>1.03</v>
      </c>
      <c r="M339">
        <v>2.52</v>
      </c>
      <c r="N339">
        <v>2.5200000000000001E-3</v>
      </c>
      <c r="O339">
        <v>2.5956000000000001</v>
      </c>
      <c r="P339">
        <v>2.5956E-3</v>
      </c>
      <c r="Q339">
        <v>3.0000000000000027E-2</v>
      </c>
      <c r="R339">
        <v>7.5599999999999886E-5</v>
      </c>
      <c r="S339">
        <v>385.2673755586377</v>
      </c>
      <c r="T339">
        <v>396.82539682539681</v>
      </c>
      <c r="U339" t="s">
        <v>1111</v>
      </c>
      <c r="V339">
        <v>2.8551600000000004E-6</v>
      </c>
      <c r="W339">
        <v>3.4261920000000004E-7</v>
      </c>
      <c r="X339">
        <v>4.2827400000000001E-7</v>
      </c>
      <c r="Y339">
        <v>1.42758E-5</v>
      </c>
      <c r="Z339">
        <v>1.0278576000000001E-6</v>
      </c>
      <c r="AA339">
        <v>1.42758E-5</v>
      </c>
      <c r="AB339">
        <v>2.2898383200000001E-5</v>
      </c>
      <c r="AC339">
        <v>3.3947852400000003E-5</v>
      </c>
      <c r="AD339"/>
      <c r="AE339">
        <v>1.7740800000000005E-5</v>
      </c>
      <c r="AF339">
        <v>1.3028400000000002E-4</v>
      </c>
      <c r="AG339">
        <v>6.0984000000000008E-6</v>
      </c>
      <c r="AH339">
        <v>1.3859999999999999E-5</v>
      </c>
      <c r="AI339">
        <v>3.8808000000000002E-6</v>
      </c>
      <c r="AJ339">
        <v>4.9896000000000005E-6</v>
      </c>
      <c r="AK339">
        <v>3.0492000000000004E-6</v>
      </c>
      <c r="AL339">
        <v>2.2730399999999998E-5</v>
      </c>
      <c r="AM339">
        <v>5.5440000000000006E-6</v>
      </c>
      <c r="AN339"/>
      <c r="AO339">
        <v>4.1580000000000007E-6</v>
      </c>
      <c r="AP339">
        <v>1.3860000000000006E-7</v>
      </c>
      <c r="AQ339">
        <v>1.5120000000000001E-6</v>
      </c>
      <c r="AR339">
        <v>5.5440000000000006E-6</v>
      </c>
      <c r="AS339">
        <v>6.9300000000000018E-5</v>
      </c>
      <c r="AT339"/>
      <c r="AU339"/>
      <c r="AV339"/>
      <c r="AW339"/>
      <c r="AX339"/>
      <c r="AY339"/>
      <c r="AZ339"/>
      <c r="BA339"/>
      <c r="BB339"/>
      <c r="BC339"/>
      <c r="BD339"/>
      <c r="BE339"/>
      <c r="BF339">
        <v>8.3575800000000014E-5</v>
      </c>
      <c r="BG339">
        <v>5.5440000000000006E-6</v>
      </c>
      <c r="BH339"/>
      <c r="BI339" t="s">
        <v>782</v>
      </c>
      <c r="BJ339" t="s">
        <v>22</v>
      </c>
      <c r="BK339" t="s">
        <v>57</v>
      </c>
      <c r="BL339" t="s">
        <v>58</v>
      </c>
      <c r="BM339" t="s">
        <v>41</v>
      </c>
      <c r="BN339" t="s">
        <v>26</v>
      </c>
      <c r="BO339" t="s">
        <v>26</v>
      </c>
      <c r="BP339">
        <v>4.4000000000000004</v>
      </c>
    </row>
    <row r="340" spans="1:68" s="126" customFormat="1" x14ac:dyDescent="0.25">
      <c r="A340">
        <v>339</v>
      </c>
      <c r="B340" t="s">
        <v>1414</v>
      </c>
      <c r="C340">
        <v>3</v>
      </c>
      <c r="D340" t="s">
        <v>1530</v>
      </c>
      <c r="E340" s="134"/>
      <c r="F340">
        <v>444423</v>
      </c>
      <c r="G340" t="s">
        <v>30</v>
      </c>
      <c r="H340" t="s">
        <v>1008</v>
      </c>
      <c r="I340">
        <v>253758</v>
      </c>
      <c r="J340" t="s">
        <v>108</v>
      </c>
      <c r="K340">
        <v>1</v>
      </c>
      <c r="L340">
        <v>1.03</v>
      </c>
      <c r="M340">
        <v>0.49138999999999999</v>
      </c>
      <c r="N340">
        <v>4.9138999999999997E-4</v>
      </c>
      <c r="O340">
        <v>0.50613169999999996</v>
      </c>
      <c r="P340">
        <v>5.0613169999999996E-4</v>
      </c>
      <c r="Q340">
        <v>3.0000000000000027E-2</v>
      </c>
      <c r="R340">
        <v>1.4741699999999996E-5</v>
      </c>
      <c r="S340">
        <v>1975.7703380365233</v>
      </c>
      <c r="T340">
        <v>2035.0434481776183</v>
      </c>
      <c r="U340" t="s">
        <v>1111</v>
      </c>
      <c r="V340">
        <v>5.5674487000000003E-7</v>
      </c>
      <c r="W340">
        <v>6.6809384399999996E-8</v>
      </c>
      <c r="X340">
        <v>8.3511730499999989E-8</v>
      </c>
      <c r="Y340">
        <v>2.7837243500000002E-6</v>
      </c>
      <c r="Z340">
        <v>2.0042815319999999E-7</v>
      </c>
      <c r="AA340">
        <v>2.7837243500000002E-6</v>
      </c>
      <c r="AB340">
        <v>4.4650938573999993E-6</v>
      </c>
      <c r="AC340">
        <v>6.6196965043000008E-6</v>
      </c>
      <c r="AD340"/>
      <c r="AE340">
        <v>3.459385600000001E-6</v>
      </c>
      <c r="AF340">
        <v>2.5404863000000003E-5</v>
      </c>
      <c r="AG340">
        <v>1.1891638000000002E-6</v>
      </c>
      <c r="AH340">
        <v>2.7026449999999999E-6</v>
      </c>
      <c r="AI340">
        <v>7.567406000000001E-7</v>
      </c>
      <c r="AJ340">
        <v>9.7295220000000008E-7</v>
      </c>
      <c r="AK340">
        <v>5.9458190000000008E-7</v>
      </c>
      <c r="AL340">
        <v>4.4323378000000006E-6</v>
      </c>
      <c r="AM340">
        <v>1.081058E-6</v>
      </c>
      <c r="AN340"/>
      <c r="AO340">
        <v>8.1079350000000028E-7</v>
      </c>
      <c r="AP340">
        <v>2.7026450000000004E-8</v>
      </c>
      <c r="AQ340">
        <v>2.94834E-7</v>
      </c>
      <c r="AR340">
        <v>1.081058E-6</v>
      </c>
      <c r="AS340">
        <v>1.3513225E-5</v>
      </c>
      <c r="AT340"/>
      <c r="AU340"/>
      <c r="AV340"/>
      <c r="AW340"/>
      <c r="AX340"/>
      <c r="AY340"/>
      <c r="AZ340"/>
      <c r="BA340"/>
      <c r="BB340"/>
      <c r="BC340"/>
      <c r="BD340"/>
      <c r="BE340"/>
      <c r="BF340">
        <v>1.6296949350000001E-5</v>
      </c>
      <c r="BG340">
        <v>1.081058E-6</v>
      </c>
      <c r="BH340"/>
      <c r="BI340" t="s">
        <v>782</v>
      </c>
      <c r="BJ340" t="s">
        <v>22</v>
      </c>
      <c r="BK340" t="s">
        <v>23</v>
      </c>
      <c r="BL340" t="s">
        <v>24</v>
      </c>
      <c r="BM340" t="s">
        <v>41</v>
      </c>
      <c r="BN340" t="s">
        <v>26</v>
      </c>
      <c r="BO340" t="s">
        <v>26</v>
      </c>
      <c r="BP340">
        <v>2.6</v>
      </c>
    </row>
    <row r="341" spans="1:68" s="126" customFormat="1" x14ac:dyDescent="0.25">
      <c r="A341">
        <v>340</v>
      </c>
      <c r="B341" t="s">
        <v>1415</v>
      </c>
      <c r="C341">
        <v>3</v>
      </c>
      <c r="D341" t="s">
        <v>1508</v>
      </c>
      <c r="E341" s="134"/>
      <c r="F341">
        <v>444424</v>
      </c>
      <c r="G341" t="s">
        <v>30</v>
      </c>
      <c r="H341" t="s">
        <v>1008</v>
      </c>
      <c r="I341">
        <v>253758</v>
      </c>
      <c r="J341" t="s">
        <v>108</v>
      </c>
      <c r="K341">
        <v>1</v>
      </c>
      <c r="L341">
        <v>1.03</v>
      </c>
      <c r="M341">
        <v>0.45818999999999999</v>
      </c>
      <c r="N341">
        <v>4.5818999999999998E-4</v>
      </c>
      <c r="O341">
        <v>0.47193570000000001</v>
      </c>
      <c r="P341">
        <v>4.7193570000000001E-4</v>
      </c>
      <c r="Q341">
        <v>3.0000000000000027E-2</v>
      </c>
      <c r="R341">
        <v>1.3745700000000032E-5</v>
      </c>
      <c r="S341">
        <v>2118.9327274880879</v>
      </c>
      <c r="T341">
        <v>2182.5007093127306</v>
      </c>
      <c r="U341" t="s">
        <v>1111</v>
      </c>
      <c r="V341">
        <v>5.1912927000000002E-7</v>
      </c>
      <c r="W341">
        <v>6.2295512400000001E-8</v>
      </c>
      <c r="X341">
        <v>7.7869390500000008E-8</v>
      </c>
      <c r="Y341">
        <v>2.5956463500000004E-6</v>
      </c>
      <c r="Z341">
        <v>1.868865372E-7</v>
      </c>
      <c r="AA341">
        <v>2.5956463500000004E-6</v>
      </c>
      <c r="AB341">
        <v>4.1634167454000002E-6</v>
      </c>
      <c r="AC341">
        <v>6.1724470203000007E-6</v>
      </c>
      <c r="AD341"/>
      <c r="AE341">
        <v>3.2256575999999998E-6</v>
      </c>
      <c r="AF341">
        <v>2.3688423000000001E-5</v>
      </c>
      <c r="AG341">
        <v>1.1088197999999999E-6</v>
      </c>
      <c r="AH341">
        <v>2.5200450000000002E-6</v>
      </c>
      <c r="AI341">
        <v>7.0561260000000004E-7</v>
      </c>
      <c r="AJ341">
        <v>9.0721620000000008E-7</v>
      </c>
      <c r="AK341">
        <v>5.5440990000000017E-7</v>
      </c>
      <c r="AL341">
        <v>4.1328737999999997E-6</v>
      </c>
      <c r="AM341">
        <v>1.008018E-6</v>
      </c>
      <c r="AN341"/>
      <c r="AO341">
        <v>7.560135000000001E-7</v>
      </c>
      <c r="AP341">
        <v>2.5200450000000002E-8</v>
      </c>
      <c r="AQ341">
        <v>2.7491399999999997E-7</v>
      </c>
      <c r="AR341">
        <v>1.008018E-6</v>
      </c>
      <c r="AS341">
        <v>1.2600225000000002E-5</v>
      </c>
      <c r="AT341"/>
      <c r="AU341"/>
      <c r="AV341"/>
      <c r="AW341"/>
      <c r="AX341"/>
      <c r="AY341"/>
      <c r="AZ341"/>
      <c r="BA341"/>
      <c r="BB341"/>
      <c r="BC341"/>
      <c r="BD341"/>
      <c r="BE341"/>
      <c r="BF341">
        <v>1.5195871350000004E-5</v>
      </c>
      <c r="BG341">
        <v>1.008018E-6</v>
      </c>
      <c r="BH341"/>
      <c r="BI341" t="s">
        <v>782</v>
      </c>
      <c r="BJ341" t="s">
        <v>22</v>
      </c>
      <c r="BK341" t="s">
        <v>23</v>
      </c>
      <c r="BL341" t="s">
        <v>24</v>
      </c>
      <c r="BM341" t="s">
        <v>41</v>
      </c>
      <c r="BN341" t="s">
        <v>26</v>
      </c>
      <c r="BO341" t="s">
        <v>26</v>
      </c>
      <c r="BP341">
        <v>2.4500000000000002</v>
      </c>
    </row>
    <row r="342" spans="1:68" x14ac:dyDescent="0.25">
      <c r="A342">
        <v>341</v>
      </c>
      <c r="B342" t="s">
        <v>1416</v>
      </c>
      <c r="C342">
        <v>3</v>
      </c>
      <c r="D342" t="s">
        <v>1509</v>
      </c>
      <c r="E342" s="134"/>
      <c r="F342">
        <v>444425</v>
      </c>
      <c r="G342" t="s">
        <v>30</v>
      </c>
      <c r="H342" t="s">
        <v>1008</v>
      </c>
      <c r="I342">
        <v>253758</v>
      </c>
      <c r="J342" t="s">
        <v>108</v>
      </c>
      <c r="K342">
        <v>1</v>
      </c>
      <c r="L342">
        <v>1.03</v>
      </c>
      <c r="M342">
        <v>0.74367000000000005</v>
      </c>
      <c r="N342">
        <v>7.436700000000002E-4</v>
      </c>
      <c r="O342">
        <v>0.76598010000000005</v>
      </c>
      <c r="P342">
        <v>7.6598010000000002E-4</v>
      </c>
      <c r="Q342">
        <v>3.0000000000000027E-2</v>
      </c>
      <c r="R342">
        <v>2.231009999999992E-5</v>
      </c>
      <c r="S342">
        <v>1305.5169448919105</v>
      </c>
      <c r="T342">
        <v>1344.6824532386677</v>
      </c>
      <c r="U342" t="s">
        <v>1111</v>
      </c>
      <c r="V342">
        <v>8.425781100000001E-7</v>
      </c>
      <c r="W342">
        <v>1.0110937320000003E-7</v>
      </c>
      <c r="X342">
        <v>1.2638671650000001E-7</v>
      </c>
      <c r="Y342">
        <v>4.2128905500000006E-6</v>
      </c>
      <c r="Z342">
        <v>3.0332811960000009E-7</v>
      </c>
      <c r="AA342">
        <v>4.2128905500000006E-6</v>
      </c>
      <c r="AB342">
        <v>6.7574764422000006E-6</v>
      </c>
      <c r="AC342">
        <v>1.0018253727900005E-5</v>
      </c>
      <c r="AD342"/>
      <c r="AE342">
        <v>5.2354368000000012E-6</v>
      </c>
      <c r="AF342">
        <v>3.8447739000000001E-5</v>
      </c>
      <c r="AG342">
        <v>1.7996814000000002E-6</v>
      </c>
      <c r="AH342">
        <v>4.090185E-6</v>
      </c>
      <c r="AI342">
        <v>1.1452517999999999E-6</v>
      </c>
      <c r="AJ342">
        <v>1.4724666000000001E-6</v>
      </c>
      <c r="AK342">
        <v>8.998407000000002E-7</v>
      </c>
      <c r="AL342">
        <v>6.7079034000000002E-6</v>
      </c>
      <c r="AM342">
        <v>1.636074E-6</v>
      </c>
      <c r="AN342"/>
      <c r="AO342">
        <v>1.2270555000000002E-6</v>
      </c>
      <c r="AP342">
        <v>4.0901850000000016E-8</v>
      </c>
      <c r="AQ342">
        <v>4.4620200000000001E-7</v>
      </c>
      <c r="AR342">
        <v>1.636074E-6</v>
      </c>
      <c r="AS342">
        <v>2.0450925000000003E-5</v>
      </c>
      <c r="AT342"/>
      <c r="AU342"/>
      <c r="AV342"/>
      <c r="AW342"/>
      <c r="AX342"/>
      <c r="AY342"/>
      <c r="AZ342"/>
      <c r="BA342"/>
      <c r="BB342"/>
      <c r="BC342"/>
      <c r="BD342"/>
      <c r="BE342"/>
      <c r="BF342">
        <v>2.4663815550000004E-5</v>
      </c>
      <c r="BG342">
        <v>1.636074E-6</v>
      </c>
      <c r="BH342"/>
      <c r="BI342" t="s">
        <v>782</v>
      </c>
      <c r="BJ342" t="s">
        <v>22</v>
      </c>
      <c r="BK342" t="s">
        <v>23</v>
      </c>
      <c r="BL342" t="s">
        <v>24</v>
      </c>
      <c r="BM342" t="s">
        <v>41</v>
      </c>
      <c r="BN342" t="s">
        <v>26</v>
      </c>
      <c r="BO342" t="s">
        <v>26</v>
      </c>
      <c r="BP342">
        <v>2.4500000000000002</v>
      </c>
    </row>
    <row r="343" spans="1:68" x14ac:dyDescent="0.25">
      <c r="A343">
        <v>342</v>
      </c>
      <c r="B343" t="s">
        <v>1417</v>
      </c>
      <c r="C343">
        <v>3</v>
      </c>
      <c r="D343" t="s">
        <v>1510</v>
      </c>
      <c r="E343" s="134"/>
      <c r="F343">
        <v>444426</v>
      </c>
      <c r="G343" t="s">
        <v>30</v>
      </c>
      <c r="H343" t="s">
        <v>1008</v>
      </c>
      <c r="I343">
        <v>253758</v>
      </c>
      <c r="J343" t="s">
        <v>108</v>
      </c>
      <c r="K343">
        <v>1</v>
      </c>
      <c r="L343">
        <v>1.03</v>
      </c>
      <c r="M343">
        <v>0.94969999999999999</v>
      </c>
      <c r="N343">
        <v>9.4970000000000005E-4</v>
      </c>
      <c r="O343">
        <v>0.97819100000000003</v>
      </c>
      <c r="P343">
        <v>9.78191E-4</v>
      </c>
      <c r="Q343">
        <v>3.0000000000000027E-2</v>
      </c>
      <c r="R343">
        <v>2.8491000000000063E-5</v>
      </c>
      <c r="S343">
        <v>1022.2952368198032</v>
      </c>
      <c r="T343">
        <v>1052.9640939243973</v>
      </c>
      <c r="U343" t="s">
        <v>1111</v>
      </c>
      <c r="V343">
        <v>1.0760101E-6</v>
      </c>
      <c r="W343">
        <v>1.2912121200000001E-7</v>
      </c>
      <c r="X343">
        <v>1.6140151500000002E-7</v>
      </c>
      <c r="Y343">
        <v>5.3800505000000008E-6</v>
      </c>
      <c r="Z343">
        <v>3.8736363599999995E-7</v>
      </c>
      <c r="AA343">
        <v>5.3800505000000008E-6</v>
      </c>
      <c r="AB343">
        <v>8.6296010019999995E-6</v>
      </c>
      <c r="AC343">
        <v>1.2793760089E-5</v>
      </c>
      <c r="AD343"/>
      <c r="AE343">
        <v>6.6858880000000003E-6</v>
      </c>
      <c r="AF343">
        <v>4.9099489999999999E-5</v>
      </c>
      <c r="AG343">
        <v>2.2982739999999998E-6</v>
      </c>
      <c r="AH343">
        <v>5.2233499999999989E-6</v>
      </c>
      <c r="AI343">
        <v>1.462538E-6</v>
      </c>
      <c r="AJ343">
        <v>1.880406E-6</v>
      </c>
      <c r="AK343">
        <v>1.1491369999999999E-6</v>
      </c>
      <c r="AL343">
        <v>8.5662939999999999E-6</v>
      </c>
      <c r="AM343">
        <v>2.0893399999999999E-6</v>
      </c>
      <c r="AN343"/>
      <c r="AO343">
        <v>1.5670049999999999E-6</v>
      </c>
      <c r="AP343">
        <v>5.2233500000000002E-8</v>
      </c>
      <c r="AQ343">
        <v>5.6981999999999995E-7</v>
      </c>
      <c r="AR343">
        <v>2.0893399999999999E-6</v>
      </c>
      <c r="AS343">
        <v>2.611675E-5</v>
      </c>
      <c r="AT343"/>
      <c r="AU343"/>
      <c r="AV343"/>
      <c r="AW343"/>
      <c r="AX343"/>
      <c r="AY343"/>
      <c r="AZ343"/>
      <c r="BA343"/>
      <c r="BB343"/>
      <c r="BC343"/>
      <c r="BD343"/>
      <c r="BE343"/>
      <c r="BF343">
        <v>3.1496800499999998E-5</v>
      </c>
      <c r="BG343">
        <v>2.0893399999999999E-6</v>
      </c>
      <c r="BH343"/>
      <c r="BI343" t="s">
        <v>782</v>
      </c>
      <c r="BJ343" t="s">
        <v>22</v>
      </c>
      <c r="BK343" t="s">
        <v>57</v>
      </c>
      <c r="BL343" t="s">
        <v>58</v>
      </c>
      <c r="BM343" t="s">
        <v>41</v>
      </c>
      <c r="BN343" t="s">
        <v>26</v>
      </c>
      <c r="BO343" t="s">
        <v>26</v>
      </c>
      <c r="BP343">
        <v>2.4500000000000002</v>
      </c>
    </row>
    <row r="344" spans="1:68" x14ac:dyDescent="0.25">
      <c r="A344">
        <v>343</v>
      </c>
      <c r="B344" t="s">
        <v>1506</v>
      </c>
      <c r="C344">
        <v>4.17</v>
      </c>
      <c r="D344" t="s">
        <v>1507</v>
      </c>
      <c r="E344" s="134"/>
      <c r="F344">
        <v>440233</v>
      </c>
      <c r="G344" t="s">
        <v>30</v>
      </c>
      <c r="H344" t="s">
        <v>1008</v>
      </c>
      <c r="I344">
        <v>253758</v>
      </c>
      <c r="J344" t="s">
        <v>108</v>
      </c>
      <c r="K344">
        <v>1</v>
      </c>
      <c r="L344">
        <v>1.05</v>
      </c>
      <c r="M344">
        <v>1.2659</v>
      </c>
      <c r="N344">
        <v>1.2658999999999999E-3</v>
      </c>
      <c r="O344">
        <v>1.3291949999999999</v>
      </c>
      <c r="P344">
        <v>1.329195E-3</v>
      </c>
      <c r="Q344">
        <v>5.0000000000000051E-2</v>
      </c>
      <c r="R344">
        <v>6.3295000000000105E-5</v>
      </c>
      <c r="S344">
        <v>752.33505994229586</v>
      </c>
      <c r="T344">
        <v>789.95181293941073</v>
      </c>
      <c r="U344" t="s">
        <v>61</v>
      </c>
      <c r="V344">
        <v>1.4621145000000002E-6</v>
      </c>
      <c r="W344">
        <v>1.7545374000000001E-7</v>
      </c>
      <c r="X344">
        <v>2.19317175E-7</v>
      </c>
      <c r="Y344">
        <v>7.3105725000000014E-6</v>
      </c>
      <c r="Z344">
        <v>5.2636122000000009E-7</v>
      </c>
      <c r="AA344">
        <v>7.3105725000000014E-6</v>
      </c>
      <c r="AB344">
        <v>1.172615829E-5</v>
      </c>
      <c r="AC344">
        <v>1.7384541405000003E-5</v>
      </c>
      <c r="AD344"/>
      <c r="AE344">
        <v>8.9119360000000003E-6</v>
      </c>
      <c r="AF344">
        <v>6.5447030000000001E-5</v>
      </c>
      <c r="AG344">
        <v>3.0634779999999998E-6</v>
      </c>
      <c r="AH344">
        <v>6.9624499999999997E-6</v>
      </c>
      <c r="AI344">
        <v>1.9494860000000002E-6</v>
      </c>
      <c r="AJ344">
        <v>2.506482E-6</v>
      </c>
      <c r="AK344">
        <v>1.5317389999999999E-6</v>
      </c>
      <c r="AL344">
        <v>1.1418418E-5</v>
      </c>
      <c r="AM344">
        <v>2.7849799999999999E-6</v>
      </c>
      <c r="AN344">
        <v>3.0634779999999998E-6</v>
      </c>
      <c r="AO344"/>
      <c r="AP344">
        <v>6.9624500000000003E-8</v>
      </c>
      <c r="AQ344">
        <v>7.5954000000000004E-7</v>
      </c>
      <c r="AR344">
        <v>2.7849799999999999E-6</v>
      </c>
      <c r="AS344">
        <v>3.4812250000000002E-5</v>
      </c>
      <c r="AT344"/>
      <c r="AU344"/>
      <c r="AV344"/>
      <c r="AW344"/>
      <c r="AX344"/>
      <c r="AY344"/>
      <c r="AZ344"/>
      <c r="BA344"/>
      <c r="BB344"/>
      <c r="BC344"/>
      <c r="BD344"/>
      <c r="BE344"/>
      <c r="BF344">
        <v>4.2122822500000001E-5</v>
      </c>
      <c r="BG344">
        <v>2.7849799999999999E-6</v>
      </c>
      <c r="BH344"/>
      <c r="BI344" t="s">
        <v>782</v>
      </c>
      <c r="BJ344" t="s">
        <v>22</v>
      </c>
      <c r="BK344" t="s">
        <v>92</v>
      </c>
      <c r="BL344" t="s">
        <v>58</v>
      </c>
      <c r="BM344" t="s">
        <v>41</v>
      </c>
      <c r="BN344" t="s">
        <v>26</v>
      </c>
      <c r="BO344" t="s">
        <v>26</v>
      </c>
      <c r="BP344">
        <v>3.35</v>
      </c>
    </row>
    <row r="345" spans="1:68" x14ac:dyDescent="0.25">
      <c r="A345">
        <v>344</v>
      </c>
      <c r="B345" t="s">
        <v>1511</v>
      </c>
      <c r="C345">
        <v>5</v>
      </c>
      <c r="D345" t="s">
        <v>1512</v>
      </c>
      <c r="E345" s="134"/>
      <c r="F345">
        <v>451416</v>
      </c>
      <c r="G345" t="s">
        <v>30</v>
      </c>
      <c r="H345" t="s">
        <v>1008</v>
      </c>
      <c r="I345">
        <v>253758</v>
      </c>
      <c r="J345" t="s">
        <v>108</v>
      </c>
      <c r="K345">
        <v>1</v>
      </c>
      <c r="L345">
        <v>1.03</v>
      </c>
      <c r="M345">
        <v>2.5159799999999999</v>
      </c>
      <c r="N345">
        <v>2.5159799999999997E-3</v>
      </c>
      <c r="O345">
        <v>2.5914593999999997</v>
      </c>
      <c r="P345">
        <v>2.5914593999999997E-3</v>
      </c>
      <c r="Q345">
        <v>3.0000000000000027E-2</v>
      </c>
      <c r="R345">
        <v>7.547939999999996E-5</v>
      </c>
      <c r="S345">
        <v>385.88295074196418</v>
      </c>
      <c r="T345">
        <v>397.45943926422302</v>
      </c>
      <c r="U345" t="s">
        <v>61</v>
      </c>
      <c r="V345">
        <v>2.8506053400000002E-6</v>
      </c>
      <c r="W345">
        <v>3.420726408E-7</v>
      </c>
      <c r="X345">
        <v>4.2759080100000003E-7</v>
      </c>
      <c r="Y345">
        <v>1.42530267E-5</v>
      </c>
      <c r="Z345">
        <v>1.0262179224000001E-6</v>
      </c>
      <c r="AA345">
        <v>1.42530267E-5</v>
      </c>
      <c r="AB345">
        <v>2.28618548268E-5</v>
      </c>
      <c r="AC345">
        <v>3.3893697492600002E-5</v>
      </c>
      <c r="AD345"/>
      <c r="AE345">
        <v>1.7712499200000004E-5</v>
      </c>
      <c r="AF345">
        <v>1.3007616600000001E-4</v>
      </c>
      <c r="AG345">
        <v>6.088671600000001E-6</v>
      </c>
      <c r="AH345">
        <v>1.3837889999999999E-5</v>
      </c>
      <c r="AI345">
        <v>3.8746092000000005E-6</v>
      </c>
      <c r="AJ345">
        <v>4.9816403999999999E-6</v>
      </c>
      <c r="AK345">
        <v>3.0443358000000005E-6</v>
      </c>
      <c r="AL345">
        <v>2.26941396E-5</v>
      </c>
      <c r="AM345">
        <v>5.5351559999999996E-6</v>
      </c>
      <c r="AN345">
        <v>6.088671600000001E-6</v>
      </c>
      <c r="AO345"/>
      <c r="AP345">
        <v>1.3837890000000006E-7</v>
      </c>
      <c r="AQ345">
        <v>1.5095879999999998E-6</v>
      </c>
      <c r="AR345">
        <v>5.5351559999999996E-6</v>
      </c>
      <c r="AS345">
        <v>6.9189450000000009E-5</v>
      </c>
      <c r="AT345"/>
      <c r="AU345"/>
      <c r="AV345"/>
      <c r="AW345"/>
      <c r="AX345"/>
      <c r="AY345"/>
      <c r="AZ345"/>
      <c r="BA345"/>
      <c r="BB345"/>
      <c r="BC345"/>
      <c r="BD345"/>
      <c r="BE345"/>
      <c r="BF345">
        <v>8.3442476699999995E-5</v>
      </c>
      <c r="BG345">
        <v>5.5351559999999996E-6</v>
      </c>
      <c r="BH345"/>
      <c r="BI345" t="s">
        <v>782</v>
      </c>
      <c r="BJ345" t="s">
        <v>706</v>
      </c>
      <c r="BK345" t="s">
        <v>92</v>
      </c>
      <c r="BL345" t="s">
        <v>117</v>
      </c>
      <c r="BM345" t="s">
        <v>41</v>
      </c>
      <c r="BN345" t="s">
        <v>26</v>
      </c>
      <c r="BO345" t="s">
        <v>94</v>
      </c>
      <c r="BP345">
        <v>4.4000000000000004</v>
      </c>
    </row>
    <row r="346" spans="1:68" x14ac:dyDescent="0.25">
      <c r="A346">
        <v>345</v>
      </c>
      <c r="B346" t="s">
        <v>1513</v>
      </c>
      <c r="C346">
        <v>6</v>
      </c>
      <c r="D346" t="s">
        <v>1514</v>
      </c>
      <c r="E346" s="134"/>
      <c r="F346">
        <v>451417</v>
      </c>
      <c r="G346" t="s">
        <v>30</v>
      </c>
      <c r="H346" t="s">
        <v>1008</v>
      </c>
      <c r="I346">
        <v>253758</v>
      </c>
      <c r="J346" t="s">
        <v>108</v>
      </c>
      <c r="K346">
        <v>1</v>
      </c>
      <c r="L346">
        <v>1.03</v>
      </c>
      <c r="M346">
        <v>4.1031999999999993</v>
      </c>
      <c r="N346">
        <v>4.1032000000000004E-3</v>
      </c>
      <c r="O346">
        <v>4.2262959999999996</v>
      </c>
      <c r="P346">
        <v>4.2262959999999992E-3</v>
      </c>
      <c r="Q346">
        <v>3.0000000000000027E-2</v>
      </c>
      <c r="R346">
        <v>1.2309599999999962E-4</v>
      </c>
      <c r="S346">
        <v>236.61381029629729</v>
      </c>
      <c r="T346">
        <v>243.71222460518624</v>
      </c>
      <c r="U346" t="s">
        <v>61</v>
      </c>
      <c r="V346">
        <v>4.6489256000000002E-6</v>
      </c>
      <c r="W346">
        <v>5.5787107200000008E-7</v>
      </c>
      <c r="X346">
        <v>6.9733883999999994E-7</v>
      </c>
      <c r="Y346">
        <v>2.3244628000000001E-5</v>
      </c>
      <c r="Z346">
        <v>1.6736132159999998E-6</v>
      </c>
      <c r="AA346">
        <v>2.3244628000000001E-5</v>
      </c>
      <c r="AB346">
        <v>3.7284383311999997E-5</v>
      </c>
      <c r="AC346">
        <v>5.5275725384000007E-5</v>
      </c>
      <c r="AD346"/>
      <c r="AE346">
        <v>2.8886527999999999E-5</v>
      </c>
      <c r="AF346">
        <v>2.1213543999999996E-4</v>
      </c>
      <c r="AG346">
        <v>9.9297439999999995E-6</v>
      </c>
      <c r="AH346">
        <v>2.256759999999999E-5</v>
      </c>
      <c r="AI346">
        <v>6.3189279999999997E-6</v>
      </c>
      <c r="AJ346">
        <v>8.1243359999999979E-6</v>
      </c>
      <c r="AK346">
        <v>4.9648719999999998E-6</v>
      </c>
      <c r="AL346">
        <v>3.7010864000000003E-5</v>
      </c>
      <c r="AM346">
        <v>9.0270399999999995E-6</v>
      </c>
      <c r="AN346">
        <v>9.9297439999999995E-6</v>
      </c>
      <c r="AO346"/>
      <c r="AP346">
        <v>2.2567600000000002E-7</v>
      </c>
      <c r="AQ346">
        <v>2.4619199999999994E-6</v>
      </c>
      <c r="AR346">
        <v>9.0270399999999995E-6</v>
      </c>
      <c r="AS346">
        <v>1.1283800000000001E-4</v>
      </c>
      <c r="AT346"/>
      <c r="AU346"/>
      <c r="AV346"/>
      <c r="AW346"/>
      <c r="AX346"/>
      <c r="AY346"/>
      <c r="AZ346"/>
      <c r="BA346"/>
      <c r="BB346"/>
      <c r="BC346"/>
      <c r="BD346"/>
      <c r="BE346"/>
      <c r="BF346">
        <v>1.36082628E-4</v>
      </c>
      <c r="BG346">
        <v>9.0270399999999995E-6</v>
      </c>
      <c r="BH346"/>
      <c r="BI346" t="s">
        <v>782</v>
      </c>
      <c r="BJ346" t="s">
        <v>706</v>
      </c>
      <c r="BK346" t="s">
        <v>116</v>
      </c>
      <c r="BL346" t="s">
        <v>93</v>
      </c>
      <c r="BM346" t="s">
        <v>41</v>
      </c>
      <c r="BN346" t="s">
        <v>26</v>
      </c>
      <c r="BO346" t="s">
        <v>94</v>
      </c>
      <c r="BP346">
        <v>5.25</v>
      </c>
    </row>
    <row r="347" spans="1:68" x14ac:dyDescent="0.25">
      <c r="A347">
        <v>346</v>
      </c>
      <c r="B347" t="s">
        <v>1526</v>
      </c>
      <c r="C347">
        <v>4</v>
      </c>
      <c r="D347" t="s">
        <v>1527</v>
      </c>
      <c r="E347" s="134">
        <v>5</v>
      </c>
      <c r="F347">
        <v>451418</v>
      </c>
      <c r="G347" t="s">
        <v>30</v>
      </c>
      <c r="H347" t="s">
        <v>1008</v>
      </c>
      <c r="I347">
        <v>253758</v>
      </c>
      <c r="J347" t="s">
        <v>108</v>
      </c>
      <c r="K347">
        <v>1</v>
      </c>
      <c r="L347">
        <v>1.03</v>
      </c>
      <c r="M347">
        <v>3.3685400000000003</v>
      </c>
      <c r="N347">
        <v>3.3685400000000002E-3</v>
      </c>
      <c r="O347">
        <v>3.4695961999999998</v>
      </c>
      <c r="P347">
        <v>3.4695962000000002E-3</v>
      </c>
      <c r="Q347">
        <v>3.0000000000000027E-2</v>
      </c>
      <c r="R347">
        <v>1.0105620000000004E-4</v>
      </c>
      <c r="S347">
        <v>288.21797764247032</v>
      </c>
      <c r="T347">
        <v>296.86451697174442</v>
      </c>
      <c r="U347" t="s">
        <v>61</v>
      </c>
      <c r="V347">
        <v>3.8165558200000003E-6</v>
      </c>
      <c r="W347">
        <v>4.5798669840000011E-7</v>
      </c>
      <c r="X347">
        <v>5.7248337300000017E-7</v>
      </c>
      <c r="Y347">
        <v>1.9082779100000004E-5</v>
      </c>
      <c r="Z347">
        <v>1.3739600952E-6</v>
      </c>
      <c r="AA347">
        <v>1.9082779100000004E-5</v>
      </c>
      <c r="AB347">
        <v>3.0608777676399998E-5</v>
      </c>
      <c r="AC347">
        <v>4.5378848699800011E-5</v>
      </c>
      <c r="AD347"/>
      <c r="AE347">
        <v>2.3714521600000005E-5</v>
      </c>
      <c r="AF347">
        <v>1.7415351799999999E-4</v>
      </c>
      <c r="AG347">
        <v>8.1518668000000005E-6</v>
      </c>
      <c r="AH347">
        <v>1.8526969999999999E-5</v>
      </c>
      <c r="AI347">
        <v>5.1875516000000007E-6</v>
      </c>
      <c r="AJ347">
        <v>6.6697092000000002E-6</v>
      </c>
      <c r="AK347">
        <v>4.0759334000000003E-6</v>
      </c>
      <c r="AL347">
        <v>3.0384230800000001E-5</v>
      </c>
      <c r="AM347">
        <v>7.4107879999999999E-6</v>
      </c>
      <c r="AN347">
        <v>8.1518668000000005E-6</v>
      </c>
      <c r="AO347"/>
      <c r="AP347">
        <v>1.8526970000000007E-7</v>
      </c>
      <c r="AQ347">
        <v>2.0211239999999998E-6</v>
      </c>
      <c r="AR347">
        <v>7.4107879999999999E-6</v>
      </c>
      <c r="AS347">
        <v>9.2634850000000013E-5</v>
      </c>
      <c r="AT347"/>
      <c r="AU347"/>
      <c r="AV347"/>
      <c r="AW347"/>
      <c r="AX347"/>
      <c r="AY347"/>
      <c r="AZ347"/>
      <c r="BA347"/>
      <c r="BB347"/>
      <c r="BC347"/>
      <c r="BD347"/>
      <c r="BE347"/>
      <c r="BF347">
        <v>1.117176291E-4</v>
      </c>
      <c r="BG347">
        <v>7.4107879999999999E-6</v>
      </c>
      <c r="BH347"/>
      <c r="BI347" t="s">
        <v>782</v>
      </c>
      <c r="BJ347" t="s">
        <v>22</v>
      </c>
      <c r="BK347" t="s">
        <v>57</v>
      </c>
      <c r="BL347" t="s">
        <v>58</v>
      </c>
      <c r="BM347" t="s">
        <v>41</v>
      </c>
      <c r="BN347" t="s">
        <v>26</v>
      </c>
      <c r="BO347" t="s">
        <v>26</v>
      </c>
      <c r="BP347">
        <v>3.45</v>
      </c>
    </row>
    <row r="348" spans="1:68" x14ac:dyDescent="0.25">
      <c r="A348">
        <v>347</v>
      </c>
      <c r="B348" t="s">
        <v>1528</v>
      </c>
      <c r="C348">
        <v>2.1</v>
      </c>
      <c r="D348" t="s">
        <v>1529</v>
      </c>
      <c r="E348" s="134"/>
      <c r="F348">
        <v>451419</v>
      </c>
      <c r="G348" t="s">
        <v>30</v>
      </c>
      <c r="H348" t="s">
        <v>1008</v>
      </c>
      <c r="I348">
        <v>253758</v>
      </c>
      <c r="J348" t="s">
        <v>108</v>
      </c>
      <c r="K348">
        <v>1</v>
      </c>
      <c r="L348">
        <v>1.01</v>
      </c>
      <c r="M348">
        <v>0.68948999999999994</v>
      </c>
      <c r="N348">
        <v>6.8948999999999996E-4</v>
      </c>
      <c r="O348">
        <v>0.69638489999999997</v>
      </c>
      <c r="P348">
        <v>6.9638489999999996E-4</v>
      </c>
      <c r="Q348">
        <v>1.0000000000000007E-2</v>
      </c>
      <c r="R348">
        <v>6.8949000000000007E-6</v>
      </c>
      <c r="S348">
        <v>1435.9874833587</v>
      </c>
      <c r="T348">
        <v>1450.3473581922872</v>
      </c>
      <c r="U348" t="s">
        <v>61</v>
      </c>
      <c r="V348">
        <v>7.660233900000002E-7</v>
      </c>
      <c r="W348">
        <v>9.1922806800000007E-8</v>
      </c>
      <c r="X348">
        <v>1.149035085E-7</v>
      </c>
      <c r="Y348">
        <v>3.8301169500000007E-6</v>
      </c>
      <c r="Z348">
        <v>2.7576842040000001E-7</v>
      </c>
      <c r="AA348">
        <v>3.8301169500000007E-6</v>
      </c>
      <c r="AB348">
        <v>6.1435075878E-6</v>
      </c>
      <c r="AC348">
        <v>9.108018107100002E-6</v>
      </c>
      <c r="AD348"/>
      <c r="AE348">
        <v>4.8540096000000005E-6</v>
      </c>
      <c r="AF348">
        <v>3.5646633000000002E-5</v>
      </c>
      <c r="AG348">
        <v>1.6685658E-6</v>
      </c>
      <c r="AH348">
        <v>3.7921949999999991E-6</v>
      </c>
      <c r="AI348">
        <v>1.0618146E-6</v>
      </c>
      <c r="AJ348">
        <v>1.3651902000000001E-6</v>
      </c>
      <c r="AK348">
        <v>8.3428290000000012E-7</v>
      </c>
      <c r="AL348">
        <v>6.2191997999999998E-6</v>
      </c>
      <c r="AM348">
        <v>1.5168780000000001E-6</v>
      </c>
      <c r="AN348">
        <v>1.6685658E-6</v>
      </c>
      <c r="AO348"/>
      <c r="AP348">
        <v>3.7921949999999998E-8</v>
      </c>
      <c r="AQ348">
        <v>4.1369399999999995E-7</v>
      </c>
      <c r="AR348">
        <v>1.5168780000000001E-6</v>
      </c>
      <c r="AS348">
        <v>1.8960974999999998E-5</v>
      </c>
      <c r="AT348"/>
      <c r="AU348"/>
      <c r="AV348"/>
      <c r="AW348"/>
      <c r="AX348"/>
      <c r="AY348"/>
      <c r="AZ348"/>
      <c r="BA348"/>
      <c r="BB348"/>
      <c r="BC348"/>
      <c r="BD348"/>
      <c r="BE348"/>
      <c r="BF348">
        <v>2.2791091949999998E-5</v>
      </c>
      <c r="BG348">
        <v>1.5168780000000001E-6</v>
      </c>
      <c r="BH348"/>
      <c r="BI348" t="s">
        <v>782</v>
      </c>
      <c r="BJ348" t="s">
        <v>22</v>
      </c>
      <c r="BK348" t="s">
        <v>23</v>
      </c>
      <c r="BL348" t="s">
        <v>41</v>
      </c>
      <c r="BM348" t="s">
        <v>41</v>
      </c>
      <c r="BN348" t="s">
        <v>26</v>
      </c>
      <c r="BO348" t="s">
        <v>26</v>
      </c>
      <c r="BP348">
        <v>2.1</v>
      </c>
    </row>
    <row r="349" spans="1:68" x14ac:dyDescent="0.25">
      <c r="A349">
        <v>348</v>
      </c>
      <c r="B349" t="s">
        <v>1556</v>
      </c>
      <c r="C349">
        <v>5.5</v>
      </c>
      <c r="D349" t="s">
        <v>1577</v>
      </c>
      <c r="E349" s="134">
        <v>5</v>
      </c>
      <c r="F349"/>
      <c r="G349" t="s">
        <v>30</v>
      </c>
      <c r="H349" t="s">
        <v>1008</v>
      </c>
      <c r="I349">
        <v>253758</v>
      </c>
      <c r="J349" t="s">
        <v>108</v>
      </c>
      <c r="K349">
        <v>1</v>
      </c>
      <c r="L349">
        <v>1.05</v>
      </c>
      <c r="M349">
        <v>5.7630964312500002</v>
      </c>
      <c r="N349">
        <v>5.7630964312499998E-3</v>
      </c>
      <c r="O349">
        <v>6.0512512528125004</v>
      </c>
      <c r="P349">
        <v>6.0512512528125006E-3</v>
      </c>
      <c r="Q349">
        <v>5.0000000000000051E-2</v>
      </c>
      <c r="R349">
        <v>2.8815482156250086E-4</v>
      </c>
      <c r="S349">
        <v>165.25507836667995</v>
      </c>
      <c r="T349">
        <v>173.51783228501395</v>
      </c>
      <c r="U349" t="s">
        <v>1111</v>
      </c>
      <c r="V349">
        <v>6.6563763780937504E-6</v>
      </c>
      <c r="W349">
        <v>7.9876516537125013E-7</v>
      </c>
      <c r="X349">
        <v>9.9845645671406261E-7</v>
      </c>
      <c r="Y349">
        <v>3.3281881890468755E-5</v>
      </c>
      <c r="Z349">
        <v>2.3962954961137506E-6</v>
      </c>
      <c r="AA349">
        <v>3.3281881890468755E-5</v>
      </c>
      <c r="AB349">
        <v>5.3384138552311879E-5</v>
      </c>
      <c r="AC349">
        <v>7.9144315135534706E-5</v>
      </c>
      <c r="AD349"/>
      <c r="AE349">
        <v>4.0572198876000009E-5</v>
      </c>
      <c r="AF349">
        <v>2.9795208549562505E-4</v>
      </c>
      <c r="AG349">
        <v>1.3946693363625002E-5</v>
      </c>
      <c r="AH349">
        <v>3.1697030371875003E-5</v>
      </c>
      <c r="AI349">
        <v>8.8751685041250012E-6</v>
      </c>
      <c r="AJ349">
        <v>1.1410930933875E-5</v>
      </c>
      <c r="AK349">
        <v>6.9733466818125011E-6</v>
      </c>
      <c r="AL349">
        <v>5.1983129809875007E-5</v>
      </c>
      <c r="AM349">
        <v>1.2678812148749999E-5</v>
      </c>
      <c r="AN349"/>
      <c r="AO349">
        <v>9.5091091115625026E-6</v>
      </c>
      <c r="AP349">
        <v>3.1697030371875012E-7</v>
      </c>
      <c r="AQ349">
        <v>3.45785785875E-6</v>
      </c>
      <c r="AR349">
        <v>1.2678812148749999E-5</v>
      </c>
      <c r="AS349">
        <v>1.5848515185937502E-4</v>
      </c>
      <c r="AT349"/>
      <c r="AU349"/>
      <c r="AV349"/>
      <c r="AW349"/>
      <c r="AX349"/>
      <c r="AY349"/>
      <c r="AZ349"/>
      <c r="BA349"/>
      <c r="BB349"/>
      <c r="BC349"/>
      <c r="BD349"/>
      <c r="BE349"/>
      <c r="BF349">
        <v>1.9176703374984376E-4</v>
      </c>
      <c r="BG349">
        <v>1.2678812148749999E-5</v>
      </c>
      <c r="BH349"/>
      <c r="BI349"/>
      <c r="BJ349" t="s">
        <v>706</v>
      </c>
      <c r="BK349" t="s">
        <v>116</v>
      </c>
      <c r="BL349" t="s">
        <v>93</v>
      </c>
      <c r="BM349" t="s">
        <v>41</v>
      </c>
      <c r="BN349" t="s">
        <v>26</v>
      </c>
      <c r="BO349" t="s">
        <v>26</v>
      </c>
      <c r="BP349">
        <v>3.85</v>
      </c>
    </row>
    <row r="350" spans="1:68" x14ac:dyDescent="0.25">
      <c r="A350">
        <v>349</v>
      </c>
      <c r="B350" t="s">
        <v>1557</v>
      </c>
      <c r="C350">
        <v>5</v>
      </c>
      <c r="D350" t="s">
        <v>1558</v>
      </c>
      <c r="E350" s="134"/>
      <c r="F350">
        <v>462728</v>
      </c>
      <c r="G350" t="s">
        <v>30</v>
      </c>
      <c r="H350" t="s">
        <v>1008</v>
      </c>
      <c r="I350">
        <v>253758</v>
      </c>
      <c r="J350" t="s">
        <v>108</v>
      </c>
      <c r="K350">
        <v>1</v>
      </c>
      <c r="L350">
        <v>1.03</v>
      </c>
      <c r="M350">
        <v>4.7168000000000001</v>
      </c>
      <c r="N350">
        <v>4.7168000000000002E-3</v>
      </c>
      <c r="O350">
        <v>4.8583040000000004</v>
      </c>
      <c r="P350">
        <v>4.8583040000000008E-3</v>
      </c>
      <c r="Q350">
        <v>3.0000000000000027E-2</v>
      </c>
      <c r="R350">
        <v>1.4150400000000063E-4</v>
      </c>
      <c r="S350">
        <v>205.83314671128031</v>
      </c>
      <c r="T350">
        <v>212.00814111261872</v>
      </c>
      <c r="U350" t="s">
        <v>61</v>
      </c>
      <c r="V350">
        <v>5.3441344000000005E-6</v>
      </c>
      <c r="W350">
        <v>6.4129612800000004E-7</v>
      </c>
      <c r="X350">
        <v>8.0162016000000005E-7</v>
      </c>
      <c r="Y350">
        <v>2.6720672000000003E-5</v>
      </c>
      <c r="Z350">
        <v>1.9238883840000001E-6</v>
      </c>
      <c r="AA350">
        <v>2.6720672000000003E-5</v>
      </c>
      <c r="AB350">
        <v>4.2859957888000003E-5</v>
      </c>
      <c r="AC350">
        <v>6.3541758016000019E-5</v>
      </c>
      <c r="AD350"/>
      <c r="AE350">
        <v>3.3206272000000004E-5</v>
      </c>
      <c r="AF350">
        <v>2.4385855999999999E-4</v>
      </c>
      <c r="AG350">
        <v>1.1414656000000002E-5</v>
      </c>
      <c r="AH350">
        <v>2.5942400000000001E-5</v>
      </c>
      <c r="AI350">
        <v>7.2638720000000018E-6</v>
      </c>
      <c r="AJ350">
        <v>9.3392640000000004E-6</v>
      </c>
      <c r="AK350">
        <v>5.707328000000002E-6</v>
      </c>
      <c r="AL350">
        <v>4.2545536E-5</v>
      </c>
      <c r="AM350">
        <v>1.037696E-5</v>
      </c>
      <c r="AN350">
        <v>1.1414656000000002E-5</v>
      </c>
      <c r="AO350"/>
      <c r="AP350">
        <v>2.5942400000000009E-7</v>
      </c>
      <c r="AQ350">
        <v>2.8300799999999997E-6</v>
      </c>
      <c r="AR350">
        <v>1.037696E-5</v>
      </c>
      <c r="AS350">
        <v>1.2971200000000003E-4</v>
      </c>
      <c r="AT350"/>
      <c r="AU350"/>
      <c r="AV350"/>
      <c r="AW350"/>
      <c r="AX350"/>
      <c r="AY350"/>
      <c r="AZ350"/>
      <c r="BA350"/>
      <c r="BB350"/>
      <c r="BC350"/>
      <c r="BD350"/>
      <c r="BE350"/>
      <c r="BF350">
        <v>1.5643267200000005E-4</v>
      </c>
      <c r="BG350">
        <v>1.037696E-5</v>
      </c>
      <c r="BH350"/>
      <c r="BI350" t="s">
        <v>33</v>
      </c>
      <c r="BJ350" t="s">
        <v>272</v>
      </c>
      <c r="BK350" t="s">
        <v>92</v>
      </c>
      <c r="BL350" t="s">
        <v>117</v>
      </c>
      <c r="BM350" t="s">
        <v>41</v>
      </c>
      <c r="BN350" t="s">
        <v>26</v>
      </c>
      <c r="BO350" t="s">
        <v>94</v>
      </c>
      <c r="BP350">
        <v>4.4000000000000004</v>
      </c>
    </row>
    <row r="351" spans="1:68" x14ac:dyDescent="0.25">
      <c r="A351">
        <v>350</v>
      </c>
      <c r="B351" t="s">
        <v>1559</v>
      </c>
      <c r="C351">
        <v>10</v>
      </c>
      <c r="D351" t="s">
        <v>1578</v>
      </c>
      <c r="E351" s="134"/>
      <c r="F351">
        <v>462729</v>
      </c>
      <c r="G351" t="s">
        <v>30</v>
      </c>
      <c r="H351" t="s">
        <v>1009</v>
      </c>
      <c r="I351">
        <v>267722</v>
      </c>
      <c r="J351" t="s">
        <v>108</v>
      </c>
      <c r="K351">
        <v>1</v>
      </c>
      <c r="L351">
        <v>1.03</v>
      </c>
      <c r="M351">
        <v>14.132199999999999</v>
      </c>
      <c r="N351">
        <v>1.4132199999999999E-2</v>
      </c>
      <c r="O351">
        <v>14.556165999999999</v>
      </c>
      <c r="P351">
        <v>1.4556166000000001E-2</v>
      </c>
      <c r="Q351">
        <v>3.0000000000000027E-2</v>
      </c>
      <c r="R351">
        <v>4.2396599999999958E-4</v>
      </c>
      <c r="S351">
        <v>68.699408896545975</v>
      </c>
      <c r="T351">
        <v>70.76039116344235</v>
      </c>
      <c r="U351" t="s">
        <v>61</v>
      </c>
      <c r="V351">
        <v>1.6011782600000002E-5</v>
      </c>
      <c r="W351">
        <v>1.921413912E-6</v>
      </c>
      <c r="X351">
        <v>2.4017673899999997E-6</v>
      </c>
      <c r="Y351">
        <v>8.0058913000000023E-5</v>
      </c>
      <c r="Z351">
        <v>5.7642417359999996E-6</v>
      </c>
      <c r="AA351">
        <v>8.0058913000000023E-5</v>
      </c>
      <c r="AB351">
        <v>1.2841449645199999E-4</v>
      </c>
      <c r="AC351">
        <v>1.9038009511400001E-4</v>
      </c>
      <c r="AD351"/>
      <c r="AE351">
        <v>9.9490688000000013E-5</v>
      </c>
      <c r="AF351">
        <v>7.3063474000000005E-4</v>
      </c>
      <c r="AG351">
        <v>3.4199924000000003E-5</v>
      </c>
      <c r="AH351">
        <v>7.7727100000000003E-5</v>
      </c>
      <c r="AI351">
        <v>2.1763588000000003E-5</v>
      </c>
      <c r="AJ351">
        <v>2.7981756E-5</v>
      </c>
      <c r="AK351">
        <v>1.7099962000000002E-5</v>
      </c>
      <c r="AL351">
        <v>1.2747244400000002E-4</v>
      </c>
      <c r="AM351">
        <v>3.109084E-5</v>
      </c>
      <c r="AN351">
        <v>3.4199924000000003E-5</v>
      </c>
      <c r="AO351"/>
      <c r="AP351">
        <v>7.772710000000001E-7</v>
      </c>
      <c r="AQ351">
        <v>8.47932E-6</v>
      </c>
      <c r="AR351">
        <v>3.109084E-5</v>
      </c>
      <c r="AS351">
        <v>3.8863550000000008E-4</v>
      </c>
      <c r="AT351"/>
      <c r="AU351"/>
      <c r="AV351"/>
      <c r="AW351"/>
      <c r="AX351"/>
      <c r="AY351"/>
      <c r="AZ351"/>
      <c r="BA351"/>
      <c r="BB351"/>
      <c r="BC351"/>
      <c r="BD351"/>
      <c r="BE351"/>
      <c r="BF351">
        <v>4.6869441300000011E-4</v>
      </c>
      <c r="BG351">
        <v>3.109084E-5</v>
      </c>
      <c r="BH351"/>
      <c r="BI351" t="s">
        <v>782</v>
      </c>
      <c r="BJ351" t="s">
        <v>706</v>
      </c>
      <c r="BK351" t="s">
        <v>123</v>
      </c>
      <c r="BL351" t="s">
        <v>124</v>
      </c>
      <c r="BM351" t="s">
        <v>41</v>
      </c>
      <c r="BN351" t="s">
        <v>94</v>
      </c>
      <c r="BO351" t="s">
        <v>94</v>
      </c>
      <c r="BP351">
        <v>10</v>
      </c>
    </row>
    <row r="352" spans="1:68" x14ac:dyDescent="0.25">
      <c r="A352">
        <v>351</v>
      </c>
      <c r="B352" t="s">
        <v>736</v>
      </c>
      <c r="C352" t="s">
        <v>1551</v>
      </c>
      <c r="D352" t="s">
        <v>1571</v>
      </c>
      <c r="E352" s="134"/>
      <c r="F352"/>
      <c r="G352" t="s">
        <v>30</v>
      </c>
      <c r="H352" t="s">
        <v>1008</v>
      </c>
      <c r="I352">
        <v>253758</v>
      </c>
      <c r="J352" t="s">
        <v>108</v>
      </c>
      <c r="K352">
        <v>1</v>
      </c>
      <c r="L352">
        <v>1.03</v>
      </c>
      <c r="M352">
        <v>11.13772685625</v>
      </c>
      <c r="N352">
        <v>1.02656E-2</v>
      </c>
      <c r="O352">
        <v>10.573568</v>
      </c>
      <c r="P352">
        <v>1.0573568E-2</v>
      </c>
      <c r="Q352">
        <v>3.0000000000000027E-2</v>
      </c>
      <c r="R352">
        <v>3.0796800000000048E-4</v>
      </c>
      <c r="S352">
        <v>94.575454567464831</v>
      </c>
      <c r="T352">
        <v>97.412718204488783</v>
      </c>
      <c r="U352" t="s">
        <v>1111</v>
      </c>
      <c r="V352">
        <v>1.1630924799999999E-5</v>
      </c>
      <c r="W352">
        <v>1.395710976E-6</v>
      </c>
      <c r="X352">
        <v>1.7446387200000001E-6</v>
      </c>
      <c r="Y352">
        <v>5.8154624000000006E-5</v>
      </c>
      <c r="Z352">
        <v>4.1871329280000001E-6</v>
      </c>
      <c r="AA352">
        <v>5.8154624000000006E-5</v>
      </c>
      <c r="AB352">
        <v>9.3280016895999995E-5</v>
      </c>
      <c r="AC352">
        <v>1.3829169587200002E-4</v>
      </c>
      <c r="AD352"/>
      <c r="AE352">
        <v>7.226982400000001E-5</v>
      </c>
      <c r="AF352">
        <v>5.3073151999999998E-4</v>
      </c>
      <c r="AG352">
        <v>2.4842752000000001E-5</v>
      </c>
      <c r="AH352">
        <v>5.6460799999999993E-5</v>
      </c>
      <c r="AI352">
        <v>1.5809024E-5</v>
      </c>
      <c r="AJ352">
        <v>2.0325887999999998E-5</v>
      </c>
      <c r="AK352">
        <v>1.2421376E-5</v>
      </c>
      <c r="AL352">
        <v>9.2595711999999978E-5</v>
      </c>
      <c r="AM352">
        <v>2.2584320000000001E-5</v>
      </c>
      <c r="AN352"/>
      <c r="AO352">
        <v>1.6938240000000003E-5</v>
      </c>
      <c r="AP352">
        <v>5.6460800000000008E-7</v>
      </c>
      <c r="AQ352">
        <v>1.1292160000000001E-5</v>
      </c>
      <c r="AR352">
        <v>2.2584320000000001E-5</v>
      </c>
      <c r="AS352">
        <v>2.8230400000000004E-4</v>
      </c>
      <c r="AT352"/>
      <c r="AU352"/>
      <c r="AV352"/>
      <c r="AW352"/>
      <c r="AX352"/>
      <c r="AY352"/>
      <c r="AZ352"/>
      <c r="BA352"/>
      <c r="BB352"/>
      <c r="BC352"/>
      <c r="BD352"/>
      <c r="BE352"/>
      <c r="BF352">
        <v>3.4045862400000003E-4</v>
      </c>
      <c r="BG352">
        <v>2.2584320000000001E-5</v>
      </c>
      <c r="BH352"/>
      <c r="BI352" t="s">
        <v>33</v>
      </c>
      <c r="BJ352" t="s">
        <v>706</v>
      </c>
      <c r="BK352" t="s">
        <v>119</v>
      </c>
      <c r="BL352" t="s">
        <v>93</v>
      </c>
      <c r="BM352" t="s">
        <v>41</v>
      </c>
      <c r="BN352" t="s">
        <v>26</v>
      </c>
      <c r="BO352" t="s">
        <v>94</v>
      </c>
      <c r="BP352">
        <v>5.2</v>
      </c>
    </row>
    <row r="353" spans="1:68" x14ac:dyDescent="0.25">
      <c r="A353">
        <v>352</v>
      </c>
      <c r="B353" t="s">
        <v>781</v>
      </c>
      <c r="C353">
        <v>8</v>
      </c>
      <c r="D353" t="s">
        <v>1572</v>
      </c>
      <c r="E353" s="134"/>
      <c r="F353"/>
      <c r="G353" t="s">
        <v>30</v>
      </c>
      <c r="H353" t="s">
        <v>1010</v>
      </c>
      <c r="I353">
        <v>268160</v>
      </c>
      <c r="J353" t="s">
        <v>108</v>
      </c>
      <c r="K353">
        <v>1</v>
      </c>
      <c r="L353">
        <v>1.03</v>
      </c>
      <c r="M353">
        <v>31.676820130549999</v>
      </c>
      <c r="N353">
        <v>2.9095251717695E-2</v>
      </c>
      <c r="O353">
        <v>29.968109269225849</v>
      </c>
      <c r="P353">
        <v>2.996810926922585E-2</v>
      </c>
      <c r="Q353">
        <v>3.0000000000000027E-2</v>
      </c>
      <c r="R353">
        <v>8.7285755153084996E-4</v>
      </c>
      <c r="S353">
        <v>33.368805186081481</v>
      </c>
      <c r="T353">
        <v>34.369869341663922</v>
      </c>
      <c r="U353" t="s">
        <v>1111</v>
      </c>
      <c r="V353">
        <v>3.2964920196148438E-5</v>
      </c>
      <c r="W353">
        <v>3.9557904235378125E-6</v>
      </c>
      <c r="X353">
        <v>4.9447380294222646E-6</v>
      </c>
      <c r="Y353">
        <v>1.6482460098074219E-4</v>
      </c>
      <c r="Z353">
        <v>1.1867371270613437E-5</v>
      </c>
      <c r="AA353">
        <v>1.6482460098074219E-4</v>
      </c>
      <c r="AB353">
        <v>2.6437865997311046E-4</v>
      </c>
      <c r="AC353">
        <v>3.9195290113220498E-4</v>
      </c>
      <c r="AD353"/>
      <c r="AE353">
        <v>2.0483057209257283E-4</v>
      </c>
      <c r="AF353">
        <v>1.5042245138048318E-3</v>
      </c>
      <c r="AG353">
        <v>7.0410509156821913E-5</v>
      </c>
      <c r="AH353">
        <v>1.600238844473225E-4</v>
      </c>
      <c r="AI353">
        <v>4.4806687645250309E-5</v>
      </c>
      <c r="AJ353">
        <v>5.7608598401036101E-5</v>
      </c>
      <c r="AK353">
        <v>3.5205254578410957E-5</v>
      </c>
      <c r="AL353">
        <v>2.6243917049360892E-4</v>
      </c>
      <c r="AM353">
        <v>6.4009553778929007E-5</v>
      </c>
      <c r="AN353"/>
      <c r="AO353">
        <v>4.8007165334196762E-5</v>
      </c>
      <c r="AP353">
        <v>1.6002388444732253E-6</v>
      </c>
      <c r="AQ353">
        <v>3.2004776889464504E-5</v>
      </c>
      <c r="AR353">
        <v>6.4009553778929007E-5</v>
      </c>
      <c r="AS353">
        <v>8.001194222366126E-4</v>
      </c>
      <c r="AT353"/>
      <c r="AU353"/>
      <c r="AV353"/>
      <c r="AW353"/>
      <c r="AX353"/>
      <c r="AY353"/>
      <c r="AZ353"/>
      <c r="BA353"/>
      <c r="BB353"/>
      <c r="BC353"/>
      <c r="BD353"/>
      <c r="BE353"/>
      <c r="BF353">
        <v>9.6494402321735493E-4</v>
      </c>
      <c r="BG353">
        <v>6.4009553778929007E-5</v>
      </c>
      <c r="BH353"/>
      <c r="BI353" t="s">
        <v>33</v>
      </c>
      <c r="BJ353" t="s">
        <v>706</v>
      </c>
      <c r="BK353" t="s">
        <v>120</v>
      </c>
      <c r="BL353" t="s">
        <v>121</v>
      </c>
      <c r="BM353" t="s">
        <v>41</v>
      </c>
      <c r="BN353" t="s">
        <v>26</v>
      </c>
      <c r="BO353" t="s">
        <v>94</v>
      </c>
      <c r="BP353">
        <v>7.03</v>
      </c>
    </row>
    <row r="354" spans="1:68" x14ac:dyDescent="0.25">
      <c r="A354">
        <v>353</v>
      </c>
      <c r="B354" t="s">
        <v>1587</v>
      </c>
      <c r="C354">
        <v>8</v>
      </c>
      <c r="D354" t="s">
        <v>1588</v>
      </c>
      <c r="E354" s="134">
        <v>10</v>
      </c>
      <c r="F354">
        <v>477481</v>
      </c>
      <c r="G354" t="s">
        <v>30</v>
      </c>
      <c r="H354" t="s">
        <v>1010</v>
      </c>
      <c r="I354">
        <v>268160</v>
      </c>
      <c r="J354" t="s">
        <v>108</v>
      </c>
      <c r="K354">
        <v>1</v>
      </c>
      <c r="L354">
        <v>1.03</v>
      </c>
      <c r="M354">
        <v>18.170999999999999</v>
      </c>
      <c r="N354">
        <v>1.8171E-2</v>
      </c>
      <c r="O354">
        <v>18.71613</v>
      </c>
      <c r="P354">
        <v>1.8716130000000001E-2</v>
      </c>
      <c r="Q354">
        <v>3.0000000000000027E-2</v>
      </c>
      <c r="R354">
        <v>5.4513000000000131E-4</v>
      </c>
      <c r="S354">
        <v>53.429849012589678</v>
      </c>
      <c r="T354">
        <v>55.032744482967367</v>
      </c>
      <c r="U354" t="s">
        <v>61</v>
      </c>
      <c r="V354">
        <v>2.0587743E-5</v>
      </c>
      <c r="W354">
        <v>2.4705291599999998E-6</v>
      </c>
      <c r="X354">
        <v>3.0881614500000001E-6</v>
      </c>
      <c r="Y354">
        <v>1.02938715E-4</v>
      </c>
      <c r="Z354">
        <v>7.411587479999999E-6</v>
      </c>
      <c r="AA354">
        <v>1.02938715E-4</v>
      </c>
      <c r="AB354">
        <v>1.6511369886E-4</v>
      </c>
      <c r="AC354">
        <v>2.4478826427000005E-4</v>
      </c>
      <c r="AD354"/>
      <c r="AE354">
        <v>1.2792384000000001E-4</v>
      </c>
      <c r="AF354">
        <v>9.3944069999999996E-4</v>
      </c>
      <c r="AG354">
        <v>4.3973819999999997E-5</v>
      </c>
      <c r="AH354">
        <v>9.9940500000000003E-5</v>
      </c>
      <c r="AI354">
        <v>2.7983340000000003E-5</v>
      </c>
      <c r="AJ354">
        <v>3.597858E-5</v>
      </c>
      <c r="AK354">
        <v>2.1986909999999999E-5</v>
      </c>
      <c r="AL354">
        <v>1.6390242000000001E-4</v>
      </c>
      <c r="AM354">
        <v>3.9976199999999999E-5</v>
      </c>
      <c r="AN354">
        <v>4.3973819999999997E-5</v>
      </c>
      <c r="AO354"/>
      <c r="AP354">
        <v>9.9940500000000005E-7</v>
      </c>
      <c r="AQ354">
        <v>1.09026E-5</v>
      </c>
      <c r="AR354">
        <v>3.9976199999999999E-5</v>
      </c>
      <c r="AS354">
        <v>4.9970250000000004E-4</v>
      </c>
      <c r="AT354"/>
      <c r="AU354"/>
      <c r="AV354"/>
      <c r="AW354"/>
      <c r="AX354"/>
      <c r="AY354"/>
      <c r="AZ354"/>
      <c r="BA354"/>
      <c r="BB354"/>
      <c r="BC354"/>
      <c r="BD354"/>
      <c r="BE354"/>
      <c r="BF354">
        <v>6.0264121500000001E-4</v>
      </c>
      <c r="BG354">
        <v>3.9976199999999999E-5</v>
      </c>
      <c r="BH354"/>
      <c r="BI354"/>
      <c r="BJ354" t="s">
        <v>706</v>
      </c>
      <c r="BK354" t="s">
        <v>120</v>
      </c>
      <c r="BL354" t="s">
        <v>121</v>
      </c>
      <c r="BM354" t="s">
        <v>41</v>
      </c>
      <c r="BN354" t="s">
        <v>26</v>
      </c>
      <c r="BO354" t="s">
        <v>94</v>
      </c>
      <c r="BP354">
        <v>7.03</v>
      </c>
    </row>
    <row r="355" spans="1:68" x14ac:dyDescent="0.25">
      <c r="A355">
        <v>354</v>
      </c>
      <c r="B355" t="s">
        <v>1589</v>
      </c>
      <c r="C355">
        <v>10</v>
      </c>
      <c r="D355" t="s">
        <v>1590</v>
      </c>
      <c r="E355" s="134">
        <v>50</v>
      </c>
      <c r="F355"/>
      <c r="G355" t="s">
        <v>30</v>
      </c>
      <c r="H355" t="s">
        <v>1015</v>
      </c>
      <c r="I355">
        <v>267726</v>
      </c>
      <c r="J355" t="s">
        <v>108</v>
      </c>
      <c r="K355">
        <v>1</v>
      </c>
      <c r="L355">
        <v>1.2</v>
      </c>
      <c r="M355">
        <v>11.66846</v>
      </c>
      <c r="N355">
        <v>1.166846E-2</v>
      </c>
      <c r="O355">
        <v>14.002152000000001</v>
      </c>
      <c r="P355">
        <v>1.4002152E-2</v>
      </c>
      <c r="Q355">
        <v>0.19999999999999996</v>
      </c>
      <c r="R355">
        <v>2.3336919999999983E-3</v>
      </c>
      <c r="S355">
        <v>71.417593524195425</v>
      </c>
      <c r="T355">
        <v>85.701112229034507</v>
      </c>
      <c r="U355" t="s">
        <v>61</v>
      </c>
      <c r="V355">
        <v>1.54023672E-5</v>
      </c>
      <c r="W355">
        <v>1.8482840639999999E-6</v>
      </c>
      <c r="X355">
        <v>2.31035508E-6</v>
      </c>
      <c r="Y355">
        <v>7.7011836000000005E-5</v>
      </c>
      <c r="Z355">
        <v>5.5448521919999994E-6</v>
      </c>
      <c r="AA355">
        <v>7.7011836000000005E-5</v>
      </c>
      <c r="AB355">
        <v>1.23526984944E-4</v>
      </c>
      <c r="AC355">
        <v>1.8313414600799999E-4</v>
      </c>
      <c r="AD355"/>
      <c r="AE355">
        <v>8.2145958399999994E-5</v>
      </c>
      <c r="AF355">
        <v>6.0325938200000008E-4</v>
      </c>
      <c r="AG355">
        <v>2.8237673200000005E-5</v>
      </c>
      <c r="AH355">
        <v>6.417653E-5</v>
      </c>
      <c r="AI355">
        <v>1.7969428400000001E-5</v>
      </c>
      <c r="AJ355">
        <v>2.31035508E-5</v>
      </c>
      <c r="AK355">
        <v>1.4118836600000004E-5</v>
      </c>
      <c r="AL355">
        <v>1.052495092E-4</v>
      </c>
      <c r="AM355">
        <v>2.5670612000000001E-5</v>
      </c>
      <c r="AN355">
        <v>2.8237673200000005E-5</v>
      </c>
      <c r="AO355"/>
      <c r="AP355">
        <v>6.4176530000000016E-7</v>
      </c>
      <c r="AQ355">
        <v>7.0010759999999991E-6</v>
      </c>
      <c r="AR355">
        <v>2.5670612000000001E-5</v>
      </c>
      <c r="AS355">
        <v>3.2088265000000004E-4</v>
      </c>
      <c r="AT355"/>
      <c r="AU355"/>
      <c r="AV355"/>
      <c r="AW355"/>
      <c r="AX355"/>
      <c r="AY355"/>
      <c r="AZ355"/>
      <c r="BA355"/>
      <c r="BB355"/>
      <c r="BC355"/>
      <c r="BD355"/>
      <c r="BE355"/>
      <c r="BF355">
        <v>3.978944860000001E-4</v>
      </c>
      <c r="BG355">
        <v>2.5670612000000001E-5</v>
      </c>
      <c r="BH355"/>
      <c r="BI355"/>
      <c r="BJ355" t="s">
        <v>91</v>
      </c>
      <c r="BK355" t="s">
        <v>125</v>
      </c>
      <c r="BL355" t="s">
        <v>191</v>
      </c>
      <c r="BM355" t="s">
        <v>41</v>
      </c>
      <c r="BN355" t="s">
        <v>94</v>
      </c>
      <c r="BO355" t="s">
        <v>94</v>
      </c>
      <c r="BP355">
        <v>15.8</v>
      </c>
    </row>
    <row r="356" spans="1:68" x14ac:dyDescent="0.25">
      <c r="A356">
        <v>304</v>
      </c>
      <c r="B356" t="s">
        <v>1591</v>
      </c>
      <c r="C356">
        <v>10</v>
      </c>
      <c r="D356" t="s">
        <v>1592</v>
      </c>
      <c r="E356" s="134">
        <v>100</v>
      </c>
      <c r="F356"/>
      <c r="G356" t="s">
        <v>30</v>
      </c>
      <c r="H356" t="s">
        <v>1017</v>
      </c>
      <c r="I356">
        <v>307171</v>
      </c>
      <c r="J356" t="s">
        <v>108</v>
      </c>
      <c r="K356">
        <v>1</v>
      </c>
      <c r="L356">
        <v>1.1499999999999999</v>
      </c>
      <c r="M356">
        <v>11.231</v>
      </c>
      <c r="N356">
        <v>1.1231E-2</v>
      </c>
      <c r="O356">
        <v>12.915649999999999</v>
      </c>
      <c r="P356">
        <v>1.2915650000000001E-2</v>
      </c>
      <c r="Q356">
        <v>0.14999999999999991</v>
      </c>
      <c r="R356">
        <v>1.6846499999999991E-3</v>
      </c>
      <c r="S356">
        <v>77.425448970822231</v>
      </c>
      <c r="T356">
        <v>89.039266316445548</v>
      </c>
      <c r="U356" t="s">
        <v>235</v>
      </c>
      <c r="V356">
        <v>1.4207214999999999E-5</v>
      </c>
      <c r="W356">
        <v>1.7048658000000002E-6</v>
      </c>
      <c r="X356">
        <v>2.13108225E-6</v>
      </c>
      <c r="Y356">
        <v>7.1036075000000014E-5</v>
      </c>
      <c r="Z356">
        <v>5.1145974E-6</v>
      </c>
      <c r="AA356">
        <v>7.1036075000000014E-5</v>
      </c>
      <c r="AB356"/>
      <c r="AC356">
        <v>1.6892378635000003E-4</v>
      </c>
      <c r="AD356">
        <v>1.1365772E-4</v>
      </c>
      <c r="AE356">
        <v>7.9066240000000022E-5</v>
      </c>
      <c r="AF356">
        <v>5.8064270000000005E-4</v>
      </c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>
        <v>7.1036075000000014E-5</v>
      </c>
      <c r="BG356"/>
      <c r="BH356"/>
      <c r="BI356" t="s">
        <v>782</v>
      </c>
      <c r="BJ356" t="s">
        <v>706</v>
      </c>
      <c r="BK356" t="s">
        <v>125</v>
      </c>
      <c r="BL356" t="s">
        <v>41</v>
      </c>
      <c r="BM356" t="s">
        <v>41</v>
      </c>
      <c r="BN356" t="s">
        <v>26</v>
      </c>
      <c r="BO356" t="s">
        <v>94</v>
      </c>
      <c r="BP356">
        <v>13.3</v>
      </c>
    </row>
    <row r="357" spans="1:68" x14ac:dyDescent="0.25">
      <c r="A357">
        <v>355</v>
      </c>
      <c r="B357" t="s">
        <v>1593</v>
      </c>
      <c r="C357">
        <v>6</v>
      </c>
      <c r="D357" t="s">
        <v>1594</v>
      </c>
      <c r="E357" s="134">
        <v>5</v>
      </c>
      <c r="F357">
        <v>477482</v>
      </c>
      <c r="G357" t="s">
        <v>30</v>
      </c>
      <c r="H357" t="s">
        <v>1008</v>
      </c>
      <c r="I357">
        <v>253758</v>
      </c>
      <c r="J357" t="s">
        <v>108</v>
      </c>
      <c r="K357">
        <v>1</v>
      </c>
      <c r="L357">
        <v>1.03</v>
      </c>
      <c r="M357">
        <v>6.7700999999999993</v>
      </c>
      <c r="N357">
        <v>6.7700999999999994E-3</v>
      </c>
      <c r="O357">
        <v>6.9732029999999998</v>
      </c>
      <c r="P357">
        <v>6.9732029999999999E-3</v>
      </c>
      <c r="Q357">
        <v>3.0000000000000027E-2</v>
      </c>
      <c r="R357">
        <v>2.0310300000000048E-4</v>
      </c>
      <c r="S357">
        <v>143.40612197866605</v>
      </c>
      <c r="T357">
        <v>147.70830563802605</v>
      </c>
      <c r="U357" t="s">
        <v>61</v>
      </c>
      <c r="V357">
        <v>7.6705232999999999E-6</v>
      </c>
      <c r="W357">
        <v>9.2046279600000006E-7</v>
      </c>
      <c r="X357">
        <v>1.1505784950000001E-6</v>
      </c>
      <c r="Y357">
        <v>3.8352616500000011E-5</v>
      </c>
      <c r="Z357">
        <v>2.7613883879999997E-6</v>
      </c>
      <c r="AA357">
        <v>3.8352616500000011E-5</v>
      </c>
      <c r="AB357">
        <v>6.1517596865999998E-5</v>
      </c>
      <c r="AC357">
        <v>9.1202522037000012E-5</v>
      </c>
      <c r="AD357"/>
      <c r="AE357">
        <v>4.7661504000000002E-5</v>
      </c>
      <c r="AF357">
        <v>3.5001416999999997E-4</v>
      </c>
      <c r="AG357">
        <v>1.6383641999999998E-5</v>
      </c>
      <c r="AH357">
        <v>3.7235549999999989E-5</v>
      </c>
      <c r="AI357">
        <v>1.0425954000000001E-5</v>
      </c>
      <c r="AJ357">
        <v>1.3404798E-5</v>
      </c>
      <c r="AK357">
        <v>8.1918209999999992E-6</v>
      </c>
      <c r="AL357">
        <v>6.1066301999999987E-5</v>
      </c>
      <c r="AM357">
        <v>1.4894219999999998E-5</v>
      </c>
      <c r="AN357">
        <v>1.6383641999999998E-5</v>
      </c>
      <c r="AO357"/>
      <c r="AP357">
        <v>3.7235550000000002E-7</v>
      </c>
      <c r="AQ357">
        <v>4.0620599999999994E-6</v>
      </c>
      <c r="AR357">
        <v>1.4894219999999998E-5</v>
      </c>
      <c r="AS357">
        <v>1.8617775E-4</v>
      </c>
      <c r="AT357"/>
      <c r="AU357"/>
      <c r="AV357"/>
      <c r="AW357"/>
      <c r="AX357"/>
      <c r="AY357"/>
      <c r="AZ357"/>
      <c r="BA357"/>
      <c r="BB357"/>
      <c r="BC357"/>
      <c r="BD357"/>
      <c r="BE357"/>
      <c r="BF357">
        <v>2.2453036649999999E-4</v>
      </c>
      <c r="BG357">
        <v>1.4894219999999998E-5</v>
      </c>
      <c r="BH357"/>
      <c r="BI357"/>
      <c r="BJ357" t="s">
        <v>706</v>
      </c>
      <c r="BK357" t="s">
        <v>116</v>
      </c>
      <c r="BL357" t="s">
        <v>93</v>
      </c>
      <c r="BM357" t="s">
        <v>41</v>
      </c>
      <c r="BN357" t="s">
        <v>26</v>
      </c>
      <c r="BO357" t="s">
        <v>26</v>
      </c>
      <c r="BP357">
        <v>5.25</v>
      </c>
    </row>
    <row r="358" spans="1:68" x14ac:dyDescent="0.25">
      <c r="A358">
        <v>356</v>
      </c>
      <c r="B358" t="s">
        <v>1567</v>
      </c>
      <c r="C358"/>
      <c r="D358" t="s">
        <v>1568</v>
      </c>
      <c r="E358" s="134"/>
      <c r="F358"/>
      <c r="G358" t="s">
        <v>1020</v>
      </c>
      <c r="H358" t="s">
        <v>1582</v>
      </c>
      <c r="I358"/>
      <c r="J358"/>
      <c r="K358"/>
      <c r="L358"/>
      <c r="M358">
        <v>0</v>
      </c>
      <c r="N358"/>
      <c r="O358"/>
      <c r="P358"/>
      <c r="Q358"/>
      <c r="R358"/>
      <c r="S358"/>
      <c r="T358">
        <v>1</v>
      </c>
      <c r="U358"/>
      <c r="V358"/>
      <c r="W358"/>
      <c r="X358"/>
      <c r="Y358"/>
      <c r="Z358"/>
      <c r="AA358"/>
      <c r="AB358"/>
      <c r="AC358"/>
      <c r="AD358"/>
      <c r="AE358">
        <v>7.0400000000000011E-3</v>
      </c>
      <c r="AF358">
        <v>5.1700000000000003E-2</v>
      </c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</row>
    <row r="359" spans="1:68" x14ac:dyDescent="0.25">
      <c r="A359">
        <v>358</v>
      </c>
      <c r="B359" t="s">
        <v>1595</v>
      </c>
      <c r="C359">
        <v>8</v>
      </c>
      <c r="D359" t="s">
        <v>1625</v>
      </c>
      <c r="E359" s="134"/>
      <c r="F359"/>
      <c r="G359" t="s">
        <v>1596</v>
      </c>
      <c r="H359" t="s">
        <v>1597</v>
      </c>
      <c r="I359">
        <v>457375</v>
      </c>
      <c r="J359" t="s">
        <v>108</v>
      </c>
      <c r="K359">
        <v>1</v>
      </c>
      <c r="L359">
        <v>1.03</v>
      </c>
      <c r="M359">
        <v>12.355</v>
      </c>
      <c r="N359">
        <v>1.2355E-2</v>
      </c>
      <c r="O359">
        <v>12.72565</v>
      </c>
      <c r="P359">
        <v>1.272565E-2</v>
      </c>
      <c r="Q359">
        <v>3.0000000000000027E-2</v>
      </c>
      <c r="R359">
        <v>3.7065000000000015E-4</v>
      </c>
      <c r="S359">
        <v>78.58144770601109</v>
      </c>
      <c r="T359">
        <v>80.938891137191419</v>
      </c>
      <c r="U359" t="s">
        <v>972</v>
      </c>
      <c r="V359"/>
      <c r="W359"/>
      <c r="X359"/>
      <c r="Y359"/>
      <c r="Z359"/>
      <c r="AA359"/>
      <c r="AB359">
        <v>1.122656843E-4</v>
      </c>
      <c r="AC359">
        <v>1.6643877635000003E-4</v>
      </c>
      <c r="AD359"/>
      <c r="AE359">
        <v>8.6979200000000023E-5</v>
      </c>
      <c r="AF359">
        <v>6.387535E-4</v>
      </c>
      <c r="AG359"/>
      <c r="AH359"/>
      <c r="AI359"/>
      <c r="AJ359"/>
      <c r="AK359"/>
      <c r="AL359"/>
      <c r="AM359">
        <v>2.7133185535813099E-5</v>
      </c>
      <c r="AN359"/>
      <c r="AO359"/>
      <c r="AP359"/>
      <c r="AQ359">
        <v>3.7064999999999998E-4</v>
      </c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>
        <v>2.7133185535813099E-5</v>
      </c>
      <c r="BH359"/>
      <c r="BI359" t="s">
        <v>33</v>
      </c>
      <c r="BJ359" t="s">
        <v>41</v>
      </c>
      <c r="BK359" t="s">
        <v>1598</v>
      </c>
      <c r="BL359" t="s">
        <v>121</v>
      </c>
      <c r="BM359" t="s">
        <v>41</v>
      </c>
      <c r="BN359" t="s">
        <v>94</v>
      </c>
      <c r="BO359" t="s">
        <v>94</v>
      </c>
      <c r="BP359">
        <v>7.04</v>
      </c>
    </row>
    <row r="360" spans="1:68" x14ac:dyDescent="0.25">
      <c r="A360">
        <v>359</v>
      </c>
      <c r="B360" t="s">
        <v>1599</v>
      </c>
      <c r="C360">
        <v>8</v>
      </c>
      <c r="D360" t="s">
        <v>1626</v>
      </c>
      <c r="E360" s="134"/>
      <c r="F360"/>
      <c r="G360" t="s">
        <v>1596</v>
      </c>
      <c r="H360" t="s">
        <v>1597</v>
      </c>
      <c r="I360">
        <v>457375</v>
      </c>
      <c r="J360" t="s">
        <v>108</v>
      </c>
      <c r="K360">
        <v>1</v>
      </c>
      <c r="L360">
        <v>1.03</v>
      </c>
      <c r="M360">
        <v>13.9003</v>
      </c>
      <c r="N360">
        <v>1.3900300000000001E-2</v>
      </c>
      <c r="O360">
        <v>14.317309</v>
      </c>
      <c r="P360">
        <v>1.4317309E-2</v>
      </c>
      <c r="Q360">
        <v>3.0000000000000027E-2</v>
      </c>
      <c r="R360">
        <v>4.1700900000000122E-4</v>
      </c>
      <c r="S360">
        <v>69.845527535935702</v>
      </c>
      <c r="T360">
        <v>71.940893362013767</v>
      </c>
      <c r="U360" t="s">
        <v>972</v>
      </c>
      <c r="V360"/>
      <c r="W360"/>
      <c r="X360"/>
      <c r="Y360"/>
      <c r="Z360"/>
      <c r="AA360"/>
      <c r="AB360">
        <v>1.26307299998E-4</v>
      </c>
      <c r="AC360">
        <v>1.8725608441100001E-4</v>
      </c>
      <c r="AD360"/>
      <c r="AE360">
        <v>9.7858112000000038E-5</v>
      </c>
      <c r="AF360">
        <v>7.1864551000000009E-4</v>
      </c>
      <c r="AG360"/>
      <c r="AH360"/>
      <c r="AI360"/>
      <c r="AJ360"/>
      <c r="AK360"/>
      <c r="AL360"/>
      <c r="AM360">
        <v>3.0526865147993757E-5</v>
      </c>
      <c r="AN360"/>
      <c r="AO360"/>
      <c r="AP360"/>
      <c r="AQ360">
        <v>4.1700899999999998E-4</v>
      </c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>
        <v>3.0526865147993757E-5</v>
      </c>
      <c r="BH360"/>
      <c r="BI360" t="s">
        <v>33</v>
      </c>
      <c r="BJ360" t="s">
        <v>41</v>
      </c>
      <c r="BK360" t="s">
        <v>1598</v>
      </c>
      <c r="BL360" t="s">
        <v>121</v>
      </c>
      <c r="BM360" t="s">
        <v>41</v>
      </c>
      <c r="BN360" t="s">
        <v>94</v>
      </c>
      <c r="BO360" t="s">
        <v>94</v>
      </c>
      <c r="BP360">
        <v>7.04</v>
      </c>
    </row>
    <row r="361" spans="1:68" x14ac:dyDescent="0.25">
      <c r="A361">
        <v>360</v>
      </c>
      <c r="B361" t="s">
        <v>1600</v>
      </c>
      <c r="C361">
        <v>8</v>
      </c>
      <c r="D361" t="s">
        <v>1627</v>
      </c>
      <c r="E361" s="134"/>
      <c r="F361"/>
      <c r="G361" t="s">
        <v>1596</v>
      </c>
      <c r="H361" t="s">
        <v>1597</v>
      </c>
      <c r="I361">
        <v>457375</v>
      </c>
      <c r="J361" t="s">
        <v>108</v>
      </c>
      <c r="K361">
        <v>1</v>
      </c>
      <c r="L361">
        <v>1.03</v>
      </c>
      <c r="M361">
        <v>19.545999999999999</v>
      </c>
      <c r="N361">
        <v>1.9546000000000001E-2</v>
      </c>
      <c r="O361">
        <v>20.132380000000001</v>
      </c>
      <c r="P361">
        <v>2.0132379999999998E-2</v>
      </c>
      <c r="Q361">
        <v>3.0000000000000027E-2</v>
      </c>
      <c r="R361">
        <v>5.8638000000000093E-4</v>
      </c>
      <c r="S361">
        <v>49.671226154086099</v>
      </c>
      <c r="T361">
        <v>51.161362938708685</v>
      </c>
      <c r="U361" t="s">
        <v>972</v>
      </c>
      <c r="V361"/>
      <c r="W361"/>
      <c r="X361"/>
      <c r="Y361"/>
      <c r="Z361"/>
      <c r="AA361"/>
      <c r="AB361">
        <v>1.7760785636000001E-4</v>
      </c>
      <c r="AC361">
        <v>2.6331139802000006E-4</v>
      </c>
      <c r="AD361"/>
      <c r="AE361">
        <v>1.3760384000000001E-4</v>
      </c>
      <c r="AF361">
        <v>1.0105282E-3</v>
      </c>
      <c r="AG361"/>
      <c r="AH361"/>
      <c r="AI361"/>
      <c r="AJ361"/>
      <c r="AK361"/>
      <c r="AL361"/>
      <c r="AM361">
        <v>4.2925556008336933E-5</v>
      </c>
      <c r="AN361"/>
      <c r="AO361"/>
      <c r="AP361"/>
      <c r="AQ361">
        <v>5.8637999999999995E-4</v>
      </c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>
        <v>4.2925556008336933E-5</v>
      </c>
      <c r="BH361"/>
      <c r="BI361" t="s">
        <v>33</v>
      </c>
      <c r="BJ361" t="s">
        <v>41</v>
      </c>
      <c r="BK361" t="s">
        <v>1598</v>
      </c>
      <c r="BL361" t="s">
        <v>121</v>
      </c>
      <c r="BM361" t="s">
        <v>41</v>
      </c>
      <c r="BN361" t="s">
        <v>94</v>
      </c>
      <c r="BO361" t="s">
        <v>94</v>
      </c>
      <c r="BP361">
        <v>7.04</v>
      </c>
    </row>
    <row r="362" spans="1:68" x14ac:dyDescent="0.25">
      <c r="A362">
        <v>361</v>
      </c>
      <c r="B362" t="s">
        <v>1601</v>
      </c>
      <c r="C362">
        <v>6</v>
      </c>
      <c r="D362" t="s">
        <v>1602</v>
      </c>
      <c r="E362" s="134"/>
      <c r="F362"/>
      <c r="G362" t="s">
        <v>1596</v>
      </c>
      <c r="H362" t="s">
        <v>1603</v>
      </c>
      <c r="I362">
        <v>457374</v>
      </c>
      <c r="J362" t="s">
        <v>108</v>
      </c>
      <c r="K362">
        <v>1</v>
      </c>
      <c r="L362">
        <v>1.03</v>
      </c>
      <c r="M362">
        <v>5.3718000000000004</v>
      </c>
      <c r="N362">
        <v>5.3718000000000004E-3</v>
      </c>
      <c r="O362">
        <v>5.5329540000000001</v>
      </c>
      <c r="P362">
        <v>5.5329540000000005E-3</v>
      </c>
      <c r="Q362">
        <v>3.0000000000000027E-2</v>
      </c>
      <c r="R362">
        <v>1.6115400000000016E-4</v>
      </c>
      <c r="S362">
        <v>180.73528173196453</v>
      </c>
      <c r="T362">
        <v>186.15734018392345</v>
      </c>
      <c r="U362" t="s">
        <v>972</v>
      </c>
      <c r="V362"/>
      <c r="W362"/>
      <c r="X362"/>
      <c r="Y362"/>
      <c r="Z362"/>
      <c r="AA362"/>
      <c r="AB362">
        <v>4.8811720188E-5</v>
      </c>
      <c r="AC362">
        <v>7.2365505366000013E-5</v>
      </c>
      <c r="AD362"/>
      <c r="AE362">
        <v>3.7817472000000005E-5</v>
      </c>
      <c r="AF362">
        <v>2.7772206000000003E-4</v>
      </c>
      <c r="AG362"/>
      <c r="AH362"/>
      <c r="AI362"/>
      <c r="AJ362"/>
      <c r="AK362"/>
      <c r="AL362"/>
      <c r="AM362">
        <v>1.1797170866959191E-5</v>
      </c>
      <c r="AN362"/>
      <c r="AO362"/>
      <c r="AP362"/>
      <c r="AQ362">
        <v>1.61154E-4</v>
      </c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>
        <v>1.1797170866959191E-5</v>
      </c>
      <c r="BH362"/>
      <c r="BI362" t="s">
        <v>33</v>
      </c>
      <c r="BJ362" t="s">
        <v>41</v>
      </c>
      <c r="BK362" t="s">
        <v>1598</v>
      </c>
      <c r="BL362" t="s">
        <v>93</v>
      </c>
      <c r="BM362" t="s">
        <v>41</v>
      </c>
      <c r="BN362" t="s">
        <v>94</v>
      </c>
      <c r="BO362" t="s">
        <v>94</v>
      </c>
      <c r="BP362">
        <v>5.21</v>
      </c>
    </row>
    <row r="363" spans="1:68" x14ac:dyDescent="0.25">
      <c r="A363">
        <v>362</v>
      </c>
      <c r="B363" t="s">
        <v>1604</v>
      </c>
      <c r="C363">
        <v>6</v>
      </c>
      <c r="D363" t="s">
        <v>1605</v>
      </c>
      <c r="E363" s="134"/>
      <c r="F363"/>
      <c r="G363" t="s">
        <v>1596</v>
      </c>
      <c r="H363" t="s">
        <v>1603</v>
      </c>
      <c r="I363">
        <v>457374</v>
      </c>
      <c r="J363" t="s">
        <v>108</v>
      </c>
      <c r="K363">
        <v>1</v>
      </c>
      <c r="L363">
        <v>1.03</v>
      </c>
      <c r="M363">
        <v>8.4735999999999994</v>
      </c>
      <c r="N363">
        <v>8.4735999999999995E-3</v>
      </c>
      <c r="O363">
        <v>8.7278079999999996</v>
      </c>
      <c r="P363">
        <v>8.7278080000000001E-3</v>
      </c>
      <c r="Q363">
        <v>3.0000000000000027E-2</v>
      </c>
      <c r="R363">
        <v>2.5420800000000056E-4</v>
      </c>
      <c r="S363">
        <v>114.57630598656615</v>
      </c>
      <c r="T363">
        <v>118.01359516616316</v>
      </c>
      <c r="U363" t="s">
        <v>972</v>
      </c>
      <c r="V363"/>
      <c r="W363"/>
      <c r="X363"/>
      <c r="Y363"/>
      <c r="Z363"/>
      <c r="AA363"/>
      <c r="AB363">
        <v>7.6996722175999997E-5</v>
      </c>
      <c r="AC363">
        <v>1.1415100083199999E-4</v>
      </c>
      <c r="AD363"/>
      <c r="AE363">
        <v>5.9654144000000002E-5</v>
      </c>
      <c r="AF363">
        <v>4.3808512000000001E-4</v>
      </c>
      <c r="AG363"/>
      <c r="AH363"/>
      <c r="AI363"/>
      <c r="AJ363"/>
      <c r="AK363"/>
      <c r="AL363"/>
      <c r="AM363">
        <v>1.8609126746763727E-5</v>
      </c>
      <c r="AN363"/>
      <c r="AO363"/>
      <c r="AP363"/>
      <c r="AQ363">
        <v>2.5420799999999996E-4</v>
      </c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>
        <v>1.8609126746763727E-5</v>
      </c>
      <c r="BH363"/>
      <c r="BI363" t="s">
        <v>33</v>
      </c>
      <c r="BJ363" t="s">
        <v>41</v>
      </c>
      <c r="BK363" t="s">
        <v>1598</v>
      </c>
      <c r="BL363" t="s">
        <v>93</v>
      </c>
      <c r="BM363" t="s">
        <v>41</v>
      </c>
      <c r="BN363" t="s">
        <v>94</v>
      </c>
      <c r="BO363" t="s">
        <v>94</v>
      </c>
      <c r="BP363">
        <v>5.21</v>
      </c>
    </row>
    <row r="364" spans="1:68" x14ac:dyDescent="0.25">
      <c r="A364">
        <v>363</v>
      </c>
      <c r="B364" t="s">
        <v>1606</v>
      </c>
      <c r="C364">
        <v>6</v>
      </c>
      <c r="D364" t="s">
        <v>1607</v>
      </c>
      <c r="E364" s="134"/>
      <c r="F364"/>
      <c r="G364" t="s">
        <v>1020</v>
      </c>
      <c r="H364" t="s">
        <v>1608</v>
      </c>
      <c r="I364">
        <v>431119</v>
      </c>
      <c r="J364" t="s">
        <v>108</v>
      </c>
      <c r="K364">
        <v>1</v>
      </c>
      <c r="L364">
        <v>1.18</v>
      </c>
      <c r="M364">
        <v>1.9982</v>
      </c>
      <c r="N364">
        <v>1.9981999999999999E-3</v>
      </c>
      <c r="O364">
        <v>2.3578759999999996</v>
      </c>
      <c r="P364">
        <v>2.3578759999999996E-3</v>
      </c>
      <c r="Q364">
        <v>0.17999999999999994</v>
      </c>
      <c r="R364">
        <v>3.5967599999999975E-4</v>
      </c>
      <c r="S364">
        <v>424.11051302104102</v>
      </c>
      <c r="T364">
        <v>500.45040536482833</v>
      </c>
      <c r="U364" t="s">
        <v>972</v>
      </c>
      <c r="V364"/>
      <c r="W364"/>
      <c r="X364"/>
      <c r="Y364"/>
      <c r="Z364"/>
      <c r="AA364"/>
      <c r="AB364">
        <v>2.0801182071999997E-5</v>
      </c>
      <c r="AC364">
        <v>3.0838660204000002E-5</v>
      </c>
      <c r="AD364"/>
      <c r="AE364">
        <v>1.4067328000000003E-5</v>
      </c>
      <c r="AF364">
        <v>1.0330694E-4</v>
      </c>
      <c r="AG364"/>
      <c r="AH364"/>
      <c r="AI364"/>
      <c r="AJ364"/>
      <c r="AK364"/>
      <c r="AL364"/>
      <c r="AM364">
        <v>4.3883068666662678E-6</v>
      </c>
      <c r="AN364"/>
      <c r="AO364"/>
      <c r="AP364"/>
      <c r="AQ364">
        <v>5.9945999999999998E-5</v>
      </c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>
        <v>4.3883068666662678E-6</v>
      </c>
      <c r="BH364"/>
      <c r="BI364" t="s">
        <v>33</v>
      </c>
      <c r="BJ364" t="s">
        <v>41</v>
      </c>
      <c r="BK364" t="s">
        <v>115</v>
      </c>
      <c r="BL364" t="s">
        <v>1609</v>
      </c>
      <c r="BM364" t="s">
        <v>41</v>
      </c>
      <c r="BN364" t="s">
        <v>94</v>
      </c>
      <c r="BO364" t="s">
        <v>94</v>
      </c>
      <c r="BP364">
        <v>9</v>
      </c>
    </row>
    <row r="365" spans="1:68" x14ac:dyDescent="0.25">
      <c r="A365">
        <v>364</v>
      </c>
      <c r="B365" t="s">
        <v>1583</v>
      </c>
      <c r="C365">
        <v>8</v>
      </c>
      <c r="D365" t="s">
        <v>1584</v>
      </c>
      <c r="E365" s="134"/>
      <c r="F365"/>
      <c r="G365" t="s">
        <v>1020</v>
      </c>
      <c r="H365" t="s">
        <v>1582</v>
      </c>
      <c r="I365">
        <v>431124</v>
      </c>
      <c r="J365" t="s">
        <v>108</v>
      </c>
      <c r="K365">
        <v>1</v>
      </c>
      <c r="L365">
        <v>1.18</v>
      </c>
      <c r="M365">
        <v>4.4980000000000002</v>
      </c>
      <c r="N365">
        <v>4.4980000000000003E-3</v>
      </c>
      <c r="O365">
        <v>5.3076400000000001</v>
      </c>
      <c r="P365">
        <v>5.3076399999999998E-3</v>
      </c>
      <c r="Q365">
        <v>0.17999999999999994</v>
      </c>
      <c r="R365">
        <v>8.0963999999999949E-4</v>
      </c>
      <c r="S365">
        <v>188.40765387253091</v>
      </c>
      <c r="T365">
        <v>222.32103156958647</v>
      </c>
      <c r="U365" t="s">
        <v>972</v>
      </c>
      <c r="V365"/>
      <c r="W365"/>
      <c r="X365"/>
      <c r="Y365"/>
      <c r="Z365"/>
      <c r="AA365"/>
      <c r="AB365">
        <v>4.6824000080000003E-5</v>
      </c>
      <c r="AC365">
        <v>6.9418623560000013E-5</v>
      </c>
      <c r="AD365"/>
      <c r="AE365">
        <v>3.1665920000000006E-5</v>
      </c>
      <c r="AF365">
        <v>2.3254659999999999E-4</v>
      </c>
      <c r="AG365"/>
      <c r="AH365"/>
      <c r="AI365"/>
      <c r="AJ365"/>
      <c r="AK365"/>
      <c r="AL365"/>
      <c r="AM365">
        <v>9.8781925163971933E-6</v>
      </c>
      <c r="AN365"/>
      <c r="AO365"/>
      <c r="AP365"/>
      <c r="AQ365">
        <v>1.3494000000000001E-4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>
        <v>9.8781925163971933E-6</v>
      </c>
      <c r="BH365"/>
      <c r="BI365" t="s">
        <v>33</v>
      </c>
      <c r="BJ365" t="s">
        <v>41</v>
      </c>
      <c r="BK365" t="s">
        <v>122</v>
      </c>
      <c r="BL365" t="s">
        <v>190</v>
      </c>
      <c r="BM365" t="s">
        <v>41</v>
      </c>
      <c r="BN365" t="s">
        <v>94</v>
      </c>
      <c r="BO365" t="s">
        <v>94</v>
      </c>
      <c r="BP365">
        <v>12</v>
      </c>
    </row>
    <row r="366" spans="1:68" x14ac:dyDescent="0.25">
      <c r="A366">
        <v>365</v>
      </c>
      <c r="B366" t="s">
        <v>1628</v>
      </c>
      <c r="C366">
        <v>5</v>
      </c>
      <c r="D366" t="s">
        <v>1629</v>
      </c>
      <c r="E366" s="134"/>
      <c r="F366">
        <v>481061</v>
      </c>
      <c r="G366" t="s">
        <v>30</v>
      </c>
      <c r="H366" t="s">
        <v>1008</v>
      </c>
      <c r="I366">
        <v>253758</v>
      </c>
      <c r="J366" t="s">
        <v>108</v>
      </c>
      <c r="K366">
        <v>1</v>
      </c>
      <c r="L366">
        <v>1.03</v>
      </c>
      <c r="M366">
        <v>2.1151299999999997</v>
      </c>
      <c r="N366">
        <v>2.1151299999999998E-3</v>
      </c>
      <c r="O366">
        <v>2.1785838999999996</v>
      </c>
      <c r="P366">
        <v>2.178583899999999E-3</v>
      </c>
      <c r="Q366">
        <v>3.0000000000000027E-2</v>
      </c>
      <c r="R366">
        <v>6.3453899999999647E-5</v>
      </c>
      <c r="S366">
        <v>459.01376577693429</v>
      </c>
      <c r="T366">
        <v>472.78417875024235</v>
      </c>
      <c r="U366" t="s">
        <v>61</v>
      </c>
      <c r="V366">
        <v>2.3964422899999999E-6</v>
      </c>
      <c r="W366">
        <v>2.8757307479999997E-7</v>
      </c>
      <c r="X366">
        <v>3.594663435E-7</v>
      </c>
      <c r="Y366">
        <v>1.1982211449999999E-5</v>
      </c>
      <c r="Z366">
        <v>8.6271922439999996E-7</v>
      </c>
      <c r="AA366">
        <v>1.1982211449999999E-5</v>
      </c>
      <c r="AB366">
        <v>1.9219467165799995E-5</v>
      </c>
      <c r="AC366">
        <v>2.8493698828100002E-5</v>
      </c>
      <c r="AD366"/>
      <c r="AE366">
        <v>1.4890515200000002E-5</v>
      </c>
      <c r="AF366">
        <v>1.09352221E-4</v>
      </c>
      <c r="AG366">
        <v>5.1186146E-6</v>
      </c>
      <c r="AH366">
        <v>1.1633214999999998E-5</v>
      </c>
      <c r="AI366">
        <v>3.2573002E-6</v>
      </c>
      <c r="AJ366">
        <v>4.1879573999999992E-6</v>
      </c>
      <c r="AK366">
        <v>2.5593073E-6</v>
      </c>
      <c r="AL366">
        <v>1.90784726E-5</v>
      </c>
      <c r="AM366">
        <v>4.653286E-6</v>
      </c>
      <c r="AN366">
        <v>5.1186146E-6</v>
      </c>
      <c r="AO366"/>
      <c r="AP366">
        <v>1.1633215000000001E-7</v>
      </c>
      <c r="AQ366">
        <v>1.2690780000000001E-6</v>
      </c>
      <c r="AR366">
        <v>4.653286E-6</v>
      </c>
      <c r="AS366">
        <v>5.8166074999999997E-5</v>
      </c>
      <c r="AT366"/>
      <c r="AU366"/>
      <c r="AV366"/>
      <c r="AW366"/>
      <c r="AX366"/>
      <c r="AY366"/>
      <c r="AZ366"/>
      <c r="BA366"/>
      <c r="BB366"/>
      <c r="BC366"/>
      <c r="BD366"/>
      <c r="BE366"/>
      <c r="BF366">
        <v>7.0148286449999998E-5</v>
      </c>
      <c r="BG366">
        <v>4.653286E-6</v>
      </c>
      <c r="BH366"/>
      <c r="BI366" t="s">
        <v>33</v>
      </c>
      <c r="BJ366" t="s">
        <v>272</v>
      </c>
      <c r="BK366" t="s">
        <v>92</v>
      </c>
      <c r="BL366" t="s">
        <v>117</v>
      </c>
      <c r="BM366" t="s">
        <v>41</v>
      </c>
      <c r="BN366" t="s">
        <v>26</v>
      </c>
      <c r="BO366" t="s">
        <v>26</v>
      </c>
      <c r="BP366">
        <v>4.4000000000000004</v>
      </c>
    </row>
    <row r="367" spans="1:68" x14ac:dyDescent="0.25">
      <c r="A367">
        <v>366</v>
      </c>
      <c r="B367" t="s">
        <v>1630</v>
      </c>
      <c r="C367">
        <v>8</v>
      </c>
      <c r="D367" t="s">
        <v>1631</v>
      </c>
      <c r="E367" s="134">
        <v>20</v>
      </c>
      <c r="F367">
        <v>488673</v>
      </c>
      <c r="G367" t="s">
        <v>30</v>
      </c>
      <c r="H367" t="s">
        <v>1010</v>
      </c>
      <c r="I367">
        <v>268160</v>
      </c>
      <c r="J367" t="s">
        <v>108</v>
      </c>
      <c r="K367">
        <v>1</v>
      </c>
      <c r="L367">
        <v>1.03</v>
      </c>
      <c r="M367">
        <v>16.305700000000002</v>
      </c>
      <c r="N367">
        <v>1.6305700000000003E-2</v>
      </c>
      <c r="O367">
        <v>16.794871000000001</v>
      </c>
      <c r="P367">
        <v>1.6794870999999999E-2</v>
      </c>
      <c r="Q367">
        <v>3.0000000000000027E-2</v>
      </c>
      <c r="R367">
        <v>4.8917099999999658E-4</v>
      </c>
      <c r="S367">
        <v>59.541987550842158</v>
      </c>
      <c r="T367">
        <v>61.328247177367416</v>
      </c>
      <c r="U367" t="s">
        <v>61</v>
      </c>
      <c r="V367">
        <v>1.8474358100000001E-5</v>
      </c>
      <c r="W367">
        <v>2.2169229719999998E-6</v>
      </c>
      <c r="X367">
        <v>2.7711537150000002E-6</v>
      </c>
      <c r="Y367">
        <v>9.2371790500000013E-5</v>
      </c>
      <c r="Z367">
        <v>6.6507689159999994E-6</v>
      </c>
      <c r="AA367">
        <v>9.2371790500000013E-5</v>
      </c>
      <c r="AB367">
        <v>1.4816435196199999E-4</v>
      </c>
      <c r="AC367">
        <v>2.1966011780900004E-4</v>
      </c>
      <c r="AD367"/>
      <c r="AE367"/>
      <c r="AF367"/>
      <c r="AG367">
        <v>3.9459794000000008E-5</v>
      </c>
      <c r="AH367">
        <v>8.9681349999999995E-5</v>
      </c>
      <c r="AI367">
        <v>2.5110778000000007E-5</v>
      </c>
      <c r="AJ367">
        <v>3.2285286000000002E-5</v>
      </c>
      <c r="AK367">
        <v>1.9729897000000004E-5</v>
      </c>
      <c r="AL367">
        <v>1.4707741399999999E-4</v>
      </c>
      <c r="AM367">
        <v>3.5872540000000009E-5</v>
      </c>
      <c r="AN367">
        <v>3.9459794000000008E-5</v>
      </c>
      <c r="AO367"/>
      <c r="AP367">
        <v>8.968135000000003E-7</v>
      </c>
      <c r="AQ367">
        <v>9.7834199999999999E-6</v>
      </c>
      <c r="AR367">
        <v>3.5872540000000009E-5</v>
      </c>
      <c r="AS367">
        <v>4.4840675000000014E-4</v>
      </c>
      <c r="AT367"/>
      <c r="AU367"/>
      <c r="AV367"/>
      <c r="AW367"/>
      <c r="AX367"/>
      <c r="AY367"/>
      <c r="AZ367"/>
      <c r="BA367"/>
      <c r="BB367"/>
      <c r="BC367"/>
      <c r="BD367"/>
      <c r="BE367"/>
      <c r="BF367">
        <v>5.4077854050000012E-4</v>
      </c>
      <c r="BG367">
        <v>3.5872540000000009E-5</v>
      </c>
      <c r="BH367"/>
      <c r="BI367" t="s">
        <v>33</v>
      </c>
      <c r="BJ367" t="s">
        <v>706</v>
      </c>
      <c r="BK367" t="s">
        <v>120</v>
      </c>
      <c r="BL367" t="s">
        <v>121</v>
      </c>
      <c r="BM367" t="s">
        <v>41</v>
      </c>
      <c r="BN367" t="s">
        <v>26</v>
      </c>
      <c r="BO367" t="s">
        <v>94</v>
      </c>
      <c r="BP367">
        <v>7.03</v>
      </c>
    </row>
    <row r="372" spans="2:4" ht="15" customHeight="1" x14ac:dyDescent="0.25">
      <c r="B372" s="132"/>
    </row>
    <row r="373" spans="2:4" ht="15" customHeight="1" x14ac:dyDescent="0.25">
      <c r="B373" s="133"/>
    </row>
    <row r="374" spans="2:4" ht="15" customHeight="1" x14ac:dyDescent="0.25">
      <c r="B374" s="132"/>
    </row>
    <row r="375" spans="2:4" ht="15" customHeight="1" x14ac:dyDescent="0.25">
      <c r="B375" s="133"/>
    </row>
    <row r="376" spans="2:4" ht="15" customHeight="1" x14ac:dyDescent="0.25">
      <c r="B376" s="132"/>
      <c r="D376" s="131"/>
    </row>
    <row r="377" spans="2:4" ht="15" customHeight="1" x14ac:dyDescent="0.25">
      <c r="B377" s="133"/>
    </row>
    <row r="378" spans="2:4" ht="15" customHeight="1" x14ac:dyDescent="0.25">
      <c r="B378" s="132"/>
    </row>
    <row r="379" spans="2:4" ht="15" customHeight="1" x14ac:dyDescent="0.25">
      <c r="B379" s="133"/>
    </row>
    <row r="380" spans="2:4" ht="15" customHeight="1" x14ac:dyDescent="0.25">
      <c r="B380" s="132"/>
    </row>
    <row r="381" spans="2:4" ht="15" customHeight="1" x14ac:dyDescent="0.25">
      <c r="B381" s="133"/>
    </row>
    <row r="382" spans="2:4" ht="15" customHeight="1" x14ac:dyDescent="0.25">
      <c r="B382" s="132"/>
    </row>
    <row r="383" spans="2:4" ht="15" customHeight="1" x14ac:dyDescent="0.25">
      <c r="B383" s="133"/>
    </row>
    <row r="384" spans="2:4" ht="15" customHeight="1" x14ac:dyDescent="0.25">
      <c r="B384" s="132"/>
    </row>
    <row r="385" spans="2:2" ht="15" customHeight="1" x14ac:dyDescent="0.25">
      <c r="B385" s="133"/>
    </row>
    <row r="386" spans="2:2" ht="15" customHeight="1" x14ac:dyDescent="0.25">
      <c r="B386" s="132"/>
    </row>
    <row r="387" spans="2:2" ht="15" customHeight="1" x14ac:dyDescent="0.25">
      <c r="B387" s="133"/>
    </row>
    <row r="388" spans="2:2" ht="15" customHeight="1" x14ac:dyDescent="0.25">
      <c r="B388" s="132"/>
    </row>
    <row r="389" spans="2:2" ht="15" customHeight="1" x14ac:dyDescent="0.25">
      <c r="B389" s="133"/>
    </row>
    <row r="390" spans="2:2" ht="15" customHeight="1" x14ac:dyDescent="0.25">
      <c r="B390" s="132"/>
    </row>
    <row r="391" spans="2:2" ht="15" customHeight="1" x14ac:dyDescent="0.25">
      <c r="B391" s="133"/>
    </row>
    <row r="392" spans="2:2" ht="15" customHeight="1" x14ac:dyDescent="0.25">
      <c r="B392" s="132"/>
    </row>
    <row r="393" spans="2:2" ht="15" customHeight="1" x14ac:dyDescent="0.25">
      <c r="B393" s="133"/>
    </row>
    <row r="394" spans="2:2" ht="15" customHeight="1" x14ac:dyDescent="0.25">
      <c r="B394" s="132"/>
    </row>
    <row r="395" spans="2:2" ht="15" customHeight="1" x14ac:dyDescent="0.25">
      <c r="B395" s="133"/>
    </row>
    <row r="396" spans="2:2" ht="15" customHeight="1" x14ac:dyDescent="0.25">
      <c r="B396" s="132"/>
    </row>
    <row r="397" spans="2:2" ht="15" customHeight="1" x14ac:dyDescent="0.25">
      <c r="B397" s="133"/>
    </row>
    <row r="398" spans="2:2" ht="15" customHeight="1" x14ac:dyDescent="0.25">
      <c r="B398" s="132"/>
    </row>
    <row r="399" spans="2:2" ht="15" customHeight="1" x14ac:dyDescent="0.25">
      <c r="B399" s="133"/>
    </row>
    <row r="400" spans="2:2" ht="15" customHeight="1" x14ac:dyDescent="0.25">
      <c r="B400" s="132"/>
    </row>
    <row r="401" spans="2:2" ht="15" customHeight="1" x14ac:dyDescent="0.25">
      <c r="B401" s="133"/>
    </row>
    <row r="402" spans="2:2" ht="15" customHeight="1" x14ac:dyDescent="0.25">
      <c r="B402" s="132"/>
    </row>
    <row r="403" spans="2:2" ht="15" customHeight="1" x14ac:dyDescent="0.25">
      <c r="B403" s="133"/>
    </row>
    <row r="404" spans="2:2" ht="15" customHeight="1" x14ac:dyDescent="0.25">
      <c r="B404" s="132"/>
    </row>
    <row r="405" spans="2:2" ht="15" customHeight="1" x14ac:dyDescent="0.25">
      <c r="B405" s="133"/>
    </row>
    <row r="406" spans="2:2" ht="15" customHeight="1" x14ac:dyDescent="0.25">
      <c r="B406" s="132"/>
    </row>
    <row r="407" spans="2:2" ht="15" customHeight="1" x14ac:dyDescent="0.25">
      <c r="B407" s="133"/>
    </row>
    <row r="408" spans="2:2" ht="15" customHeight="1" x14ac:dyDescent="0.25">
      <c r="B408" s="132"/>
    </row>
    <row r="409" spans="2:2" ht="15" customHeight="1" x14ac:dyDescent="0.25">
      <c r="B409" s="133"/>
    </row>
    <row r="410" spans="2:2" ht="15" customHeight="1" x14ac:dyDescent="0.25">
      <c r="B410" s="132"/>
    </row>
    <row r="411" spans="2:2" ht="15" customHeight="1" x14ac:dyDescent="0.25">
      <c r="B411" s="133"/>
    </row>
    <row r="412" spans="2:2" ht="15" customHeight="1" x14ac:dyDescent="0.25">
      <c r="B412" s="132"/>
    </row>
    <row r="413" spans="2:2" ht="15" customHeight="1" x14ac:dyDescent="0.25">
      <c r="B413" s="133"/>
    </row>
    <row r="414" spans="2:2" ht="15" customHeight="1" x14ac:dyDescent="0.25">
      <c r="B414" s="132"/>
    </row>
    <row r="415" spans="2:2" ht="15" customHeight="1" x14ac:dyDescent="0.25">
      <c r="B415" s="133"/>
    </row>
    <row r="416" spans="2:2" ht="15" customHeight="1" x14ac:dyDescent="0.25">
      <c r="B416" s="132"/>
    </row>
    <row r="417" spans="2:2" ht="15" customHeight="1" x14ac:dyDescent="0.25">
      <c r="B417" s="133"/>
    </row>
    <row r="418" spans="2:2" ht="15" customHeight="1" x14ac:dyDescent="0.25">
      <c r="B418" s="132"/>
    </row>
    <row r="419" spans="2:2" ht="15" customHeight="1" x14ac:dyDescent="0.25">
      <c r="B419" s="133"/>
    </row>
    <row r="420" spans="2:2" ht="15" customHeight="1" x14ac:dyDescent="0.25">
      <c r="B420" s="132"/>
    </row>
    <row r="421" spans="2:2" ht="15" customHeight="1" x14ac:dyDescent="0.25">
      <c r="B421" s="133"/>
    </row>
    <row r="422" spans="2:2" ht="15" customHeight="1" x14ac:dyDescent="0.25">
      <c r="B422" s="132"/>
    </row>
    <row r="423" spans="2:2" ht="15" customHeight="1" x14ac:dyDescent="0.25">
      <c r="B423" s="133"/>
    </row>
    <row r="424" spans="2:2" ht="15" customHeight="1" x14ac:dyDescent="0.25">
      <c r="B424" s="132"/>
    </row>
    <row r="425" spans="2:2" ht="15" customHeight="1" x14ac:dyDescent="0.25">
      <c r="B425" s="133"/>
    </row>
    <row r="426" spans="2:2" ht="15" customHeight="1" x14ac:dyDescent="0.25">
      <c r="B426" s="132"/>
    </row>
    <row r="427" spans="2:2" ht="15" customHeight="1" x14ac:dyDescent="0.25">
      <c r="B427" s="133"/>
    </row>
    <row r="428" spans="2:2" ht="15" customHeight="1" x14ac:dyDescent="0.25">
      <c r="B428" s="132"/>
    </row>
    <row r="429" spans="2:2" ht="15" customHeight="1" x14ac:dyDescent="0.25">
      <c r="B429" s="133"/>
    </row>
    <row r="430" spans="2:2" ht="15" customHeight="1" x14ac:dyDescent="0.25">
      <c r="B430" s="132"/>
    </row>
    <row r="431" spans="2:2" ht="15" customHeight="1" x14ac:dyDescent="0.25">
      <c r="B431" s="133"/>
    </row>
    <row r="432" spans="2:2" ht="15" customHeight="1" x14ac:dyDescent="0.25">
      <c r="B432" s="132"/>
    </row>
    <row r="433" spans="2:2" ht="15" customHeight="1" x14ac:dyDescent="0.25">
      <c r="B433" s="133"/>
    </row>
    <row r="434" spans="2:2" ht="15" customHeight="1" x14ac:dyDescent="0.25">
      <c r="B434" s="132"/>
    </row>
    <row r="435" spans="2:2" ht="15" customHeight="1" x14ac:dyDescent="0.25">
      <c r="B435" s="133"/>
    </row>
    <row r="436" spans="2:2" ht="15" customHeight="1" x14ac:dyDescent="0.25">
      <c r="B436" s="132"/>
    </row>
    <row r="437" spans="2:2" ht="15" customHeight="1" x14ac:dyDescent="0.25">
      <c r="B437" s="133"/>
    </row>
    <row r="438" spans="2:2" ht="15" customHeight="1" x14ac:dyDescent="0.25">
      <c r="B438" s="132"/>
    </row>
    <row r="439" spans="2:2" ht="15" customHeight="1" x14ac:dyDescent="0.25">
      <c r="B439" s="133"/>
    </row>
    <row r="440" spans="2:2" ht="15" customHeight="1" x14ac:dyDescent="0.25">
      <c r="B440" s="132"/>
    </row>
    <row r="441" spans="2:2" ht="15" customHeight="1" x14ac:dyDescent="0.25">
      <c r="B441" s="133"/>
    </row>
    <row r="442" spans="2:2" ht="15" customHeight="1" x14ac:dyDescent="0.25">
      <c r="B442" s="132"/>
    </row>
    <row r="443" spans="2:2" ht="15" customHeight="1" x14ac:dyDescent="0.25">
      <c r="B443" s="133"/>
    </row>
    <row r="444" spans="2:2" ht="15" customHeight="1" x14ac:dyDescent="0.25">
      <c r="B444" s="132"/>
    </row>
    <row r="445" spans="2:2" ht="15" customHeight="1" x14ac:dyDescent="0.25">
      <c r="B445" s="133"/>
    </row>
    <row r="446" spans="2:2" ht="15" customHeight="1" x14ac:dyDescent="0.25">
      <c r="B446" s="132"/>
    </row>
    <row r="447" spans="2:2" ht="15" customHeight="1" x14ac:dyDescent="0.25">
      <c r="B447" s="133"/>
    </row>
    <row r="448" spans="2:2" ht="15" customHeight="1" x14ac:dyDescent="0.25">
      <c r="B448" s="132"/>
    </row>
    <row r="449" spans="2:2" ht="15" customHeight="1" x14ac:dyDescent="0.25">
      <c r="B449" s="133"/>
    </row>
    <row r="450" spans="2:2" ht="15" customHeight="1" x14ac:dyDescent="0.25">
      <c r="B450" s="132"/>
    </row>
    <row r="451" spans="2:2" ht="15" customHeight="1" x14ac:dyDescent="0.25">
      <c r="B451" s="133"/>
    </row>
    <row r="452" spans="2:2" ht="15" customHeight="1" x14ac:dyDescent="0.25">
      <c r="B452" s="132"/>
    </row>
    <row r="453" spans="2:2" ht="15" customHeight="1" x14ac:dyDescent="0.25">
      <c r="B453" s="133"/>
    </row>
    <row r="454" spans="2:2" ht="15" customHeight="1" x14ac:dyDescent="0.25">
      <c r="B454" s="132"/>
    </row>
    <row r="455" spans="2:2" ht="15" customHeight="1" x14ac:dyDescent="0.25">
      <c r="B455" s="133"/>
    </row>
    <row r="456" spans="2:2" ht="15" customHeight="1" x14ac:dyDescent="0.25">
      <c r="B456" s="132"/>
    </row>
    <row r="457" spans="2:2" ht="15" customHeight="1" x14ac:dyDescent="0.25">
      <c r="B457" s="133"/>
    </row>
    <row r="458" spans="2:2" ht="15" customHeight="1" x14ac:dyDescent="0.25">
      <c r="B458" s="132"/>
    </row>
    <row r="459" spans="2:2" ht="15" customHeight="1" x14ac:dyDescent="0.25">
      <c r="B459" s="133"/>
    </row>
    <row r="460" spans="2:2" ht="15" customHeight="1" x14ac:dyDescent="0.25">
      <c r="B460" s="132"/>
    </row>
    <row r="461" spans="2:2" ht="15" customHeight="1" x14ac:dyDescent="0.25">
      <c r="B461" s="133"/>
    </row>
    <row r="462" spans="2:2" ht="15" customHeight="1" x14ac:dyDescent="0.25">
      <c r="B462" s="132"/>
    </row>
    <row r="463" spans="2:2" ht="15" customHeight="1" x14ac:dyDescent="0.25">
      <c r="B463" s="133"/>
    </row>
    <row r="464" spans="2:2" ht="15" customHeight="1" x14ac:dyDescent="0.25">
      <c r="B464" s="132"/>
    </row>
    <row r="465" spans="2:2" ht="15" customHeight="1" x14ac:dyDescent="0.25">
      <c r="B465" s="133"/>
    </row>
    <row r="466" spans="2:2" ht="15" customHeight="1" x14ac:dyDescent="0.25">
      <c r="B466" s="132"/>
    </row>
    <row r="467" spans="2:2" ht="15" customHeight="1" x14ac:dyDescent="0.25">
      <c r="B467" s="133"/>
    </row>
    <row r="468" spans="2:2" ht="15" customHeight="1" x14ac:dyDescent="0.25">
      <c r="B468" s="132"/>
    </row>
    <row r="469" spans="2:2" ht="15" customHeight="1" x14ac:dyDescent="0.25">
      <c r="B469" s="133"/>
    </row>
    <row r="470" spans="2:2" ht="15" customHeight="1" x14ac:dyDescent="0.25">
      <c r="B470" s="132"/>
    </row>
    <row r="471" spans="2:2" ht="15" customHeight="1" x14ac:dyDescent="0.25">
      <c r="B471" s="133"/>
    </row>
    <row r="472" spans="2:2" ht="15" customHeight="1" x14ac:dyDescent="0.25">
      <c r="B472" s="132"/>
    </row>
    <row r="473" spans="2:2" ht="15" customHeight="1" x14ac:dyDescent="0.25">
      <c r="B473" s="133"/>
    </row>
    <row r="474" spans="2:2" ht="15" customHeight="1" x14ac:dyDescent="0.25">
      <c r="B474" s="132"/>
    </row>
    <row r="475" spans="2:2" ht="15" customHeight="1" x14ac:dyDescent="0.25">
      <c r="B475" s="133"/>
    </row>
    <row r="476" spans="2:2" ht="15" customHeight="1" x14ac:dyDescent="0.25">
      <c r="B476" s="132"/>
    </row>
    <row r="477" spans="2:2" ht="15" customHeight="1" x14ac:dyDescent="0.25">
      <c r="B477" s="133"/>
    </row>
    <row r="478" spans="2:2" ht="15" customHeight="1" x14ac:dyDescent="0.25">
      <c r="B478" s="132"/>
    </row>
    <row r="479" spans="2:2" ht="15" customHeight="1" x14ac:dyDescent="0.25">
      <c r="B479" s="133"/>
    </row>
    <row r="480" spans="2:2" ht="15" customHeight="1" x14ac:dyDescent="0.25">
      <c r="B480" s="132"/>
    </row>
    <row r="481" spans="2:2" ht="15" customHeight="1" x14ac:dyDescent="0.25">
      <c r="B481" s="133"/>
    </row>
    <row r="482" spans="2:2" ht="15" customHeight="1" x14ac:dyDescent="0.25">
      <c r="B482" s="132"/>
    </row>
    <row r="483" spans="2:2" ht="15" customHeight="1" x14ac:dyDescent="0.25">
      <c r="B483" s="133"/>
    </row>
    <row r="484" spans="2:2" ht="15" customHeight="1" x14ac:dyDescent="0.25">
      <c r="B484" s="132"/>
    </row>
    <row r="485" spans="2:2" ht="15" customHeight="1" x14ac:dyDescent="0.25">
      <c r="B485" s="133"/>
    </row>
    <row r="486" spans="2:2" ht="15" customHeight="1" x14ac:dyDescent="0.25">
      <c r="B486" s="132"/>
    </row>
    <row r="487" spans="2:2" ht="15" customHeight="1" x14ac:dyDescent="0.25">
      <c r="B487" s="133"/>
    </row>
    <row r="488" spans="2:2" ht="15" customHeight="1" x14ac:dyDescent="0.25">
      <c r="B488" s="132"/>
    </row>
    <row r="489" spans="2:2" ht="15" customHeight="1" x14ac:dyDescent="0.25">
      <c r="B489" s="133"/>
    </row>
    <row r="490" spans="2:2" ht="15" customHeight="1" x14ac:dyDescent="0.25">
      <c r="B490" s="132"/>
    </row>
    <row r="491" spans="2:2" ht="15" customHeight="1" x14ac:dyDescent="0.25">
      <c r="B491" s="133"/>
    </row>
    <row r="492" spans="2:2" ht="15" customHeight="1" x14ac:dyDescent="0.25">
      <c r="B492" s="132"/>
    </row>
    <row r="493" spans="2:2" ht="15" customHeight="1" x14ac:dyDescent="0.25">
      <c r="B493" s="133"/>
    </row>
    <row r="494" spans="2:2" ht="15" customHeight="1" x14ac:dyDescent="0.25">
      <c r="B494" s="132"/>
    </row>
    <row r="495" spans="2:2" ht="15" customHeight="1" x14ac:dyDescent="0.25">
      <c r="B495" s="133"/>
    </row>
    <row r="496" spans="2:2" ht="15" customHeight="1" x14ac:dyDescent="0.25">
      <c r="B496" s="132"/>
    </row>
    <row r="497" spans="2:2" ht="15" customHeight="1" x14ac:dyDescent="0.25">
      <c r="B497" s="133"/>
    </row>
    <row r="498" spans="2:2" ht="15" customHeight="1" x14ac:dyDescent="0.25">
      <c r="B498" s="132"/>
    </row>
    <row r="499" spans="2:2" ht="15" customHeight="1" x14ac:dyDescent="0.25">
      <c r="B499" s="133"/>
    </row>
    <row r="500" spans="2:2" ht="15" customHeight="1" x14ac:dyDescent="0.25">
      <c r="B500" s="132"/>
    </row>
    <row r="501" spans="2:2" ht="15" customHeight="1" x14ac:dyDescent="0.25">
      <c r="B501" s="133"/>
    </row>
    <row r="502" spans="2:2" ht="15" customHeight="1" x14ac:dyDescent="0.25">
      <c r="B502" s="132"/>
    </row>
    <row r="503" spans="2:2" ht="15" customHeight="1" x14ac:dyDescent="0.25">
      <c r="B503" s="133"/>
    </row>
    <row r="504" spans="2:2" ht="15" customHeight="1" x14ac:dyDescent="0.25">
      <c r="B504" s="132"/>
    </row>
    <row r="505" spans="2:2" ht="15" customHeight="1" x14ac:dyDescent="0.25">
      <c r="B505" s="133"/>
    </row>
    <row r="506" spans="2:2" ht="15" customHeight="1" x14ac:dyDescent="0.25">
      <c r="B506" s="132"/>
    </row>
    <row r="507" spans="2:2" ht="15" customHeight="1" x14ac:dyDescent="0.25">
      <c r="B507" s="133"/>
    </row>
    <row r="508" spans="2:2" ht="15" customHeight="1" x14ac:dyDescent="0.25">
      <c r="B508" s="132"/>
    </row>
    <row r="509" spans="2:2" ht="15" customHeight="1" x14ac:dyDescent="0.25">
      <c r="B509" s="133"/>
    </row>
    <row r="510" spans="2:2" ht="15" customHeight="1" x14ac:dyDescent="0.25">
      <c r="B510" s="132"/>
    </row>
    <row r="511" spans="2:2" ht="15" customHeight="1" x14ac:dyDescent="0.25">
      <c r="B511" s="133"/>
    </row>
    <row r="512" spans="2:2" ht="15" customHeight="1" x14ac:dyDescent="0.25">
      <c r="B512" s="132"/>
    </row>
    <row r="513" spans="2:2" ht="15" customHeight="1" x14ac:dyDescent="0.25">
      <c r="B513" s="133"/>
    </row>
    <row r="514" spans="2:2" ht="15" customHeight="1" x14ac:dyDescent="0.25">
      <c r="B514" s="132"/>
    </row>
    <row r="515" spans="2:2" ht="15" customHeight="1" x14ac:dyDescent="0.25">
      <c r="B515" s="133"/>
    </row>
    <row r="516" spans="2:2" ht="15" customHeight="1" x14ac:dyDescent="0.25">
      <c r="B516" s="132"/>
    </row>
    <row r="517" spans="2:2" ht="15" customHeight="1" x14ac:dyDescent="0.25">
      <c r="B517" s="133"/>
    </row>
    <row r="518" spans="2:2" ht="15" customHeight="1" x14ac:dyDescent="0.25">
      <c r="B518" s="132"/>
    </row>
    <row r="519" spans="2:2" ht="15" customHeight="1" x14ac:dyDescent="0.25">
      <c r="B519" s="133"/>
    </row>
    <row r="520" spans="2:2" ht="15" customHeight="1" x14ac:dyDescent="0.25">
      <c r="B520" s="132"/>
    </row>
    <row r="521" spans="2:2" ht="15" customHeight="1" x14ac:dyDescent="0.25">
      <c r="B521" s="133"/>
    </row>
    <row r="522" spans="2:2" ht="15" customHeight="1" x14ac:dyDescent="0.25">
      <c r="B522" s="132"/>
    </row>
    <row r="523" spans="2:2" ht="15" customHeight="1" x14ac:dyDescent="0.25">
      <c r="B523" s="133"/>
    </row>
    <row r="524" spans="2:2" ht="15" customHeight="1" x14ac:dyDescent="0.25">
      <c r="B524" s="132"/>
    </row>
    <row r="525" spans="2:2" ht="15" customHeight="1" x14ac:dyDescent="0.25">
      <c r="B525" s="133"/>
    </row>
    <row r="526" spans="2:2" ht="15" customHeight="1" x14ac:dyDescent="0.25">
      <c r="B526" s="132"/>
    </row>
    <row r="527" spans="2:2" ht="15" customHeight="1" x14ac:dyDescent="0.25">
      <c r="B527" s="133"/>
    </row>
    <row r="528" spans="2:2" ht="15" customHeight="1" x14ac:dyDescent="0.25">
      <c r="B528" s="132"/>
    </row>
    <row r="529" spans="2:2" ht="15" customHeight="1" x14ac:dyDescent="0.25">
      <c r="B529" s="133"/>
    </row>
    <row r="530" spans="2:2" ht="15" customHeight="1" x14ac:dyDescent="0.25">
      <c r="B530" s="132"/>
    </row>
    <row r="531" spans="2:2" ht="15" customHeight="1" x14ac:dyDescent="0.25">
      <c r="B531" s="133"/>
    </row>
    <row r="532" spans="2:2" ht="15" customHeight="1" x14ac:dyDescent="0.25">
      <c r="B532" s="132"/>
    </row>
    <row r="533" spans="2:2" ht="15" customHeight="1" x14ac:dyDescent="0.25">
      <c r="B533" s="133"/>
    </row>
    <row r="534" spans="2:2" ht="15" customHeight="1" x14ac:dyDescent="0.25">
      <c r="B534" s="132"/>
    </row>
    <row r="535" spans="2:2" ht="15" customHeight="1" x14ac:dyDescent="0.25">
      <c r="B535" s="133"/>
    </row>
    <row r="536" spans="2:2" ht="15" customHeight="1" x14ac:dyDescent="0.25">
      <c r="B536" s="132"/>
    </row>
    <row r="537" spans="2:2" ht="15" customHeight="1" x14ac:dyDescent="0.25">
      <c r="B537" s="133"/>
    </row>
    <row r="538" spans="2:2" ht="15" customHeight="1" x14ac:dyDescent="0.25">
      <c r="B538" s="132"/>
    </row>
    <row r="539" spans="2:2" ht="15" customHeight="1" x14ac:dyDescent="0.25">
      <c r="B539" s="133"/>
    </row>
    <row r="540" spans="2:2" ht="15" customHeight="1" x14ac:dyDescent="0.25">
      <c r="B540" s="132"/>
    </row>
    <row r="541" spans="2:2" ht="15" customHeight="1" x14ac:dyDescent="0.25">
      <c r="B541" s="133"/>
    </row>
    <row r="542" spans="2:2" ht="15" customHeight="1" x14ac:dyDescent="0.25">
      <c r="B542" s="132"/>
    </row>
    <row r="543" spans="2:2" ht="15" customHeight="1" x14ac:dyDescent="0.25">
      <c r="B543" s="133"/>
    </row>
    <row r="544" spans="2:2" ht="15" customHeight="1" x14ac:dyDescent="0.25">
      <c r="B544" s="132"/>
    </row>
    <row r="545" spans="2:2" ht="15" customHeight="1" x14ac:dyDescent="0.25">
      <c r="B545" s="133"/>
    </row>
    <row r="546" spans="2:2" ht="15" customHeight="1" x14ac:dyDescent="0.25">
      <c r="B546" s="132"/>
    </row>
    <row r="547" spans="2:2" ht="15" customHeight="1" x14ac:dyDescent="0.25">
      <c r="B547" s="133"/>
    </row>
    <row r="548" spans="2:2" ht="15" customHeight="1" x14ac:dyDescent="0.25">
      <c r="B548" s="132"/>
    </row>
    <row r="549" spans="2:2" ht="15" customHeight="1" x14ac:dyDescent="0.25">
      <c r="B549" s="133"/>
    </row>
    <row r="550" spans="2:2" ht="15" customHeight="1" x14ac:dyDescent="0.25">
      <c r="B550" s="132"/>
    </row>
    <row r="551" spans="2:2" ht="15" customHeight="1" x14ac:dyDescent="0.25">
      <c r="B551" s="133"/>
    </row>
    <row r="552" spans="2:2" ht="15" customHeight="1" x14ac:dyDescent="0.25">
      <c r="B552" s="132"/>
    </row>
    <row r="553" spans="2:2" ht="15" customHeight="1" x14ac:dyDescent="0.25">
      <c r="B553" s="133"/>
    </row>
    <row r="554" spans="2:2" ht="15" customHeight="1" x14ac:dyDescent="0.25">
      <c r="B554" s="132"/>
    </row>
    <row r="555" spans="2:2" ht="15" customHeight="1" x14ac:dyDescent="0.25">
      <c r="B555" s="133"/>
    </row>
    <row r="556" spans="2:2" ht="15" customHeight="1" x14ac:dyDescent="0.25">
      <c r="B556" s="132"/>
    </row>
    <row r="557" spans="2:2" ht="15" customHeight="1" x14ac:dyDescent="0.25">
      <c r="B557" s="133"/>
    </row>
    <row r="558" spans="2:2" ht="15" customHeight="1" x14ac:dyDescent="0.25">
      <c r="B558" s="132"/>
    </row>
    <row r="559" spans="2:2" ht="15" customHeight="1" x14ac:dyDescent="0.25">
      <c r="B559" s="133"/>
    </row>
    <row r="560" spans="2:2" ht="15" customHeight="1" x14ac:dyDescent="0.25">
      <c r="B560" s="132"/>
    </row>
    <row r="561" spans="2:2" ht="15" customHeight="1" x14ac:dyDescent="0.25">
      <c r="B561" s="133"/>
    </row>
    <row r="562" spans="2:2" ht="15" customHeight="1" x14ac:dyDescent="0.25">
      <c r="B562" s="132"/>
    </row>
    <row r="563" spans="2:2" ht="15" customHeight="1" x14ac:dyDescent="0.25">
      <c r="B563" s="133"/>
    </row>
    <row r="564" spans="2:2" ht="15" customHeight="1" x14ac:dyDescent="0.25">
      <c r="B564" s="132"/>
    </row>
    <row r="565" spans="2:2" ht="15" customHeight="1" x14ac:dyDescent="0.25">
      <c r="B565" s="133"/>
    </row>
    <row r="566" spans="2:2" ht="15" customHeight="1" x14ac:dyDescent="0.25">
      <c r="B566" s="132"/>
    </row>
    <row r="567" spans="2:2" ht="15" customHeight="1" x14ac:dyDescent="0.25">
      <c r="B567" s="133"/>
    </row>
    <row r="568" spans="2:2" ht="15" customHeight="1" x14ac:dyDescent="0.25">
      <c r="B568" s="132"/>
    </row>
    <row r="569" spans="2:2" ht="15" customHeight="1" x14ac:dyDescent="0.25">
      <c r="B569" s="133"/>
    </row>
    <row r="570" spans="2:2" ht="15" customHeight="1" x14ac:dyDescent="0.25">
      <c r="B570" s="132"/>
    </row>
    <row r="571" spans="2:2" ht="15" customHeight="1" x14ac:dyDescent="0.25">
      <c r="B571" s="133"/>
    </row>
    <row r="572" spans="2:2" ht="15" customHeight="1" x14ac:dyDescent="0.25">
      <c r="B572" s="132"/>
    </row>
    <row r="573" spans="2:2" ht="15" customHeight="1" x14ac:dyDescent="0.25">
      <c r="B573" s="133"/>
    </row>
    <row r="574" spans="2:2" ht="15" customHeight="1" x14ac:dyDescent="0.25">
      <c r="B574" s="132"/>
    </row>
    <row r="575" spans="2:2" ht="15" customHeight="1" x14ac:dyDescent="0.25">
      <c r="B575" s="133"/>
    </row>
    <row r="576" spans="2:2" ht="15" customHeight="1" x14ac:dyDescent="0.25">
      <c r="B576" s="132"/>
    </row>
    <row r="577" spans="2:2" ht="15" customHeight="1" x14ac:dyDescent="0.25">
      <c r="B577" s="133"/>
    </row>
    <row r="578" spans="2:2" ht="15" customHeight="1" x14ac:dyDescent="0.25">
      <c r="B578" s="132"/>
    </row>
    <row r="579" spans="2:2" ht="15" customHeight="1" x14ac:dyDescent="0.25">
      <c r="B579" s="133"/>
    </row>
    <row r="580" spans="2:2" ht="15" customHeight="1" x14ac:dyDescent="0.25">
      <c r="B580" s="132"/>
    </row>
    <row r="581" spans="2:2" ht="15" customHeight="1" x14ac:dyDescent="0.25">
      <c r="B581" s="133"/>
    </row>
    <row r="582" spans="2:2" ht="15" customHeight="1" x14ac:dyDescent="0.25">
      <c r="B582" s="132"/>
    </row>
    <row r="583" spans="2:2" ht="15" customHeight="1" x14ac:dyDescent="0.25">
      <c r="B583" s="133"/>
    </row>
    <row r="584" spans="2:2" ht="15" customHeight="1" x14ac:dyDescent="0.25">
      <c r="B584" s="132"/>
    </row>
    <row r="585" spans="2:2" ht="15" customHeight="1" x14ac:dyDescent="0.25">
      <c r="B585" s="133"/>
    </row>
    <row r="586" spans="2:2" ht="15" customHeight="1" x14ac:dyDescent="0.25">
      <c r="B586" s="132"/>
    </row>
    <row r="587" spans="2:2" ht="15" customHeight="1" x14ac:dyDescent="0.25">
      <c r="B587" s="133"/>
    </row>
    <row r="588" spans="2:2" ht="15" customHeight="1" x14ac:dyDescent="0.25">
      <c r="B588" s="132"/>
    </row>
    <row r="589" spans="2:2" ht="15" customHeight="1" x14ac:dyDescent="0.25">
      <c r="B589" s="133"/>
    </row>
    <row r="590" spans="2:2" ht="15" customHeight="1" x14ac:dyDescent="0.25">
      <c r="B590" s="132"/>
    </row>
    <row r="591" spans="2:2" ht="15" customHeight="1" x14ac:dyDescent="0.25">
      <c r="B591" s="133"/>
    </row>
    <row r="592" spans="2:2" ht="15" customHeight="1" x14ac:dyDescent="0.25">
      <c r="B592" s="132"/>
    </row>
    <row r="593" spans="2:2" ht="15" customHeight="1" x14ac:dyDescent="0.25">
      <c r="B593" s="133"/>
    </row>
    <row r="594" spans="2:2" ht="15" customHeight="1" x14ac:dyDescent="0.25">
      <c r="B594" s="132"/>
    </row>
    <row r="595" spans="2:2" ht="15" customHeight="1" x14ac:dyDescent="0.25">
      <c r="B595" s="133"/>
    </row>
    <row r="596" spans="2:2" ht="15" customHeight="1" x14ac:dyDescent="0.25">
      <c r="B596" s="132"/>
    </row>
    <row r="597" spans="2:2" ht="15" customHeight="1" x14ac:dyDescent="0.25">
      <c r="B597" s="133"/>
    </row>
    <row r="598" spans="2:2" ht="15" customHeight="1" x14ac:dyDescent="0.25">
      <c r="B598" s="132"/>
    </row>
    <row r="599" spans="2:2" ht="15" customHeight="1" x14ac:dyDescent="0.25">
      <c r="B599" s="133"/>
    </row>
    <row r="600" spans="2:2" ht="15" customHeight="1" x14ac:dyDescent="0.25">
      <c r="B600" s="132"/>
    </row>
    <row r="601" spans="2:2" ht="15" customHeight="1" x14ac:dyDescent="0.25">
      <c r="B601" s="133"/>
    </row>
    <row r="602" spans="2:2" ht="15" customHeight="1" x14ac:dyDescent="0.25">
      <c r="B602" s="132"/>
    </row>
    <row r="603" spans="2:2" ht="15" customHeight="1" x14ac:dyDescent="0.25">
      <c r="B603" s="133"/>
    </row>
    <row r="604" spans="2:2" ht="15" customHeight="1" x14ac:dyDescent="0.25">
      <c r="B604" s="132"/>
    </row>
    <row r="605" spans="2:2" ht="15" customHeight="1" x14ac:dyDescent="0.25">
      <c r="B605" s="133"/>
    </row>
    <row r="606" spans="2:2" ht="15" customHeight="1" x14ac:dyDescent="0.25">
      <c r="B606" s="132"/>
    </row>
    <row r="607" spans="2:2" ht="15" customHeight="1" x14ac:dyDescent="0.25">
      <c r="B607" s="133"/>
    </row>
    <row r="608" spans="2:2" ht="15" customHeight="1" x14ac:dyDescent="0.25">
      <c r="B608" s="132"/>
    </row>
    <row r="609" spans="2:2" ht="15" customHeight="1" x14ac:dyDescent="0.25">
      <c r="B609" s="133"/>
    </row>
    <row r="610" spans="2:2" ht="15" customHeight="1" x14ac:dyDescent="0.25">
      <c r="B610" s="132"/>
    </row>
    <row r="611" spans="2:2" ht="15" customHeight="1" x14ac:dyDescent="0.25">
      <c r="B611" s="133"/>
    </row>
    <row r="612" spans="2:2" ht="15" customHeight="1" x14ac:dyDescent="0.25">
      <c r="B612" s="132"/>
    </row>
    <row r="613" spans="2:2" ht="15" customHeight="1" x14ac:dyDescent="0.25">
      <c r="B613" s="133"/>
    </row>
    <row r="614" spans="2:2" ht="15" customHeight="1" x14ac:dyDescent="0.25">
      <c r="B614" s="132"/>
    </row>
    <row r="615" spans="2:2" ht="15" customHeight="1" x14ac:dyDescent="0.25">
      <c r="B615" s="133"/>
    </row>
    <row r="616" spans="2:2" ht="15" customHeight="1" x14ac:dyDescent="0.25">
      <c r="B616" s="132"/>
    </row>
    <row r="617" spans="2:2" ht="15" customHeight="1" x14ac:dyDescent="0.25">
      <c r="B617" s="133"/>
    </row>
    <row r="618" spans="2:2" ht="15" customHeight="1" x14ac:dyDescent="0.25">
      <c r="B618" s="132"/>
    </row>
    <row r="619" spans="2:2" ht="15" customHeight="1" x14ac:dyDescent="0.25">
      <c r="B619" s="133"/>
    </row>
    <row r="620" spans="2:2" ht="15" customHeight="1" x14ac:dyDescent="0.25">
      <c r="B620" s="132"/>
    </row>
    <row r="621" spans="2:2" ht="15" customHeight="1" x14ac:dyDescent="0.25">
      <c r="B621" s="133"/>
    </row>
    <row r="622" spans="2:2" ht="15" customHeight="1" x14ac:dyDescent="0.25">
      <c r="B622" s="132"/>
    </row>
    <row r="623" spans="2:2" ht="15" customHeight="1" x14ac:dyDescent="0.25">
      <c r="B623" s="133"/>
    </row>
    <row r="624" spans="2:2" ht="15" customHeight="1" x14ac:dyDescent="0.25">
      <c r="B624" s="132"/>
    </row>
    <row r="625" spans="2:2" ht="15" customHeight="1" x14ac:dyDescent="0.25">
      <c r="B625" s="133"/>
    </row>
    <row r="626" spans="2:2" ht="15" customHeight="1" x14ac:dyDescent="0.25">
      <c r="B626" s="132"/>
    </row>
    <row r="627" spans="2:2" ht="15" customHeight="1" x14ac:dyDescent="0.25">
      <c r="B627" s="133"/>
    </row>
    <row r="628" spans="2:2" ht="15" customHeight="1" x14ac:dyDescent="0.25">
      <c r="B628" s="132"/>
    </row>
    <row r="629" spans="2:2" ht="15" customHeight="1" x14ac:dyDescent="0.25">
      <c r="B629" s="133"/>
    </row>
    <row r="630" spans="2:2" ht="15" customHeight="1" x14ac:dyDescent="0.25">
      <c r="B630" s="132"/>
    </row>
    <row r="631" spans="2:2" ht="15" customHeight="1" x14ac:dyDescent="0.25">
      <c r="B631" s="133"/>
    </row>
    <row r="632" spans="2:2" ht="15" customHeight="1" x14ac:dyDescent="0.25">
      <c r="B632" s="132"/>
    </row>
    <row r="633" spans="2:2" ht="15" customHeight="1" x14ac:dyDescent="0.25">
      <c r="B633" s="133"/>
    </row>
    <row r="634" spans="2:2" ht="15" customHeight="1" x14ac:dyDescent="0.25">
      <c r="B634" s="132"/>
    </row>
    <row r="635" spans="2:2" ht="15" customHeight="1" x14ac:dyDescent="0.25">
      <c r="B635" s="133"/>
    </row>
    <row r="636" spans="2:2" ht="15" customHeight="1" x14ac:dyDescent="0.25">
      <c r="B636" s="132"/>
    </row>
    <row r="637" spans="2:2" ht="15" customHeight="1" x14ac:dyDescent="0.25">
      <c r="B637" s="133"/>
    </row>
    <row r="638" spans="2:2" ht="15" customHeight="1" x14ac:dyDescent="0.25">
      <c r="B638" s="132"/>
    </row>
    <row r="639" spans="2:2" ht="15" customHeight="1" x14ac:dyDescent="0.25">
      <c r="B639" s="133"/>
    </row>
    <row r="640" spans="2:2" ht="15" customHeight="1" x14ac:dyDescent="0.25">
      <c r="B640" s="132"/>
    </row>
    <row r="641" spans="2:2" ht="15" customHeight="1" x14ac:dyDescent="0.25">
      <c r="B641" s="133"/>
    </row>
    <row r="642" spans="2:2" ht="15" customHeight="1" x14ac:dyDescent="0.25">
      <c r="B642" s="132"/>
    </row>
    <row r="643" spans="2:2" ht="15" customHeight="1" x14ac:dyDescent="0.25">
      <c r="B643" s="133"/>
    </row>
    <row r="644" spans="2:2" ht="15" customHeight="1" x14ac:dyDescent="0.25">
      <c r="B644" s="132"/>
    </row>
    <row r="645" spans="2:2" ht="15" customHeight="1" x14ac:dyDescent="0.25">
      <c r="B645" s="133"/>
    </row>
    <row r="646" spans="2:2" ht="15" customHeight="1" x14ac:dyDescent="0.25">
      <c r="B646" s="132"/>
    </row>
    <row r="647" spans="2:2" ht="15" customHeight="1" x14ac:dyDescent="0.25">
      <c r="B647" s="133"/>
    </row>
    <row r="648" spans="2:2" ht="15" customHeight="1" x14ac:dyDescent="0.25">
      <c r="B648" s="132"/>
    </row>
    <row r="649" spans="2:2" ht="15" customHeight="1" x14ac:dyDescent="0.25">
      <c r="B649" s="133"/>
    </row>
    <row r="650" spans="2:2" ht="15" customHeight="1" x14ac:dyDescent="0.25">
      <c r="B650" s="132"/>
    </row>
    <row r="651" spans="2:2" ht="15" customHeight="1" x14ac:dyDescent="0.25">
      <c r="B651" s="133"/>
    </row>
    <row r="652" spans="2:2" ht="15" customHeight="1" x14ac:dyDescent="0.25">
      <c r="B652" s="132"/>
    </row>
    <row r="653" spans="2:2" ht="15" customHeight="1" x14ac:dyDescent="0.25">
      <c r="B653" s="133"/>
    </row>
    <row r="654" spans="2:2" ht="15" customHeight="1" x14ac:dyDescent="0.25">
      <c r="B654" s="132"/>
    </row>
    <row r="655" spans="2:2" ht="15" customHeight="1" x14ac:dyDescent="0.25">
      <c r="B655" s="133"/>
    </row>
    <row r="656" spans="2:2" ht="15" customHeight="1" x14ac:dyDescent="0.25">
      <c r="B656" s="132"/>
    </row>
    <row r="657" spans="2:2" ht="15" customHeight="1" x14ac:dyDescent="0.25">
      <c r="B657" s="133"/>
    </row>
    <row r="658" spans="2:2" ht="15" customHeight="1" x14ac:dyDescent="0.25">
      <c r="B658" s="132"/>
    </row>
    <row r="659" spans="2:2" ht="15" customHeight="1" x14ac:dyDescent="0.25">
      <c r="B659" s="133"/>
    </row>
    <row r="660" spans="2:2" ht="15" customHeight="1" x14ac:dyDescent="0.25">
      <c r="B660" s="132"/>
    </row>
    <row r="661" spans="2:2" ht="15" customHeight="1" x14ac:dyDescent="0.25">
      <c r="B661" s="133"/>
    </row>
    <row r="662" spans="2:2" ht="15" customHeight="1" x14ac:dyDescent="0.25">
      <c r="B662" s="132"/>
    </row>
    <row r="663" spans="2:2" ht="15" customHeight="1" x14ac:dyDescent="0.25">
      <c r="B663" s="133"/>
    </row>
    <row r="664" spans="2:2" ht="15" customHeight="1" x14ac:dyDescent="0.25">
      <c r="B664" s="132"/>
    </row>
    <row r="665" spans="2:2" ht="15" customHeight="1" x14ac:dyDescent="0.25">
      <c r="B665" s="133"/>
    </row>
    <row r="666" spans="2:2" ht="15" customHeight="1" x14ac:dyDescent="0.25">
      <c r="B666" s="132"/>
    </row>
    <row r="667" spans="2:2" ht="15" customHeight="1" x14ac:dyDescent="0.25">
      <c r="B667" s="133"/>
    </row>
    <row r="668" spans="2:2" ht="15" customHeight="1" x14ac:dyDescent="0.25">
      <c r="B668" s="132"/>
    </row>
    <row r="669" spans="2:2" ht="15" customHeight="1" x14ac:dyDescent="0.25">
      <c r="B669" s="133"/>
    </row>
    <row r="670" spans="2:2" ht="15" customHeight="1" x14ac:dyDescent="0.25">
      <c r="B670" s="132"/>
    </row>
    <row r="671" spans="2:2" ht="15" customHeight="1" x14ac:dyDescent="0.25">
      <c r="B671" s="133"/>
    </row>
    <row r="672" spans="2:2" ht="15" customHeight="1" x14ac:dyDescent="0.25">
      <c r="B672" s="132"/>
    </row>
    <row r="673" spans="2:2" ht="15" customHeight="1" x14ac:dyDescent="0.25">
      <c r="B673" s="133"/>
    </row>
    <row r="674" spans="2:2" ht="15" customHeight="1" x14ac:dyDescent="0.25">
      <c r="B674" s="132"/>
    </row>
    <row r="675" spans="2:2" ht="15" customHeight="1" x14ac:dyDescent="0.25">
      <c r="B675" s="133"/>
    </row>
    <row r="676" spans="2:2" ht="15" customHeight="1" x14ac:dyDescent="0.25">
      <c r="B676" s="132"/>
    </row>
    <row r="677" spans="2:2" ht="15" customHeight="1" x14ac:dyDescent="0.25">
      <c r="B677" s="133"/>
    </row>
    <row r="678" spans="2:2" ht="15" customHeight="1" x14ac:dyDescent="0.25">
      <c r="B678" s="132"/>
    </row>
    <row r="679" spans="2:2" ht="15" customHeight="1" x14ac:dyDescent="0.25">
      <c r="B679" s="133"/>
    </row>
    <row r="680" spans="2:2" ht="15" customHeight="1" x14ac:dyDescent="0.25">
      <c r="B680" s="132"/>
    </row>
    <row r="681" spans="2:2" ht="15" customHeight="1" x14ac:dyDescent="0.25">
      <c r="B681" s="133"/>
    </row>
    <row r="682" spans="2:2" ht="15" customHeight="1" x14ac:dyDescent="0.25">
      <c r="B682" s="132"/>
    </row>
    <row r="683" spans="2:2" ht="15" customHeight="1" x14ac:dyDescent="0.25">
      <c r="B683" s="133"/>
    </row>
    <row r="684" spans="2:2" ht="15" customHeight="1" x14ac:dyDescent="0.25">
      <c r="B684" s="132"/>
    </row>
    <row r="685" spans="2:2" ht="15" customHeight="1" x14ac:dyDescent="0.25">
      <c r="B685" s="133"/>
    </row>
    <row r="686" spans="2:2" ht="15" customHeight="1" x14ac:dyDescent="0.25">
      <c r="B686" s="132"/>
    </row>
    <row r="687" spans="2:2" ht="15" customHeight="1" x14ac:dyDescent="0.25">
      <c r="B687" s="133"/>
    </row>
    <row r="688" spans="2:2" ht="15" customHeight="1" x14ac:dyDescent="0.25">
      <c r="B688" s="132"/>
    </row>
    <row r="689" spans="2:2" ht="15" customHeight="1" x14ac:dyDescent="0.25">
      <c r="B689" s="133"/>
    </row>
    <row r="690" spans="2:2" ht="15" customHeight="1" x14ac:dyDescent="0.25">
      <c r="B690" s="132"/>
    </row>
    <row r="691" spans="2:2" ht="15" customHeight="1" x14ac:dyDescent="0.25">
      <c r="B691" s="133"/>
    </row>
    <row r="692" spans="2:2" ht="15" customHeight="1" x14ac:dyDescent="0.25">
      <c r="B692" s="132"/>
    </row>
    <row r="693" spans="2:2" ht="15" customHeight="1" x14ac:dyDescent="0.25">
      <c r="B693" s="133"/>
    </row>
    <row r="694" spans="2:2" ht="15" customHeight="1" x14ac:dyDescent="0.25">
      <c r="B694" s="132"/>
    </row>
    <row r="695" spans="2:2" ht="15" customHeight="1" x14ac:dyDescent="0.25">
      <c r="B695" s="133"/>
    </row>
    <row r="696" spans="2:2" ht="15" customHeight="1" x14ac:dyDescent="0.25">
      <c r="B696" s="132"/>
    </row>
    <row r="697" spans="2:2" ht="15" customHeight="1" x14ac:dyDescent="0.25">
      <c r="B697" s="133"/>
    </row>
    <row r="698" spans="2:2" ht="15" customHeight="1" x14ac:dyDescent="0.25">
      <c r="B698" s="132"/>
    </row>
    <row r="699" spans="2:2" ht="15" customHeight="1" x14ac:dyDescent="0.25">
      <c r="B699" s="133"/>
    </row>
    <row r="700" spans="2:2" ht="15" customHeight="1" x14ac:dyDescent="0.25">
      <c r="B700" s="132"/>
    </row>
    <row r="701" spans="2:2" ht="15" customHeight="1" x14ac:dyDescent="0.25">
      <c r="B701" s="133"/>
    </row>
    <row r="702" spans="2:2" ht="15" customHeight="1" x14ac:dyDescent="0.25">
      <c r="B702" s="132"/>
    </row>
  </sheetData>
  <conditionalFormatting sqref="B1:B1048576">
    <cfRule type="duplicateValues" dxfId="34" priority="1"/>
    <cfRule type="duplicateValues" dxfId="33" priority="3"/>
  </conditionalFormatting>
  <conditionalFormatting sqref="B372:B702">
    <cfRule type="duplicateValues" dxfId="32" priority="4"/>
  </conditionalFormatting>
  <conditionalFormatting sqref="D376">
    <cfRule type="duplicateValues" dxfId="31" priority="2"/>
  </conditionalFormatting>
  <conditionalFormatting sqref="BR342:BR1048576">
    <cfRule type="duplicateValues" dxfId="30" priority="1502"/>
    <cfRule type="duplicateValues" dxfId="29" priority="1503"/>
    <cfRule type="duplicateValues" dxfId="28" priority="1508"/>
  </conditionalFormatting>
  <conditionalFormatting sqref="BV342:BV1048576">
    <cfRule type="duplicateValues" dxfId="27" priority="1509"/>
    <cfRule type="duplicateValues" dxfId="26" priority="1510"/>
    <cfRule type="duplicateValues" dxfId="25" priority="1511"/>
    <cfRule type="duplicateValues" dxfId="24" priority="1512"/>
  </conditionalFormatting>
  <pageMargins left="1.2" right="0.7" top="0.54" bottom="0.38" header="0.3" footer="0.46"/>
  <pageSetup paperSize="9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DO157"/>
  <sheetViews>
    <sheetView topLeftCell="A81" zoomScaleNormal="100" workbookViewId="0">
      <selection activeCell="C91" sqref="C91"/>
    </sheetView>
  </sheetViews>
  <sheetFormatPr defaultColWidth="14.42578125" defaultRowHeight="12.75" x14ac:dyDescent="0.25"/>
  <cols>
    <col min="1" max="1" width="5.140625" style="129" bestFit="1" customWidth="1"/>
    <col min="2" max="2" width="25.42578125" style="129" bestFit="1" customWidth="1"/>
    <col min="3" max="3" width="22.42578125" style="129" bestFit="1" customWidth="1"/>
    <col min="4" max="4" width="59.85546875" style="129" bestFit="1" customWidth="1"/>
    <col min="5" max="5" width="23.85546875" style="129" bestFit="1" customWidth="1"/>
    <col min="6" max="6" width="39.85546875" style="129" bestFit="1" customWidth="1"/>
    <col min="7" max="7" width="37.85546875" style="129" bestFit="1" customWidth="1"/>
    <col min="8" max="8" width="7.7109375" style="129" bestFit="1" customWidth="1"/>
    <col min="9" max="9" width="10.7109375" style="129" bestFit="1" customWidth="1"/>
    <col min="10" max="10" width="13.7109375" style="129" bestFit="1" customWidth="1"/>
    <col min="11" max="11" width="13" style="129" bestFit="1" customWidth="1"/>
    <col min="12" max="12" width="17.5703125" style="129" bestFit="1" customWidth="1"/>
    <col min="13" max="13" width="29.7109375" style="129" bestFit="1" customWidth="1"/>
    <col min="14" max="14" width="39.42578125" style="129" bestFit="1" customWidth="1"/>
    <col min="15" max="15" width="39.7109375" style="129" bestFit="1" customWidth="1"/>
    <col min="16" max="16" width="23.140625" style="129" bestFit="1" customWidth="1"/>
    <col min="17" max="17" width="34.140625" style="129" bestFit="1" customWidth="1"/>
    <col min="18" max="18" width="25" style="129" bestFit="1" customWidth="1"/>
    <col min="19" max="19" width="14.5703125" style="129" bestFit="1" customWidth="1"/>
    <col min="20" max="20" width="16.140625" style="129" bestFit="1" customWidth="1"/>
    <col min="21" max="21" width="26" style="129" bestFit="1" customWidth="1"/>
    <col min="22" max="22" width="21.5703125" style="129" bestFit="1" customWidth="1"/>
    <col min="23" max="23" width="17.85546875" style="129" bestFit="1" customWidth="1"/>
    <col min="24" max="24" width="45.5703125" style="129" bestFit="1" customWidth="1"/>
    <col min="25" max="25" width="46.5703125" style="129" bestFit="1" customWidth="1"/>
    <col min="26" max="26" width="18.85546875" style="129" bestFit="1" customWidth="1"/>
    <col min="27" max="27" width="47.28515625" style="129" bestFit="1" customWidth="1"/>
    <col min="28" max="28" width="46.85546875" style="129" bestFit="1" customWidth="1"/>
    <col min="29" max="29" width="31.28515625" style="129" bestFit="1" customWidth="1"/>
    <col min="30" max="30" width="22.5703125" style="129" bestFit="1" customWidth="1"/>
    <col min="31" max="31" width="29.7109375" style="129" bestFit="1" customWidth="1"/>
    <col min="32" max="32" width="44.7109375" style="129" bestFit="1" customWidth="1"/>
    <col min="33" max="33" width="31.7109375" style="129" bestFit="1" customWidth="1"/>
    <col min="34" max="34" width="18.28515625" style="129" bestFit="1" customWidth="1"/>
    <col min="35" max="35" width="38.5703125" style="129" bestFit="1" customWidth="1"/>
    <col min="36" max="36" width="27" style="129" bestFit="1" customWidth="1"/>
    <col min="37" max="37" width="24.28515625" style="129" bestFit="1" customWidth="1"/>
    <col min="38" max="38" width="24.140625" style="129" bestFit="1" customWidth="1"/>
    <col min="39" max="39" width="18.5703125" style="129" bestFit="1" customWidth="1"/>
    <col min="40" max="40" width="20.5703125" style="129" bestFit="1" customWidth="1"/>
    <col min="41" max="41" width="24.7109375" style="129" bestFit="1" customWidth="1"/>
    <col min="42" max="42" width="27" style="129" bestFit="1" customWidth="1"/>
    <col min="43" max="43" width="29.140625" style="129" bestFit="1" customWidth="1"/>
    <col min="44" max="44" width="27.5703125" style="129" bestFit="1" customWidth="1"/>
    <col min="45" max="45" width="30" style="129" bestFit="1" customWidth="1"/>
    <col min="46" max="46" width="22.85546875" style="129" bestFit="1" customWidth="1"/>
    <col min="47" max="47" width="28" style="129" bestFit="1" customWidth="1"/>
    <col min="48" max="48" width="27.85546875" style="129" bestFit="1" customWidth="1"/>
    <col min="49" max="49" width="25.42578125" style="129" bestFit="1" customWidth="1"/>
    <col min="50" max="50" width="27.42578125" style="129" bestFit="1" customWidth="1"/>
    <col min="51" max="51" width="13.28515625" style="129" bestFit="1" customWidth="1"/>
    <col min="52" max="52" width="19.5703125" style="129" bestFit="1" customWidth="1"/>
    <col min="53" max="53" width="14.5703125" style="129" bestFit="1" customWidth="1"/>
    <col min="54" max="56" width="12.140625" style="129" bestFit="1" customWidth="1"/>
    <col min="57" max="57" width="44" style="129" bestFit="1" customWidth="1"/>
    <col min="58" max="58" width="21.42578125" style="129" bestFit="1" customWidth="1"/>
    <col min="59" max="59" width="19" style="129" bestFit="1" customWidth="1"/>
    <col min="60" max="60" width="15.5703125" style="129" bestFit="1" customWidth="1"/>
    <col min="61" max="62" width="13.42578125" style="129" customWidth="1"/>
    <col min="63" max="63" width="12.140625" style="129" bestFit="1" customWidth="1"/>
    <col min="64" max="65" width="14.5703125" style="129" bestFit="1" customWidth="1"/>
    <col min="66" max="66" width="15.5703125" style="129" bestFit="1" customWidth="1"/>
    <col min="67" max="67" width="13.42578125" style="129" bestFit="1" customWidth="1"/>
    <col min="68" max="68" width="14.5703125" style="129" bestFit="1" customWidth="1"/>
    <col min="69" max="69" width="14.5703125" style="129" customWidth="1"/>
    <col min="70" max="70" width="14.5703125" style="129" bestFit="1" customWidth="1"/>
    <col min="71" max="71" width="56.5703125" style="129" bestFit="1" customWidth="1"/>
    <col min="72" max="72" width="13.5703125" style="129" bestFit="1" customWidth="1"/>
    <col min="73" max="73" width="34.85546875" style="129" bestFit="1" customWidth="1"/>
    <col min="74" max="74" width="35.42578125" style="129" bestFit="1" customWidth="1"/>
    <col min="75" max="76" width="13.5703125" style="129" bestFit="1" customWidth="1"/>
    <col min="77" max="79" width="14.5703125" style="129" bestFit="1" customWidth="1"/>
    <col min="80" max="80" width="27.28515625" style="129" bestFit="1" customWidth="1"/>
    <col min="81" max="81" width="37.140625" style="129" bestFit="1" customWidth="1"/>
    <col min="82" max="82" width="37.42578125" style="129" bestFit="1" customWidth="1"/>
    <col min="83" max="83" width="20.85546875" style="129" bestFit="1" customWidth="1"/>
    <col min="84" max="84" width="31.85546875" style="129" bestFit="1" customWidth="1"/>
    <col min="85" max="85" width="22.7109375" style="129" bestFit="1" customWidth="1"/>
    <col min="86" max="87" width="14.5703125" style="129" bestFit="1" customWidth="1"/>
    <col min="88" max="88" width="22.42578125" style="129" bestFit="1" customWidth="1"/>
    <col min="89" max="89" width="19.28515625" style="129" bestFit="1" customWidth="1"/>
    <col min="90" max="90" width="15.42578125" style="129" bestFit="1" customWidth="1"/>
    <col min="91" max="91" width="25" style="129" bestFit="1" customWidth="1"/>
    <col min="92" max="92" width="26.28515625" style="129" bestFit="1" customWidth="1"/>
    <col min="93" max="93" width="16.5703125" style="129" bestFit="1" customWidth="1"/>
    <col min="94" max="94" width="26.140625" style="129" bestFit="1" customWidth="1"/>
    <col min="95" max="95" width="26.5703125" style="129" bestFit="1" customWidth="1"/>
    <col min="96" max="96" width="29" style="129" bestFit="1" customWidth="1"/>
    <col min="97" max="97" width="20.28515625" style="129" bestFit="1" customWidth="1"/>
    <col min="98" max="98" width="27.28515625" style="129" bestFit="1" customWidth="1"/>
    <col min="99" max="99" width="42.42578125" style="129" bestFit="1" customWidth="1"/>
    <col min="100" max="100" width="29.28515625" style="129" bestFit="1" customWidth="1"/>
    <col min="101" max="101" width="16" style="129" bestFit="1" customWidth="1"/>
    <col min="102" max="102" width="36.28515625" style="129" bestFit="1" customWidth="1"/>
    <col min="103" max="103" width="22.7109375" style="129" bestFit="1" customWidth="1"/>
    <col min="104" max="104" width="21.85546875" style="129" bestFit="1" customWidth="1"/>
    <col min="105" max="105" width="21.7109375" style="129" bestFit="1" customWidth="1"/>
    <col min="106" max="106" width="16.28515625" style="129" bestFit="1" customWidth="1"/>
    <col min="107" max="107" width="18.28515625" style="129" bestFit="1" customWidth="1"/>
    <col min="108" max="108" width="20.28515625" style="129" bestFit="1" customWidth="1"/>
    <col min="109" max="109" width="22.7109375" style="129" bestFit="1" customWidth="1"/>
    <col min="110" max="110" width="26.5703125" style="129" bestFit="1" customWidth="1"/>
    <col min="111" max="111" width="25.28515625" style="129" bestFit="1" customWidth="1"/>
    <col min="112" max="112" width="27.7109375" style="129" bestFit="1" customWidth="1"/>
    <col min="113" max="113" width="20.42578125" style="129" bestFit="1" customWidth="1"/>
    <col min="114" max="114" width="25.7109375" style="129" bestFit="1" customWidth="1"/>
    <col min="115" max="115" width="25.5703125" style="129" bestFit="1" customWidth="1"/>
    <col min="116" max="117" width="23.140625" style="129" bestFit="1" customWidth="1"/>
    <col min="118" max="118" width="14.5703125" style="127" bestFit="1" customWidth="1"/>
    <col min="119" max="119" width="16.5703125" style="127" bestFit="1" customWidth="1"/>
    <col min="120" max="120" width="14.5703125" style="129" bestFit="1" customWidth="1"/>
    <col min="121" max="121" width="48.140625" style="129" bestFit="1" customWidth="1"/>
    <col min="122" max="122" width="19.7109375" style="129" bestFit="1" customWidth="1"/>
    <col min="123" max="123" width="17.85546875" style="129" bestFit="1" customWidth="1"/>
    <col min="124" max="124" width="17.28515625" style="129" bestFit="1" customWidth="1"/>
    <col min="125" max="127" width="14.5703125" style="129" bestFit="1" customWidth="1"/>
    <col min="128" max="16384" width="14.42578125" style="129"/>
  </cols>
  <sheetData>
    <row r="1" spans="1:119" ht="15" x14ac:dyDescent="0.25">
      <c r="A1" t="s">
        <v>0</v>
      </c>
      <c r="B1" t="s">
        <v>160</v>
      </c>
      <c r="C1" t="s">
        <v>806</v>
      </c>
      <c r="D1" t="s">
        <v>3</v>
      </c>
      <c r="E1" t="s">
        <v>5</v>
      </c>
      <c r="F1" t="s">
        <v>6</v>
      </c>
      <c r="G1" t="s">
        <v>479</v>
      </c>
      <c r="H1" t="s">
        <v>7</v>
      </c>
      <c r="I1" t="s">
        <v>104</v>
      </c>
      <c r="J1" t="s">
        <v>105</v>
      </c>
      <c r="K1" t="s">
        <v>1118</v>
      </c>
      <c r="L1" t="s">
        <v>13</v>
      </c>
      <c r="M1" t="s">
        <v>1064</v>
      </c>
      <c r="N1" t="s">
        <v>1065</v>
      </c>
      <c r="O1" t="s">
        <v>1066</v>
      </c>
      <c r="P1" t="s">
        <v>1067</v>
      </c>
      <c r="Q1" t="s">
        <v>1068</v>
      </c>
      <c r="R1" t="s">
        <v>1097</v>
      </c>
      <c r="S1" t="s">
        <v>1074</v>
      </c>
      <c r="T1" t="s">
        <v>1075</v>
      </c>
      <c r="U1" t="s">
        <v>1076</v>
      </c>
      <c r="V1" t="s">
        <v>1077</v>
      </c>
      <c r="W1" t="s">
        <v>1078</v>
      </c>
      <c r="X1" t="s">
        <v>1531</v>
      </c>
      <c r="Y1" t="s">
        <v>1532</v>
      </c>
      <c r="Z1" t="s">
        <v>1070</v>
      </c>
      <c r="AA1" t="s">
        <v>1533</v>
      </c>
      <c r="AB1" t="s">
        <v>1534</v>
      </c>
      <c r="AC1" t="s">
        <v>1071</v>
      </c>
      <c r="AD1" t="s">
        <v>1072</v>
      </c>
      <c r="AE1" t="s">
        <v>1079</v>
      </c>
      <c r="AF1" t="s">
        <v>1080</v>
      </c>
      <c r="AG1" t="s">
        <v>1081</v>
      </c>
      <c r="AH1" t="s">
        <v>1082</v>
      </c>
      <c r="AI1" t="s">
        <v>1093</v>
      </c>
      <c r="AJ1" t="s">
        <v>1153</v>
      </c>
      <c r="AK1" t="s">
        <v>1083</v>
      </c>
      <c r="AL1" t="s">
        <v>1084</v>
      </c>
      <c r="AM1" t="s">
        <v>1095</v>
      </c>
      <c r="AN1" t="s">
        <v>1096</v>
      </c>
      <c r="AO1" t="s">
        <v>1154</v>
      </c>
      <c r="AP1" t="s">
        <v>1155</v>
      </c>
      <c r="AQ1" t="s">
        <v>1094</v>
      </c>
      <c r="AR1" t="s">
        <v>1098</v>
      </c>
      <c r="AS1" t="s">
        <v>1073</v>
      </c>
      <c r="AT1" t="s">
        <v>1105</v>
      </c>
      <c r="AU1" t="s">
        <v>1085</v>
      </c>
      <c r="AV1" t="s">
        <v>1086</v>
      </c>
      <c r="AW1" t="s">
        <v>1087</v>
      </c>
      <c r="AX1" t="s">
        <v>1156</v>
      </c>
      <c r="AY1" t="s">
        <v>195</v>
      </c>
      <c r="AZ1" t="s">
        <v>958</v>
      </c>
      <c r="BA1" s="129" t="s">
        <v>1134</v>
      </c>
      <c r="BB1" t="s">
        <v>1542</v>
      </c>
      <c r="BC1" t="s">
        <v>1543</v>
      </c>
      <c r="BD1" t="s">
        <v>1544</v>
      </c>
      <c r="BE1" t="s">
        <v>1157</v>
      </c>
      <c r="BF1" t="s">
        <v>133</v>
      </c>
      <c r="BG1" t="s">
        <v>134</v>
      </c>
      <c r="BH1" t="s">
        <v>135</v>
      </c>
      <c r="BI1" t="s">
        <v>1158</v>
      </c>
      <c r="BJ1" t="s">
        <v>1545</v>
      </c>
      <c r="BK1" t="s">
        <v>1546</v>
      </c>
      <c r="DN1" s="129"/>
      <c r="DO1" s="129"/>
    </row>
    <row r="2" spans="1:119" ht="15" x14ac:dyDescent="0.25">
      <c r="A2" s="135">
        <v>1</v>
      </c>
      <c r="B2" s="135">
        <v>182266</v>
      </c>
      <c r="C2" s="135" t="s">
        <v>83</v>
      </c>
      <c r="D2" s="135" t="s">
        <v>161</v>
      </c>
      <c r="E2" s="135" t="s">
        <v>30</v>
      </c>
      <c r="F2" s="135" t="s">
        <v>1016</v>
      </c>
      <c r="G2" s="135">
        <v>267714</v>
      </c>
      <c r="H2" s="135" t="s">
        <v>108</v>
      </c>
      <c r="I2" s="135">
        <v>1</v>
      </c>
      <c r="J2" s="135">
        <v>1.18</v>
      </c>
      <c r="K2" s="135">
        <v>0.17999999999999994</v>
      </c>
      <c r="L2" s="135" t="s">
        <v>61</v>
      </c>
      <c r="M2" s="135">
        <v>1.2980000000000001E-3</v>
      </c>
      <c r="N2" s="135">
        <v>1.5576000000000001E-4</v>
      </c>
      <c r="O2" s="135">
        <v>1.9469999999999999E-4</v>
      </c>
      <c r="P2" s="135">
        <v>6.4900000000000001E-3</v>
      </c>
      <c r="Q2" s="135">
        <v>4.6727999999999993E-4</v>
      </c>
      <c r="R2" s="135">
        <v>2.596E-2</v>
      </c>
      <c r="S2" s="135">
        <v>1.0409959999999999E-2</v>
      </c>
      <c r="T2" s="135">
        <v>1.5433220000000001E-2</v>
      </c>
      <c r="U2" s="135"/>
      <c r="V2" s="135"/>
      <c r="W2" s="135"/>
      <c r="X2" s="135">
        <v>2.2000000000000001E-3</v>
      </c>
      <c r="Y2" s="135">
        <v>4.4000000000000003E-3</v>
      </c>
      <c r="Z2" s="135">
        <v>1.32E-3</v>
      </c>
      <c r="AA2" s="135">
        <v>1.7600000000000003E-3</v>
      </c>
      <c r="AB2" s="135">
        <v>1.1000000000000001E-3</v>
      </c>
      <c r="AC2" s="135">
        <v>7.1500000000000001E-3</v>
      </c>
      <c r="AD2" s="135">
        <v>2.1961299502883933E-3</v>
      </c>
      <c r="AE2" s="135">
        <v>2.4200000000000003E-3</v>
      </c>
      <c r="AF2" s="135"/>
      <c r="AG2" s="135">
        <v>5.5000000000000009E-5</v>
      </c>
      <c r="AH2" s="135">
        <v>5.9999999999999995E-4</v>
      </c>
      <c r="AI2" s="135">
        <v>2.2000000000000001E-3</v>
      </c>
      <c r="AJ2" s="135">
        <v>2.7500000000000004E-2</v>
      </c>
      <c r="AK2" s="135"/>
      <c r="AL2" s="135"/>
      <c r="AM2" s="135"/>
      <c r="AN2" s="135"/>
      <c r="AO2" s="135"/>
      <c r="AP2" s="135"/>
      <c r="AQ2" s="135"/>
      <c r="AR2" s="135">
        <v>2.1961299502883933E-3</v>
      </c>
      <c r="AS2" s="135">
        <v>5.3460000000000008E-2</v>
      </c>
      <c r="AT2" s="135"/>
      <c r="AU2" s="135"/>
      <c r="AV2" s="135"/>
      <c r="AW2" s="135">
        <v>4.0800000000000003E-2</v>
      </c>
      <c r="AX2" s="135">
        <v>182266</v>
      </c>
      <c r="AY2" s="135" t="s">
        <v>33</v>
      </c>
      <c r="AZ2" s="135"/>
      <c r="BB2" s="135"/>
      <c r="BC2" s="135"/>
      <c r="BD2" s="135"/>
      <c r="BE2" s="135" t="s">
        <v>1547</v>
      </c>
      <c r="BF2" s="135" t="s">
        <v>136</v>
      </c>
      <c r="BG2" s="135" t="s">
        <v>137</v>
      </c>
      <c r="BH2" s="135" t="s">
        <v>138</v>
      </c>
      <c r="BI2" s="135">
        <v>2</v>
      </c>
      <c r="BJ2" s="135"/>
      <c r="BK2" s="135"/>
      <c r="DN2" s="129"/>
      <c r="DO2" s="129"/>
    </row>
    <row r="3" spans="1:119" ht="15" x14ac:dyDescent="0.25">
      <c r="A3" s="135">
        <v>2</v>
      </c>
      <c r="B3" s="135">
        <v>182269</v>
      </c>
      <c r="C3" s="135" t="s">
        <v>98</v>
      </c>
      <c r="D3" s="135" t="s">
        <v>162</v>
      </c>
      <c r="E3" s="135" t="s">
        <v>30</v>
      </c>
      <c r="F3" s="135" t="s">
        <v>1009</v>
      </c>
      <c r="G3" s="135">
        <v>267722</v>
      </c>
      <c r="H3" s="135" t="s">
        <v>108</v>
      </c>
      <c r="I3" s="135">
        <v>1</v>
      </c>
      <c r="J3" s="135">
        <v>1.2</v>
      </c>
      <c r="K3" s="135">
        <v>0.19999999999999996</v>
      </c>
      <c r="L3" s="135" t="s">
        <v>1111</v>
      </c>
      <c r="M3" s="135">
        <v>1.32E-3</v>
      </c>
      <c r="N3" s="135">
        <v>1.584E-4</v>
      </c>
      <c r="O3" s="135">
        <v>1.9799999999999999E-4</v>
      </c>
      <c r="P3" s="135">
        <v>6.6000000000000008E-3</v>
      </c>
      <c r="Q3" s="135">
        <v>4.7519999999999995E-4</v>
      </c>
      <c r="R3" s="135">
        <v>2.6400000000000003E-2</v>
      </c>
      <c r="S3" s="135">
        <v>1.0586399999999999E-2</v>
      </c>
      <c r="T3" s="135">
        <v>1.5694800000000002E-2</v>
      </c>
      <c r="U3" s="135"/>
      <c r="V3" s="135"/>
      <c r="W3" s="135"/>
      <c r="X3" s="135">
        <v>2.2000000000000001E-3</v>
      </c>
      <c r="Y3" s="135">
        <v>4.4000000000000003E-3</v>
      </c>
      <c r="Z3" s="135">
        <v>1.32E-3</v>
      </c>
      <c r="AA3" s="135">
        <v>1.7600000000000003E-3</v>
      </c>
      <c r="AB3" s="135">
        <v>1.1000000000000001E-3</v>
      </c>
      <c r="AC3" s="135">
        <v>7.1500000000000001E-3</v>
      </c>
      <c r="AD3" s="135">
        <v>2.1961299502883933E-3</v>
      </c>
      <c r="AE3" s="135"/>
      <c r="AF3" s="135">
        <v>1.6500000000000002E-3</v>
      </c>
      <c r="AG3" s="135">
        <v>5.5000000000000009E-5</v>
      </c>
      <c r="AH3" s="135">
        <v>5.9999999999999995E-4</v>
      </c>
      <c r="AI3" s="135">
        <v>2.2000000000000001E-3</v>
      </c>
      <c r="AJ3" s="135">
        <v>2.7500000000000004E-2</v>
      </c>
      <c r="AK3" s="135"/>
      <c r="AL3" s="135"/>
      <c r="AM3" s="135"/>
      <c r="AN3" s="135"/>
      <c r="AO3" s="135"/>
      <c r="AP3" s="135"/>
      <c r="AQ3" s="135"/>
      <c r="AR3" s="135">
        <v>2.1961299502883933E-3</v>
      </c>
      <c r="AS3" s="135">
        <v>5.3900000000000003E-2</v>
      </c>
      <c r="AT3" s="135"/>
      <c r="AU3" s="135"/>
      <c r="AV3" s="135"/>
      <c r="AW3" s="135">
        <v>4.0800000000000003E-2</v>
      </c>
      <c r="AX3" s="135">
        <v>182269</v>
      </c>
      <c r="AY3" s="135" t="s">
        <v>33</v>
      </c>
      <c r="AZ3" s="135"/>
      <c r="BB3" s="135"/>
      <c r="BC3" s="135"/>
      <c r="BD3" s="135"/>
      <c r="BE3" s="135" t="s">
        <v>1548</v>
      </c>
      <c r="BF3" s="135" t="s">
        <v>139</v>
      </c>
      <c r="BG3" s="135" t="s">
        <v>140</v>
      </c>
      <c r="BH3" s="135" t="s">
        <v>135</v>
      </c>
      <c r="BI3" s="135">
        <v>2</v>
      </c>
      <c r="BJ3" s="135"/>
      <c r="BK3" s="135"/>
      <c r="DN3" s="129"/>
      <c r="DO3" s="129"/>
    </row>
    <row r="4" spans="1:119" ht="15" x14ac:dyDescent="0.25">
      <c r="A4" s="135">
        <v>3</v>
      </c>
      <c r="B4" s="135">
        <v>218386</v>
      </c>
      <c r="C4" s="135" t="s">
        <v>47</v>
      </c>
      <c r="D4" s="135" t="s">
        <v>163</v>
      </c>
      <c r="E4" s="135" t="s">
        <v>30</v>
      </c>
      <c r="F4" s="135" t="s">
        <v>1010</v>
      </c>
      <c r="G4" s="135">
        <v>268160</v>
      </c>
      <c r="H4" s="135" t="s">
        <v>108</v>
      </c>
      <c r="I4" s="135">
        <v>1</v>
      </c>
      <c r="J4" s="135">
        <v>1.18</v>
      </c>
      <c r="K4" s="135">
        <v>0.17999999999999994</v>
      </c>
      <c r="L4" s="135" t="s">
        <v>61</v>
      </c>
      <c r="M4" s="135">
        <v>1.2980000000000001E-3</v>
      </c>
      <c r="N4" s="135">
        <v>1.5576000000000001E-4</v>
      </c>
      <c r="O4" s="135">
        <v>1.9469999999999999E-4</v>
      </c>
      <c r="P4" s="135">
        <v>6.4900000000000001E-3</v>
      </c>
      <c r="Q4" s="135">
        <v>4.6727999999999993E-4</v>
      </c>
      <c r="R4" s="135">
        <v>2.596E-2</v>
      </c>
      <c r="S4" s="135">
        <v>1.0409959999999999E-2</v>
      </c>
      <c r="T4" s="135">
        <v>1.5433220000000001E-2</v>
      </c>
      <c r="U4" s="135"/>
      <c r="V4" s="135"/>
      <c r="W4" s="135"/>
      <c r="X4" s="135">
        <v>2.2000000000000001E-3</v>
      </c>
      <c r="Y4" s="135">
        <v>4.4000000000000003E-3</v>
      </c>
      <c r="Z4" s="135">
        <v>1.32E-3</v>
      </c>
      <c r="AA4" s="135">
        <v>1.7600000000000003E-3</v>
      </c>
      <c r="AB4" s="135">
        <v>1.1000000000000001E-3</v>
      </c>
      <c r="AC4" s="135">
        <v>7.1500000000000001E-3</v>
      </c>
      <c r="AD4" s="135">
        <v>2.1961299502883933E-3</v>
      </c>
      <c r="AE4" s="135">
        <v>2.4200000000000003E-3</v>
      </c>
      <c r="AF4" s="135"/>
      <c r="AG4" s="135">
        <v>5.5000000000000009E-5</v>
      </c>
      <c r="AH4" s="135">
        <v>5.9999999999999995E-4</v>
      </c>
      <c r="AI4" s="135">
        <v>2.2000000000000001E-3</v>
      </c>
      <c r="AJ4" s="135">
        <v>2.7500000000000004E-2</v>
      </c>
      <c r="AK4" s="135"/>
      <c r="AL4" s="135"/>
      <c r="AM4" s="135"/>
      <c r="AN4" s="135"/>
      <c r="AO4" s="135"/>
      <c r="AP4" s="135"/>
      <c r="AQ4" s="135"/>
      <c r="AR4" s="135">
        <v>2.1961299502883933E-3</v>
      </c>
      <c r="AS4" s="135">
        <v>5.3460000000000008E-2</v>
      </c>
      <c r="AT4" s="135"/>
      <c r="AU4" s="135"/>
      <c r="AV4" s="135"/>
      <c r="AW4" s="135">
        <v>4.0800000000000003E-2</v>
      </c>
      <c r="AX4" s="135">
        <v>218386</v>
      </c>
      <c r="AY4" s="135" t="s">
        <v>33</v>
      </c>
      <c r="AZ4" s="135"/>
      <c r="BB4" s="135"/>
      <c r="BC4" s="135"/>
      <c r="BD4" s="135"/>
      <c r="BE4" s="135" t="s">
        <v>1549</v>
      </c>
      <c r="BF4" s="135" t="s">
        <v>141</v>
      </c>
      <c r="BG4" s="135" t="s">
        <v>142</v>
      </c>
      <c r="BH4" s="135" t="s">
        <v>135</v>
      </c>
      <c r="BI4" s="135">
        <v>2.25</v>
      </c>
      <c r="BJ4" s="135"/>
      <c r="BK4" s="135"/>
      <c r="DN4" s="129"/>
      <c r="DO4" s="129"/>
    </row>
    <row r="5" spans="1:119" ht="15" x14ac:dyDescent="0.25">
      <c r="A5" s="135">
        <v>4</v>
      </c>
      <c r="B5" s="135">
        <v>218387</v>
      </c>
      <c r="C5" s="135" t="s">
        <v>75</v>
      </c>
      <c r="D5" s="135" t="s">
        <v>164</v>
      </c>
      <c r="E5" s="135" t="s">
        <v>30</v>
      </c>
      <c r="F5" s="135" t="s">
        <v>1010</v>
      </c>
      <c r="G5" s="135">
        <v>268160</v>
      </c>
      <c r="H5" s="135" t="s">
        <v>108</v>
      </c>
      <c r="I5" s="135">
        <v>1</v>
      </c>
      <c r="J5" s="135">
        <v>1.18</v>
      </c>
      <c r="K5" s="135">
        <v>0.17999999999999994</v>
      </c>
      <c r="L5" s="135" t="s">
        <v>61</v>
      </c>
      <c r="M5" s="135">
        <v>1.2980000000000001E-3</v>
      </c>
      <c r="N5" s="135">
        <v>1.5576000000000001E-4</v>
      </c>
      <c r="O5" s="135">
        <v>1.9469999999999999E-4</v>
      </c>
      <c r="P5" s="135">
        <v>6.4900000000000001E-3</v>
      </c>
      <c r="Q5" s="135">
        <v>4.6727999999999993E-4</v>
      </c>
      <c r="R5" s="135">
        <v>2.596E-2</v>
      </c>
      <c r="S5" s="135">
        <v>1.0409959999999999E-2</v>
      </c>
      <c r="T5" s="135">
        <v>1.5433220000000001E-2</v>
      </c>
      <c r="U5" s="135"/>
      <c r="V5" s="135"/>
      <c r="W5" s="135"/>
      <c r="X5" s="135">
        <v>2.2000000000000001E-3</v>
      </c>
      <c r="Y5" s="135">
        <v>4.4000000000000003E-3</v>
      </c>
      <c r="Z5" s="135">
        <v>1.32E-3</v>
      </c>
      <c r="AA5" s="135">
        <v>1.7600000000000003E-3</v>
      </c>
      <c r="AB5" s="135">
        <v>1.1000000000000001E-3</v>
      </c>
      <c r="AC5" s="135">
        <v>7.1500000000000001E-3</v>
      </c>
      <c r="AD5" s="135">
        <v>2.1961299502883933E-3</v>
      </c>
      <c r="AE5" s="135">
        <v>2.4200000000000003E-3</v>
      </c>
      <c r="AF5" s="135"/>
      <c r="AG5" s="135">
        <v>5.5000000000000009E-5</v>
      </c>
      <c r="AH5" s="135">
        <v>5.9999999999999995E-4</v>
      </c>
      <c r="AI5" s="135">
        <v>2.2000000000000001E-3</v>
      </c>
      <c r="AJ5" s="135">
        <v>2.7500000000000004E-2</v>
      </c>
      <c r="AK5" s="135"/>
      <c r="AL5" s="135"/>
      <c r="AM5" s="135"/>
      <c r="AN5" s="135"/>
      <c r="AO5" s="135"/>
      <c r="AP5" s="135"/>
      <c r="AQ5" s="135"/>
      <c r="AR5" s="135">
        <v>2.1961299502883933E-3</v>
      </c>
      <c r="AS5" s="135">
        <v>5.3460000000000008E-2</v>
      </c>
      <c r="AT5" s="135"/>
      <c r="AU5" s="135"/>
      <c r="AV5" s="135"/>
      <c r="AW5" s="135">
        <v>4.0800000000000003E-2</v>
      </c>
      <c r="AX5" s="135">
        <v>218387</v>
      </c>
      <c r="AY5" s="135" t="s">
        <v>33</v>
      </c>
      <c r="AZ5" s="135"/>
      <c r="BB5" s="135"/>
      <c r="BC5" s="135"/>
      <c r="BD5" s="135"/>
      <c r="BE5" s="135" t="s">
        <v>1550</v>
      </c>
      <c r="BF5" s="135" t="s">
        <v>143</v>
      </c>
      <c r="BG5" s="135" t="s">
        <v>144</v>
      </c>
      <c r="BH5" s="135" t="s">
        <v>138</v>
      </c>
      <c r="BI5" s="135">
        <v>1</v>
      </c>
      <c r="BJ5" s="135"/>
      <c r="BK5" s="135"/>
      <c r="DN5" s="129"/>
      <c r="DO5" s="129"/>
    </row>
    <row r="6" spans="1:119" ht="15" x14ac:dyDescent="0.25">
      <c r="A6" s="135">
        <v>5</v>
      </c>
      <c r="B6" s="135">
        <v>182265</v>
      </c>
      <c r="C6" s="135" t="s">
        <v>102</v>
      </c>
      <c r="D6" s="135" t="s">
        <v>165</v>
      </c>
      <c r="E6" s="135" t="s">
        <v>30</v>
      </c>
      <c r="F6" s="135" t="s">
        <v>1015</v>
      </c>
      <c r="G6" s="135">
        <v>267726</v>
      </c>
      <c r="H6" s="135" t="s">
        <v>108</v>
      </c>
      <c r="I6" s="135">
        <v>1</v>
      </c>
      <c r="J6" s="135">
        <v>1.2</v>
      </c>
      <c r="K6" s="135">
        <v>0.19999999999999996</v>
      </c>
      <c r="L6" s="135" t="s">
        <v>61</v>
      </c>
      <c r="M6" s="135">
        <v>1.32E-3</v>
      </c>
      <c r="N6" s="135">
        <v>1.584E-4</v>
      </c>
      <c r="O6" s="135">
        <v>1.9799999999999999E-4</v>
      </c>
      <c r="P6" s="135">
        <v>6.6000000000000008E-3</v>
      </c>
      <c r="Q6" s="135">
        <v>4.7519999999999995E-4</v>
      </c>
      <c r="R6" s="135">
        <v>2.6400000000000003E-2</v>
      </c>
      <c r="S6" s="135">
        <v>1.0586399999999999E-2</v>
      </c>
      <c r="T6" s="135">
        <v>1.5694800000000002E-2</v>
      </c>
      <c r="U6" s="135"/>
      <c r="V6" s="135"/>
      <c r="W6" s="135"/>
      <c r="X6" s="135">
        <v>2.2000000000000001E-3</v>
      </c>
      <c r="Y6" s="135">
        <v>4.4000000000000003E-3</v>
      </c>
      <c r="Z6" s="135">
        <v>1.32E-3</v>
      </c>
      <c r="AA6" s="135">
        <v>1.7600000000000003E-3</v>
      </c>
      <c r="AB6" s="135">
        <v>1.1000000000000001E-3</v>
      </c>
      <c r="AC6" s="135">
        <v>7.1500000000000001E-3</v>
      </c>
      <c r="AD6" s="135">
        <v>2.1961299502883933E-3</v>
      </c>
      <c r="AE6" s="135">
        <v>2.4200000000000003E-3</v>
      </c>
      <c r="AF6" s="135"/>
      <c r="AG6" s="135">
        <v>5.5000000000000009E-5</v>
      </c>
      <c r="AH6" s="135">
        <v>5.9999999999999995E-4</v>
      </c>
      <c r="AI6" s="135">
        <v>2.2000000000000001E-3</v>
      </c>
      <c r="AJ6" s="135">
        <v>2.7500000000000004E-2</v>
      </c>
      <c r="AK6" s="135"/>
      <c r="AL6" s="135"/>
      <c r="AM6" s="135"/>
      <c r="AN6" s="135"/>
      <c r="AO6" s="135"/>
      <c r="AP6" s="135"/>
      <c r="AQ6" s="135"/>
      <c r="AR6" s="135">
        <v>2.1961299502883933E-3</v>
      </c>
      <c r="AS6" s="135">
        <v>5.3900000000000003E-2</v>
      </c>
      <c r="AT6" s="135"/>
      <c r="AU6" s="135"/>
      <c r="AV6" s="135"/>
      <c r="AW6" s="135">
        <v>4.0800000000000003E-2</v>
      </c>
      <c r="AX6" s="135">
        <v>182265</v>
      </c>
      <c r="AY6" s="135" t="s">
        <v>33</v>
      </c>
      <c r="AZ6" s="135"/>
      <c r="BB6" s="135"/>
      <c r="BC6" s="135"/>
      <c r="BD6" s="135"/>
      <c r="BE6" s="135" t="s">
        <v>1551</v>
      </c>
      <c r="BF6" s="135" t="s">
        <v>145</v>
      </c>
      <c r="BG6" s="135" t="s">
        <v>146</v>
      </c>
      <c r="BH6" s="135" t="s">
        <v>138</v>
      </c>
      <c r="BI6" s="135">
        <v>10</v>
      </c>
      <c r="BJ6" s="135"/>
      <c r="BK6" s="135"/>
      <c r="DN6" s="129"/>
      <c r="DO6" s="129"/>
    </row>
    <row r="7" spans="1:119" ht="15" x14ac:dyDescent="0.25">
      <c r="A7" s="135">
        <v>6</v>
      </c>
      <c r="B7" s="135">
        <v>223209</v>
      </c>
      <c r="C7" s="135" t="s">
        <v>55</v>
      </c>
      <c r="D7" s="135" t="s">
        <v>1418</v>
      </c>
      <c r="E7" s="135" t="s">
        <v>30</v>
      </c>
      <c r="F7" s="135" t="s">
        <v>1008</v>
      </c>
      <c r="G7" s="135">
        <v>253758</v>
      </c>
      <c r="H7" s="135" t="s">
        <v>108</v>
      </c>
      <c r="I7" s="135">
        <v>1</v>
      </c>
      <c r="J7" s="135">
        <v>1.05</v>
      </c>
      <c r="K7" s="135">
        <v>5.0000000000000044E-2</v>
      </c>
      <c r="L7" s="135" t="s">
        <v>61</v>
      </c>
      <c r="M7" s="135">
        <v>1.1550000000000002E-3</v>
      </c>
      <c r="N7" s="135">
        <v>1.3860000000000001E-4</v>
      </c>
      <c r="O7" s="135">
        <v>1.7325000000000001E-4</v>
      </c>
      <c r="P7" s="135">
        <v>5.7750000000000006E-3</v>
      </c>
      <c r="Q7" s="135">
        <v>4.1579999999999997E-4</v>
      </c>
      <c r="R7" s="135">
        <v>2.3100000000000002E-2</v>
      </c>
      <c r="S7" s="135">
        <v>9.2630999999999998E-3</v>
      </c>
      <c r="T7" s="135">
        <v>1.3732950000000002E-2</v>
      </c>
      <c r="U7" s="135"/>
      <c r="V7" s="135">
        <v>7.0400000000000011E-3</v>
      </c>
      <c r="W7" s="135">
        <v>5.1700000000000003E-2</v>
      </c>
      <c r="X7" s="135">
        <v>2.2000000000000001E-3</v>
      </c>
      <c r="Y7" s="135">
        <v>4.4000000000000003E-3</v>
      </c>
      <c r="Z7" s="135">
        <v>1.32E-3</v>
      </c>
      <c r="AA7" s="135">
        <v>1.7600000000000003E-3</v>
      </c>
      <c r="AB7" s="135">
        <v>1.1000000000000001E-3</v>
      </c>
      <c r="AC7" s="135">
        <v>7.1500000000000001E-3</v>
      </c>
      <c r="AD7" s="135">
        <v>2.1961299502883933E-3</v>
      </c>
      <c r="AE7" s="135">
        <v>2.4200000000000003E-3</v>
      </c>
      <c r="AF7" s="135"/>
      <c r="AG7" s="135">
        <v>5.5000000000000009E-5</v>
      </c>
      <c r="AH7" s="135">
        <v>5.9999999999999995E-4</v>
      </c>
      <c r="AI7" s="135">
        <v>2.2000000000000001E-3</v>
      </c>
      <c r="AJ7" s="135">
        <v>2.7500000000000004E-2</v>
      </c>
      <c r="AK7" s="135"/>
      <c r="AL7" s="135"/>
      <c r="AM7" s="135"/>
      <c r="AN7" s="135"/>
      <c r="AO7" s="135"/>
      <c r="AP7" s="135"/>
      <c r="AQ7" s="135"/>
      <c r="AR7" s="135">
        <v>2.1961299502883933E-3</v>
      </c>
      <c r="AS7" s="135">
        <v>5.0600000000000006E-2</v>
      </c>
      <c r="AT7" s="135"/>
      <c r="AU7" s="135"/>
      <c r="AV7" s="135"/>
      <c r="AW7" s="135"/>
      <c r="AX7" s="135">
        <v>223209</v>
      </c>
      <c r="AY7" s="135" t="s">
        <v>33</v>
      </c>
      <c r="AZ7" s="135"/>
      <c r="BB7" s="135"/>
      <c r="BC7" s="135"/>
      <c r="BD7" s="135"/>
      <c r="BE7" s="135" t="s">
        <v>1552</v>
      </c>
      <c r="BF7" s="135" t="s">
        <v>147</v>
      </c>
      <c r="BG7" s="135" t="s">
        <v>148</v>
      </c>
      <c r="BH7" s="135" t="s">
        <v>138</v>
      </c>
      <c r="BI7" s="135">
        <v>2</v>
      </c>
      <c r="BJ7" s="135"/>
      <c r="BK7" s="135"/>
      <c r="DN7" s="129"/>
      <c r="DO7" s="129"/>
    </row>
    <row r="8" spans="1:119" ht="15" x14ac:dyDescent="0.25">
      <c r="A8" s="135">
        <v>7</v>
      </c>
      <c r="B8" s="135">
        <v>223210</v>
      </c>
      <c r="C8" s="135" t="s">
        <v>1235</v>
      </c>
      <c r="D8" s="135" t="s">
        <v>1419</v>
      </c>
      <c r="E8" s="135" t="s">
        <v>30</v>
      </c>
      <c r="F8" s="135" t="s">
        <v>1008</v>
      </c>
      <c r="G8" s="135">
        <v>253758</v>
      </c>
      <c r="H8" s="135" t="s">
        <v>108</v>
      </c>
      <c r="I8" s="135">
        <v>1</v>
      </c>
      <c r="J8" s="135">
        <v>1.05</v>
      </c>
      <c r="K8" s="135">
        <v>5.0000000000000044E-2</v>
      </c>
      <c r="L8" s="135" t="s">
        <v>61</v>
      </c>
      <c r="M8" s="135">
        <v>1.1550000000000002E-3</v>
      </c>
      <c r="N8" s="135">
        <v>1.3860000000000001E-4</v>
      </c>
      <c r="O8" s="135">
        <v>1.7325000000000001E-4</v>
      </c>
      <c r="P8" s="135">
        <v>5.7750000000000006E-3</v>
      </c>
      <c r="Q8" s="135">
        <v>4.1579999999999997E-4</v>
      </c>
      <c r="R8" s="135">
        <v>2.3100000000000002E-2</v>
      </c>
      <c r="S8" s="135">
        <v>9.2630999999999998E-3</v>
      </c>
      <c r="T8" s="135">
        <v>1.3732950000000002E-2</v>
      </c>
      <c r="U8" s="135"/>
      <c r="V8" s="135">
        <v>7.0400000000000011E-3</v>
      </c>
      <c r="W8" s="135">
        <v>5.1700000000000003E-2</v>
      </c>
      <c r="X8" s="135">
        <v>2.2000000000000001E-3</v>
      </c>
      <c r="Y8" s="135">
        <v>4.4000000000000003E-3</v>
      </c>
      <c r="Z8" s="135">
        <v>1.32E-3</v>
      </c>
      <c r="AA8" s="135">
        <v>1.7600000000000003E-3</v>
      </c>
      <c r="AB8" s="135">
        <v>1.1000000000000001E-3</v>
      </c>
      <c r="AC8" s="135">
        <v>7.1500000000000001E-3</v>
      </c>
      <c r="AD8" s="135">
        <v>2.1961299502883933E-3</v>
      </c>
      <c r="AE8" s="135">
        <v>2.4200000000000003E-3</v>
      </c>
      <c r="AF8" s="135"/>
      <c r="AG8" s="135">
        <v>5.5000000000000009E-5</v>
      </c>
      <c r="AH8" s="135">
        <v>5.9999999999999995E-4</v>
      </c>
      <c r="AI8" s="135">
        <v>2.2000000000000001E-3</v>
      </c>
      <c r="AJ8" s="135">
        <v>2.7500000000000004E-2</v>
      </c>
      <c r="AK8" s="135"/>
      <c r="AL8" s="135"/>
      <c r="AM8" s="135"/>
      <c r="AN8" s="135"/>
      <c r="AO8" s="135"/>
      <c r="AP8" s="135"/>
      <c r="AQ8" s="135"/>
      <c r="AR8" s="135">
        <v>2.1961299502883933E-3</v>
      </c>
      <c r="AS8" s="135">
        <v>5.0600000000000006E-2</v>
      </c>
      <c r="AT8" s="135"/>
      <c r="AU8" s="135"/>
      <c r="AV8" s="135"/>
      <c r="AW8" s="135"/>
      <c r="AX8" s="135">
        <v>223210</v>
      </c>
      <c r="AY8" s="135" t="s">
        <v>33</v>
      </c>
      <c r="AZ8" s="135"/>
      <c r="BB8" s="135"/>
      <c r="BC8" s="135"/>
      <c r="BD8" s="135"/>
      <c r="BE8" s="135" t="s">
        <v>1553</v>
      </c>
      <c r="BF8" s="135" t="s">
        <v>149</v>
      </c>
      <c r="BG8" s="135" t="s">
        <v>150</v>
      </c>
      <c r="BH8" s="135" t="s">
        <v>138</v>
      </c>
      <c r="BI8" s="135">
        <v>6</v>
      </c>
      <c r="BJ8" s="135"/>
      <c r="BK8" s="135"/>
      <c r="DN8" s="129"/>
      <c r="DO8" s="129"/>
    </row>
    <row r="9" spans="1:119" ht="15" x14ac:dyDescent="0.25">
      <c r="A9" s="135">
        <v>8</v>
      </c>
      <c r="B9" s="135">
        <v>223211</v>
      </c>
      <c r="C9" s="135" t="s">
        <v>44</v>
      </c>
      <c r="D9" s="135" t="s">
        <v>1420</v>
      </c>
      <c r="E9" s="135" t="s">
        <v>30</v>
      </c>
      <c r="F9" s="135" t="s">
        <v>1008</v>
      </c>
      <c r="G9" s="135">
        <v>253758</v>
      </c>
      <c r="H9" s="135" t="s">
        <v>108</v>
      </c>
      <c r="I9" s="135">
        <v>1</v>
      </c>
      <c r="J9" s="135">
        <v>1.05</v>
      </c>
      <c r="K9" s="135">
        <v>5.0000000000000044E-2</v>
      </c>
      <c r="L9" s="135" t="s">
        <v>61</v>
      </c>
      <c r="M9" s="135">
        <v>1.1550000000000002E-3</v>
      </c>
      <c r="N9" s="135">
        <v>1.3860000000000001E-4</v>
      </c>
      <c r="O9" s="135">
        <v>1.7325000000000001E-4</v>
      </c>
      <c r="P9" s="135">
        <v>5.7750000000000006E-3</v>
      </c>
      <c r="Q9" s="135">
        <v>4.1579999999999997E-4</v>
      </c>
      <c r="R9" s="135">
        <v>2.3100000000000002E-2</v>
      </c>
      <c r="S9" s="135">
        <v>9.2630999999999998E-3</v>
      </c>
      <c r="T9" s="135">
        <v>1.3732950000000002E-2</v>
      </c>
      <c r="U9" s="135"/>
      <c r="V9" s="135">
        <v>7.0400000000000011E-3</v>
      </c>
      <c r="W9" s="135">
        <v>5.1700000000000003E-2</v>
      </c>
      <c r="X9" s="135">
        <v>2.2000000000000001E-3</v>
      </c>
      <c r="Y9" s="135">
        <v>4.4000000000000003E-3</v>
      </c>
      <c r="Z9" s="135">
        <v>1.32E-3</v>
      </c>
      <c r="AA9" s="135">
        <v>1.7600000000000003E-3</v>
      </c>
      <c r="AB9" s="135">
        <v>1.1000000000000001E-3</v>
      </c>
      <c r="AC9" s="135">
        <v>7.1500000000000001E-3</v>
      </c>
      <c r="AD9" s="135">
        <v>2.1961299502883933E-3</v>
      </c>
      <c r="AE9" s="135">
        <v>2.4200000000000003E-3</v>
      </c>
      <c r="AF9" s="135"/>
      <c r="AG9" s="135">
        <v>5.5000000000000009E-5</v>
      </c>
      <c r="AH9" s="135">
        <v>5.9999999999999995E-4</v>
      </c>
      <c r="AI9" s="135">
        <v>2.2000000000000001E-3</v>
      </c>
      <c r="AJ9" s="135">
        <v>2.7500000000000004E-2</v>
      </c>
      <c r="AK9" s="135"/>
      <c r="AL9" s="135"/>
      <c r="AM9" s="135"/>
      <c r="AN9" s="135"/>
      <c r="AO9" s="135"/>
      <c r="AP9" s="135"/>
      <c r="AQ9" s="135"/>
      <c r="AR9" s="135">
        <v>2.1961299502883933E-3</v>
      </c>
      <c r="AS9" s="135">
        <v>5.0600000000000006E-2</v>
      </c>
      <c r="AT9" s="135"/>
      <c r="AU9" s="135"/>
      <c r="AV9" s="135"/>
      <c r="AW9" s="135"/>
      <c r="AX9" s="135">
        <v>223211</v>
      </c>
      <c r="AY9" s="135" t="s">
        <v>33</v>
      </c>
      <c r="AZ9" s="135"/>
      <c r="BB9" s="135"/>
      <c r="BC9" s="135"/>
      <c r="BD9" s="135"/>
      <c r="BE9" s="135" t="s">
        <v>1554</v>
      </c>
      <c r="BF9" s="135" t="s">
        <v>151</v>
      </c>
      <c r="BG9" s="135" t="s">
        <v>152</v>
      </c>
      <c r="BH9" s="135" t="s">
        <v>135</v>
      </c>
      <c r="BI9" s="135">
        <v>0.3</v>
      </c>
      <c r="BJ9" s="135"/>
      <c r="BK9" s="135"/>
      <c r="DN9" s="129"/>
      <c r="DO9" s="129"/>
    </row>
    <row r="10" spans="1:119" ht="15" x14ac:dyDescent="0.25">
      <c r="A10" s="135">
        <v>9</v>
      </c>
      <c r="B10" s="135">
        <v>223212</v>
      </c>
      <c r="C10" s="135" t="s">
        <v>48</v>
      </c>
      <c r="D10" s="135" t="s">
        <v>1421</v>
      </c>
      <c r="E10" s="135" t="s">
        <v>30</v>
      </c>
      <c r="F10" s="135" t="s">
        <v>1008</v>
      </c>
      <c r="G10" s="135">
        <v>253758</v>
      </c>
      <c r="H10" s="135" t="s">
        <v>108</v>
      </c>
      <c r="I10" s="135">
        <v>1</v>
      </c>
      <c r="J10" s="135">
        <v>1.05</v>
      </c>
      <c r="K10" s="135">
        <v>5.0000000000000044E-2</v>
      </c>
      <c r="L10" s="135" t="s">
        <v>61</v>
      </c>
      <c r="M10" s="135">
        <v>1.1550000000000002E-3</v>
      </c>
      <c r="N10" s="135">
        <v>1.3860000000000001E-4</v>
      </c>
      <c r="O10" s="135">
        <v>1.7325000000000001E-4</v>
      </c>
      <c r="P10" s="135">
        <v>5.7750000000000006E-3</v>
      </c>
      <c r="Q10" s="135">
        <v>4.1579999999999997E-4</v>
      </c>
      <c r="R10" s="135">
        <v>2.3100000000000002E-2</v>
      </c>
      <c r="S10" s="135">
        <v>9.2630999999999998E-3</v>
      </c>
      <c r="T10" s="135">
        <v>1.3732950000000002E-2</v>
      </c>
      <c r="U10" s="135"/>
      <c r="V10" s="135">
        <v>7.0400000000000011E-3</v>
      </c>
      <c r="W10" s="135">
        <v>5.1700000000000003E-2</v>
      </c>
      <c r="X10" s="135">
        <v>2.2000000000000001E-3</v>
      </c>
      <c r="Y10" s="135">
        <v>4.4000000000000003E-3</v>
      </c>
      <c r="Z10" s="135">
        <v>1.32E-3</v>
      </c>
      <c r="AA10" s="135">
        <v>1.7600000000000003E-3</v>
      </c>
      <c r="AB10" s="135">
        <v>1.1000000000000001E-3</v>
      </c>
      <c r="AC10" s="135">
        <v>7.1500000000000001E-3</v>
      </c>
      <c r="AD10" s="135">
        <v>2.1961299502883933E-3</v>
      </c>
      <c r="AE10" s="135">
        <v>2.4200000000000003E-3</v>
      </c>
      <c r="AF10" s="135"/>
      <c r="AG10" s="135">
        <v>5.5000000000000009E-5</v>
      </c>
      <c r="AH10" s="135">
        <v>5.9999999999999995E-4</v>
      </c>
      <c r="AI10" s="135">
        <v>2.2000000000000001E-3</v>
      </c>
      <c r="AJ10" s="135">
        <v>2.7500000000000004E-2</v>
      </c>
      <c r="AK10" s="135"/>
      <c r="AL10" s="135"/>
      <c r="AM10" s="135"/>
      <c r="AN10" s="135"/>
      <c r="AO10" s="135"/>
      <c r="AP10" s="135"/>
      <c r="AQ10" s="135"/>
      <c r="AR10" s="135">
        <v>2.1961299502883933E-3</v>
      </c>
      <c r="AS10" s="135">
        <v>5.0600000000000006E-2</v>
      </c>
      <c r="AT10" s="135"/>
      <c r="AU10" s="135"/>
      <c r="AV10" s="135"/>
      <c r="AW10" s="135"/>
      <c r="AX10" s="135">
        <v>223212</v>
      </c>
      <c r="AY10" s="135" t="s">
        <v>33</v>
      </c>
      <c r="AZ10" s="135"/>
      <c r="BB10" s="135"/>
      <c r="BC10" s="135"/>
      <c r="BD10" s="135"/>
      <c r="BE10" s="135" t="s">
        <v>1555</v>
      </c>
      <c r="BF10" s="135" t="s">
        <v>153</v>
      </c>
      <c r="BG10" s="135" t="s">
        <v>154</v>
      </c>
      <c r="BH10" s="135" t="s">
        <v>135</v>
      </c>
      <c r="BI10" s="135">
        <v>1</v>
      </c>
      <c r="BJ10" s="135"/>
      <c r="BK10" s="135"/>
      <c r="DN10" s="129"/>
      <c r="DO10" s="129"/>
    </row>
    <row r="11" spans="1:119" ht="15" x14ac:dyDescent="0.25">
      <c r="A11" s="135">
        <v>10</v>
      </c>
      <c r="B11" s="135">
        <v>223213</v>
      </c>
      <c r="C11" s="135" t="s">
        <v>62</v>
      </c>
      <c r="D11" s="135" t="s">
        <v>1422</v>
      </c>
      <c r="E11" s="135" t="s">
        <v>30</v>
      </c>
      <c r="F11" s="135" t="s">
        <v>1008</v>
      </c>
      <c r="G11" s="135">
        <v>253758</v>
      </c>
      <c r="H11" s="135" t="s">
        <v>108</v>
      </c>
      <c r="I11" s="135">
        <v>1</v>
      </c>
      <c r="J11" s="135">
        <v>1.05</v>
      </c>
      <c r="K11" s="135">
        <v>5.0000000000000044E-2</v>
      </c>
      <c r="L11" s="135" t="s">
        <v>61</v>
      </c>
      <c r="M11" s="135">
        <v>1.1550000000000002E-3</v>
      </c>
      <c r="N11" s="135">
        <v>1.3860000000000001E-4</v>
      </c>
      <c r="O11" s="135">
        <v>1.7325000000000001E-4</v>
      </c>
      <c r="P11" s="135">
        <v>5.7750000000000006E-3</v>
      </c>
      <c r="Q11" s="135">
        <v>4.1579999999999997E-4</v>
      </c>
      <c r="R11" s="135">
        <v>2.3100000000000002E-2</v>
      </c>
      <c r="S11" s="135">
        <v>9.2630999999999998E-3</v>
      </c>
      <c r="T11" s="135">
        <v>1.3732950000000002E-2</v>
      </c>
      <c r="U11" s="135"/>
      <c r="V11" s="135">
        <v>7.0400000000000011E-3</v>
      </c>
      <c r="W11" s="135">
        <v>5.1700000000000003E-2</v>
      </c>
      <c r="X11" s="135">
        <v>2.2000000000000001E-3</v>
      </c>
      <c r="Y11" s="135">
        <v>4.4000000000000003E-3</v>
      </c>
      <c r="Z11" s="135">
        <v>1.32E-3</v>
      </c>
      <c r="AA11" s="135">
        <v>1.7600000000000003E-3</v>
      </c>
      <c r="AB11" s="135">
        <v>1.1000000000000001E-3</v>
      </c>
      <c r="AC11" s="135">
        <v>7.1500000000000001E-3</v>
      </c>
      <c r="AD11" s="135">
        <v>2.1961299502883933E-3</v>
      </c>
      <c r="AE11" s="135">
        <v>2.4200000000000003E-3</v>
      </c>
      <c r="AF11" s="135"/>
      <c r="AG11" s="135">
        <v>5.5000000000000009E-5</v>
      </c>
      <c r="AH11" s="135">
        <v>5.9999999999999995E-4</v>
      </c>
      <c r="AI11" s="135">
        <v>2.2000000000000001E-3</v>
      </c>
      <c r="AJ11" s="135">
        <v>2.7500000000000004E-2</v>
      </c>
      <c r="AK11" s="135"/>
      <c r="AL11" s="135"/>
      <c r="AM11" s="135"/>
      <c r="AN11" s="135"/>
      <c r="AO11" s="135"/>
      <c r="AP11" s="135"/>
      <c r="AQ11" s="135"/>
      <c r="AR11" s="135">
        <v>2.1961299502883933E-3</v>
      </c>
      <c r="AS11" s="135">
        <v>5.0600000000000006E-2</v>
      </c>
      <c r="AT11" s="135"/>
      <c r="AU11" s="135"/>
      <c r="AV11" s="135"/>
      <c r="AW11" s="135"/>
      <c r="AX11" s="135">
        <v>223213</v>
      </c>
      <c r="AY11" s="135" t="s">
        <v>33</v>
      </c>
      <c r="AZ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DN11" s="129"/>
      <c r="DO11" s="129"/>
    </row>
    <row r="12" spans="1:119" ht="15" x14ac:dyDescent="0.25">
      <c r="A12" s="135">
        <v>11</v>
      </c>
      <c r="B12" s="135">
        <v>223214</v>
      </c>
      <c r="C12" s="135" t="s">
        <v>1233</v>
      </c>
      <c r="D12" s="135" t="s">
        <v>1423</v>
      </c>
      <c r="E12" s="135" t="s">
        <v>30</v>
      </c>
      <c r="F12" s="135" t="s">
        <v>1008</v>
      </c>
      <c r="G12" s="135">
        <v>253758</v>
      </c>
      <c r="H12" s="135" t="s">
        <v>108</v>
      </c>
      <c r="I12" s="135">
        <v>1</v>
      </c>
      <c r="J12" s="135">
        <v>1.05</v>
      </c>
      <c r="K12" s="135">
        <v>5.0000000000000044E-2</v>
      </c>
      <c r="L12" s="135" t="s">
        <v>61</v>
      </c>
      <c r="M12" s="135">
        <v>1.1550000000000002E-3</v>
      </c>
      <c r="N12" s="135">
        <v>1.3860000000000001E-4</v>
      </c>
      <c r="O12" s="135">
        <v>1.7325000000000001E-4</v>
      </c>
      <c r="P12" s="135">
        <v>5.7750000000000006E-3</v>
      </c>
      <c r="Q12" s="135">
        <v>4.1579999999999997E-4</v>
      </c>
      <c r="R12" s="135">
        <v>2.3100000000000002E-2</v>
      </c>
      <c r="S12" s="135">
        <v>9.2630999999999998E-3</v>
      </c>
      <c r="T12" s="135">
        <v>1.3732950000000002E-2</v>
      </c>
      <c r="U12" s="135"/>
      <c r="V12" s="135">
        <v>7.0400000000000011E-3</v>
      </c>
      <c r="W12" s="135">
        <v>5.1700000000000003E-2</v>
      </c>
      <c r="X12" s="135">
        <v>2.2000000000000001E-3</v>
      </c>
      <c r="Y12" s="135">
        <v>4.4000000000000003E-3</v>
      </c>
      <c r="Z12" s="135">
        <v>1.32E-3</v>
      </c>
      <c r="AA12" s="135">
        <v>1.7600000000000003E-3</v>
      </c>
      <c r="AB12" s="135">
        <v>1.1000000000000001E-3</v>
      </c>
      <c r="AC12" s="135">
        <v>7.1500000000000001E-3</v>
      </c>
      <c r="AD12" s="135">
        <v>2.1961299502883933E-3</v>
      </c>
      <c r="AE12" s="135">
        <v>2.4200000000000003E-3</v>
      </c>
      <c r="AF12" s="135"/>
      <c r="AG12" s="135">
        <v>5.5000000000000009E-5</v>
      </c>
      <c r="AH12" s="135">
        <v>5.9999999999999995E-4</v>
      </c>
      <c r="AI12" s="135">
        <v>2.2000000000000001E-3</v>
      </c>
      <c r="AJ12" s="135">
        <v>2.7500000000000004E-2</v>
      </c>
      <c r="AK12" s="135"/>
      <c r="AL12" s="135"/>
      <c r="AM12" s="135"/>
      <c r="AN12" s="135"/>
      <c r="AO12" s="135"/>
      <c r="AP12" s="135"/>
      <c r="AQ12" s="135"/>
      <c r="AR12" s="135">
        <v>2.1961299502883933E-3</v>
      </c>
      <c r="AS12" s="135">
        <v>5.0600000000000006E-2</v>
      </c>
      <c r="AT12" s="135"/>
      <c r="AU12" s="135"/>
      <c r="AV12" s="135"/>
      <c r="AW12" s="135"/>
      <c r="AX12" s="135">
        <v>223214</v>
      </c>
      <c r="AY12" s="135" t="s">
        <v>33</v>
      </c>
      <c r="AZ12" s="135"/>
      <c r="BB12" s="135"/>
      <c r="BC12" s="135"/>
      <c r="BD12" s="135"/>
      <c r="BE12" s="135" t="s">
        <v>1585</v>
      </c>
      <c r="BF12" s="135"/>
      <c r="BG12" s="135"/>
      <c r="BH12" s="135"/>
      <c r="BI12" s="135"/>
      <c r="BJ12" s="135"/>
      <c r="BK12" s="135"/>
      <c r="DN12" s="129"/>
      <c r="DO12" s="129"/>
    </row>
    <row r="13" spans="1:119" ht="15" x14ac:dyDescent="0.25">
      <c r="A13" s="135">
        <v>12</v>
      </c>
      <c r="B13" s="135">
        <v>183639</v>
      </c>
      <c r="C13" s="135" t="s">
        <v>193</v>
      </c>
      <c r="D13" s="135" t="s">
        <v>207</v>
      </c>
      <c r="E13" s="135" t="s">
        <v>30</v>
      </c>
      <c r="F13" s="135" t="s">
        <v>1010</v>
      </c>
      <c r="G13" s="135">
        <v>268160</v>
      </c>
      <c r="H13" s="135" t="s">
        <v>108</v>
      </c>
      <c r="I13" s="135">
        <v>1</v>
      </c>
      <c r="J13" s="135">
        <v>1.03</v>
      </c>
      <c r="K13" s="135">
        <v>3.0000000000000027E-2</v>
      </c>
      <c r="L13" s="135" t="s">
        <v>1111</v>
      </c>
      <c r="M13" s="135">
        <v>1.1330000000000001E-3</v>
      </c>
      <c r="N13" s="135">
        <v>1.3596000000000002E-4</v>
      </c>
      <c r="O13" s="135">
        <v>1.6995000000000001E-4</v>
      </c>
      <c r="P13" s="135">
        <v>5.6650000000000008E-3</v>
      </c>
      <c r="Q13" s="135">
        <v>4.0788E-4</v>
      </c>
      <c r="R13" s="135">
        <v>2.2660000000000003E-2</v>
      </c>
      <c r="S13" s="135">
        <v>9.0866599999999999E-3</v>
      </c>
      <c r="T13" s="135">
        <v>1.3471370000000003E-2</v>
      </c>
      <c r="U13" s="135"/>
      <c r="V13" s="135"/>
      <c r="W13" s="135"/>
      <c r="X13" s="135">
        <v>2.2000000000000001E-3</v>
      </c>
      <c r="Y13" s="135">
        <v>4.4000000000000003E-3</v>
      </c>
      <c r="Z13" s="135">
        <v>1.32E-3</v>
      </c>
      <c r="AA13" s="135">
        <v>1.7600000000000003E-3</v>
      </c>
      <c r="AB13" s="135">
        <v>1.1000000000000001E-3</v>
      </c>
      <c r="AC13" s="135">
        <v>7.1500000000000001E-3</v>
      </c>
      <c r="AD13" s="135">
        <v>2.1961299502883933E-3</v>
      </c>
      <c r="AE13" s="135"/>
      <c r="AF13" s="135">
        <v>1.6500000000000002E-3</v>
      </c>
      <c r="AG13" s="135">
        <v>5.5000000000000009E-5</v>
      </c>
      <c r="AH13" s="135">
        <v>5.9999999999999995E-4</v>
      </c>
      <c r="AI13" s="135">
        <v>2.2000000000000001E-3</v>
      </c>
      <c r="AJ13" s="135">
        <v>2.7500000000000004E-2</v>
      </c>
      <c r="AK13" s="135"/>
      <c r="AL13" s="135"/>
      <c r="AM13" s="135"/>
      <c r="AN13" s="135"/>
      <c r="AO13" s="135"/>
      <c r="AP13" s="135"/>
      <c r="AQ13" s="135"/>
      <c r="AR13" s="135">
        <v>2.1961299502883933E-3</v>
      </c>
      <c r="AS13" s="135">
        <v>5.016000000000001E-2</v>
      </c>
      <c r="AT13" s="135"/>
      <c r="AU13" s="135"/>
      <c r="AV13" s="135">
        <v>4.0800000000000003E-2</v>
      </c>
      <c r="AW13" s="135"/>
      <c r="AX13" s="135">
        <v>183639</v>
      </c>
      <c r="AY13" s="135" t="s">
        <v>33</v>
      </c>
      <c r="AZ13" s="135"/>
      <c r="BB13" s="135"/>
      <c r="BC13" s="135"/>
      <c r="BD13" s="135"/>
      <c r="BE13" s="135" t="s">
        <v>128</v>
      </c>
      <c r="BF13" s="135" t="s">
        <v>129</v>
      </c>
      <c r="BG13" s="135" t="s">
        <v>130</v>
      </c>
      <c r="BH13" s="135" t="s">
        <v>156</v>
      </c>
      <c r="BI13" s="135" t="s">
        <v>159</v>
      </c>
      <c r="BJ13" s="135"/>
      <c r="BK13" s="135"/>
      <c r="DN13" s="129"/>
      <c r="DO13" s="129"/>
    </row>
    <row r="14" spans="1:119" ht="15" x14ac:dyDescent="0.25">
      <c r="A14" s="135">
        <v>13</v>
      </c>
      <c r="B14" s="135">
        <v>185226</v>
      </c>
      <c r="C14" s="135" t="s">
        <v>197</v>
      </c>
      <c r="D14" s="135" t="s">
        <v>208</v>
      </c>
      <c r="E14" s="135" t="s">
        <v>30</v>
      </c>
      <c r="F14" s="135" t="s">
        <v>1010</v>
      </c>
      <c r="G14" s="135">
        <v>268160</v>
      </c>
      <c r="H14" s="135" t="s">
        <v>108</v>
      </c>
      <c r="I14" s="135">
        <v>1</v>
      </c>
      <c r="J14" s="135">
        <v>1.03</v>
      </c>
      <c r="K14" s="135">
        <v>3.0000000000000027E-2</v>
      </c>
      <c r="L14" s="135" t="s">
        <v>1111</v>
      </c>
      <c r="M14" s="135">
        <v>1.1330000000000001E-3</v>
      </c>
      <c r="N14" s="135">
        <v>1.3596000000000002E-4</v>
      </c>
      <c r="O14" s="135">
        <v>1.6995000000000001E-4</v>
      </c>
      <c r="P14" s="135">
        <v>5.6650000000000008E-3</v>
      </c>
      <c r="Q14" s="135">
        <v>4.0788E-4</v>
      </c>
      <c r="R14" s="135">
        <v>2.2660000000000003E-2</v>
      </c>
      <c r="S14" s="135">
        <v>9.0866599999999999E-3</v>
      </c>
      <c r="T14" s="135">
        <v>1.3471370000000003E-2</v>
      </c>
      <c r="U14" s="135"/>
      <c r="V14" s="135"/>
      <c r="W14" s="135"/>
      <c r="X14" s="135">
        <v>2.2000000000000001E-3</v>
      </c>
      <c r="Y14" s="135">
        <v>4.4000000000000003E-3</v>
      </c>
      <c r="Z14" s="135">
        <v>1.32E-3</v>
      </c>
      <c r="AA14" s="135">
        <v>1.7600000000000003E-3</v>
      </c>
      <c r="AB14" s="135">
        <v>1.1000000000000001E-3</v>
      </c>
      <c r="AC14" s="135">
        <v>7.1500000000000001E-3</v>
      </c>
      <c r="AD14" s="135">
        <v>2.1961299502883933E-3</v>
      </c>
      <c r="AE14" s="135"/>
      <c r="AF14" s="135">
        <v>1.6500000000000002E-3</v>
      </c>
      <c r="AG14" s="135">
        <v>5.5000000000000009E-5</v>
      </c>
      <c r="AH14" s="135">
        <v>5.9999999999999995E-4</v>
      </c>
      <c r="AI14" s="135">
        <v>2.2000000000000001E-3</v>
      </c>
      <c r="AJ14" s="135">
        <v>2.7500000000000004E-2</v>
      </c>
      <c r="AK14" s="135"/>
      <c r="AL14" s="135"/>
      <c r="AM14" s="135"/>
      <c r="AN14" s="135"/>
      <c r="AO14" s="135"/>
      <c r="AP14" s="135"/>
      <c r="AQ14" s="135"/>
      <c r="AR14" s="135">
        <v>2.1961299502883933E-3</v>
      </c>
      <c r="AS14" s="135">
        <v>5.016000000000001E-2</v>
      </c>
      <c r="AT14" s="135"/>
      <c r="AU14" s="135"/>
      <c r="AV14" s="135">
        <v>4.0800000000000003E-2</v>
      </c>
      <c r="AW14" s="135"/>
      <c r="AX14" s="135">
        <v>185226</v>
      </c>
      <c r="AY14" s="135" t="s">
        <v>33</v>
      </c>
      <c r="AZ14" s="135"/>
      <c r="BB14" s="135"/>
      <c r="BC14" s="135"/>
      <c r="BD14" s="135"/>
      <c r="BE14" s="135" t="s">
        <v>1157</v>
      </c>
      <c r="BF14" s="135" t="s">
        <v>133</v>
      </c>
      <c r="BG14" s="135" t="s">
        <v>134</v>
      </c>
      <c r="BH14" s="135" t="s">
        <v>135</v>
      </c>
      <c r="BI14" s="135">
        <v>1</v>
      </c>
      <c r="BJ14" s="135"/>
      <c r="BK14" s="135"/>
      <c r="DN14" s="129"/>
      <c r="DO14" s="129"/>
    </row>
    <row r="15" spans="1:119" ht="15" x14ac:dyDescent="0.25">
      <c r="A15" s="135">
        <v>14</v>
      </c>
      <c r="B15" s="135">
        <v>185229</v>
      </c>
      <c r="C15" s="135" t="s">
        <v>198</v>
      </c>
      <c r="D15" s="135" t="s">
        <v>209</v>
      </c>
      <c r="E15" s="135" t="s">
        <v>30</v>
      </c>
      <c r="F15" s="135" t="s">
        <v>1010</v>
      </c>
      <c r="G15" s="135">
        <v>268160</v>
      </c>
      <c r="H15" s="135" t="s">
        <v>108</v>
      </c>
      <c r="I15" s="135">
        <v>1</v>
      </c>
      <c r="J15" s="135">
        <v>1.03</v>
      </c>
      <c r="K15" s="135">
        <v>3.0000000000000027E-2</v>
      </c>
      <c r="L15" s="135" t="s">
        <v>1111</v>
      </c>
      <c r="M15" s="135">
        <v>1.1330000000000001E-3</v>
      </c>
      <c r="N15" s="135">
        <v>1.3596000000000002E-4</v>
      </c>
      <c r="O15" s="135">
        <v>1.6995000000000001E-4</v>
      </c>
      <c r="P15" s="135">
        <v>5.6650000000000008E-3</v>
      </c>
      <c r="Q15" s="135">
        <v>4.0788E-4</v>
      </c>
      <c r="R15" s="135">
        <v>2.2660000000000003E-2</v>
      </c>
      <c r="S15" s="135">
        <v>9.0866599999999999E-3</v>
      </c>
      <c r="T15" s="135">
        <v>1.3471370000000003E-2</v>
      </c>
      <c r="U15" s="135"/>
      <c r="V15" s="135"/>
      <c r="W15" s="135"/>
      <c r="X15" s="135">
        <v>2.2000000000000001E-3</v>
      </c>
      <c r="Y15" s="135">
        <v>4.4000000000000003E-3</v>
      </c>
      <c r="Z15" s="135">
        <v>1.32E-3</v>
      </c>
      <c r="AA15" s="135">
        <v>1.7600000000000003E-3</v>
      </c>
      <c r="AB15" s="135">
        <v>1.1000000000000001E-3</v>
      </c>
      <c r="AC15" s="135">
        <v>7.1500000000000001E-3</v>
      </c>
      <c r="AD15" s="135">
        <v>2.1961299502883933E-3</v>
      </c>
      <c r="AE15" s="135"/>
      <c r="AF15" s="135">
        <v>1.6500000000000002E-3</v>
      </c>
      <c r="AG15" s="135">
        <v>5.5000000000000009E-5</v>
      </c>
      <c r="AH15" s="135">
        <v>5.9999999999999995E-4</v>
      </c>
      <c r="AI15" s="135">
        <v>2.2000000000000001E-3</v>
      </c>
      <c r="AJ15" s="135">
        <v>2.7500000000000004E-2</v>
      </c>
      <c r="AK15" s="135"/>
      <c r="AL15" s="135"/>
      <c r="AM15" s="135"/>
      <c r="AN15" s="135"/>
      <c r="AO15" s="135"/>
      <c r="AP15" s="135"/>
      <c r="AQ15" s="135"/>
      <c r="AR15" s="135">
        <v>2.1961299502883933E-3</v>
      </c>
      <c r="AS15" s="135">
        <v>5.016000000000001E-2</v>
      </c>
      <c r="AT15" s="135"/>
      <c r="AU15" s="135"/>
      <c r="AV15" s="135">
        <v>4.0800000000000003E-2</v>
      </c>
      <c r="AW15" s="135"/>
      <c r="AX15" s="135">
        <v>185229</v>
      </c>
      <c r="AY15" s="135" t="s">
        <v>33</v>
      </c>
      <c r="AZ15" s="135"/>
      <c r="BB15" s="135"/>
      <c r="BC15" s="135"/>
      <c r="BD15" s="135"/>
      <c r="BE15" s="135" t="s">
        <v>1547</v>
      </c>
      <c r="BF15" s="135" t="s">
        <v>136</v>
      </c>
      <c r="BG15" s="135" t="s">
        <v>137</v>
      </c>
      <c r="BH15" s="135" t="s">
        <v>138</v>
      </c>
      <c r="BI15" s="135">
        <v>2</v>
      </c>
      <c r="BJ15" s="135"/>
      <c r="BK15" s="135"/>
      <c r="DN15" s="129"/>
      <c r="DO15" s="129"/>
    </row>
    <row r="16" spans="1:119" ht="15" x14ac:dyDescent="0.25">
      <c r="A16" s="135">
        <v>15</v>
      </c>
      <c r="B16" s="135">
        <v>185231</v>
      </c>
      <c r="C16" s="135" t="s">
        <v>199</v>
      </c>
      <c r="D16" s="135" t="s">
        <v>210</v>
      </c>
      <c r="E16" s="135" t="s">
        <v>30</v>
      </c>
      <c r="F16" s="135" t="s">
        <v>1010</v>
      </c>
      <c r="G16" s="135">
        <v>268160</v>
      </c>
      <c r="H16" s="135" t="s">
        <v>108</v>
      </c>
      <c r="I16" s="135">
        <v>1</v>
      </c>
      <c r="J16" s="135">
        <v>1.03</v>
      </c>
      <c r="K16" s="135">
        <v>3.0000000000000027E-2</v>
      </c>
      <c r="L16" s="135" t="s">
        <v>1111</v>
      </c>
      <c r="M16" s="135">
        <v>1.1330000000000001E-3</v>
      </c>
      <c r="N16" s="135">
        <v>1.3596000000000002E-4</v>
      </c>
      <c r="O16" s="135">
        <v>1.6995000000000001E-4</v>
      </c>
      <c r="P16" s="135">
        <v>5.6650000000000008E-3</v>
      </c>
      <c r="Q16" s="135">
        <v>4.0788E-4</v>
      </c>
      <c r="R16" s="135">
        <v>2.2660000000000003E-2</v>
      </c>
      <c r="S16" s="135">
        <v>9.0866599999999999E-3</v>
      </c>
      <c r="T16" s="135">
        <v>1.3471370000000003E-2</v>
      </c>
      <c r="U16" s="135"/>
      <c r="V16" s="135"/>
      <c r="W16" s="135"/>
      <c r="X16" s="135">
        <v>2.2000000000000001E-3</v>
      </c>
      <c r="Y16" s="135">
        <v>4.4000000000000003E-3</v>
      </c>
      <c r="Z16" s="135">
        <v>1.32E-3</v>
      </c>
      <c r="AA16" s="135">
        <v>1.7600000000000003E-3</v>
      </c>
      <c r="AB16" s="135">
        <v>1.1000000000000001E-3</v>
      </c>
      <c r="AC16" s="135">
        <v>7.1500000000000001E-3</v>
      </c>
      <c r="AD16" s="135">
        <v>2.1961299502883933E-3</v>
      </c>
      <c r="AE16" s="135"/>
      <c r="AF16" s="135">
        <v>1.6500000000000002E-3</v>
      </c>
      <c r="AG16" s="135">
        <v>5.5000000000000009E-5</v>
      </c>
      <c r="AH16" s="135">
        <v>5.9999999999999995E-4</v>
      </c>
      <c r="AI16" s="135">
        <v>2.2000000000000001E-3</v>
      </c>
      <c r="AJ16" s="135">
        <v>2.7500000000000004E-2</v>
      </c>
      <c r="AK16" s="135"/>
      <c r="AL16" s="135"/>
      <c r="AM16" s="135"/>
      <c r="AN16" s="135"/>
      <c r="AO16" s="135"/>
      <c r="AP16" s="135"/>
      <c r="AQ16" s="135"/>
      <c r="AR16" s="135">
        <v>2.1961299502883933E-3</v>
      </c>
      <c r="AS16" s="135">
        <v>5.016000000000001E-2</v>
      </c>
      <c r="AT16" s="135"/>
      <c r="AU16" s="135"/>
      <c r="AV16" s="135">
        <v>4.0800000000000003E-2</v>
      </c>
      <c r="AW16" s="135"/>
      <c r="AX16" s="135">
        <v>185231</v>
      </c>
      <c r="AY16" s="135" t="s">
        <v>33</v>
      </c>
      <c r="AZ16" s="135"/>
      <c r="BB16" s="135"/>
      <c r="BC16" s="135"/>
      <c r="BD16" s="135"/>
      <c r="BE16" s="135" t="s">
        <v>1548</v>
      </c>
      <c r="BF16" s="135" t="s">
        <v>139</v>
      </c>
      <c r="BG16" s="135" t="s">
        <v>140</v>
      </c>
      <c r="BH16" s="135" t="s">
        <v>135</v>
      </c>
      <c r="BI16" s="135">
        <v>2</v>
      </c>
      <c r="BJ16" s="135"/>
      <c r="BK16" s="135"/>
      <c r="DN16" s="129"/>
      <c r="DO16" s="129"/>
    </row>
    <row r="17" spans="1:119" ht="15" x14ac:dyDescent="0.25">
      <c r="A17" s="135">
        <v>16</v>
      </c>
      <c r="B17" s="135">
        <v>180517</v>
      </c>
      <c r="C17" s="135" t="s">
        <v>200</v>
      </c>
      <c r="D17" s="135" t="s">
        <v>211</v>
      </c>
      <c r="E17" s="135" t="s">
        <v>30</v>
      </c>
      <c r="F17" s="135" t="s">
        <v>1010</v>
      </c>
      <c r="G17" s="135">
        <v>268160</v>
      </c>
      <c r="H17" s="135" t="s">
        <v>108</v>
      </c>
      <c r="I17" s="135">
        <v>1</v>
      </c>
      <c r="J17" s="135">
        <v>1.03</v>
      </c>
      <c r="K17" s="135">
        <v>3.0000000000000027E-2</v>
      </c>
      <c r="L17" s="135" t="s">
        <v>1111</v>
      </c>
      <c r="M17" s="135">
        <v>1.1330000000000001E-3</v>
      </c>
      <c r="N17" s="135">
        <v>1.3596000000000002E-4</v>
      </c>
      <c r="O17" s="135">
        <v>1.6995000000000001E-4</v>
      </c>
      <c r="P17" s="135">
        <v>5.6650000000000008E-3</v>
      </c>
      <c r="Q17" s="135">
        <v>4.0788E-4</v>
      </c>
      <c r="R17" s="135">
        <v>2.2660000000000003E-2</v>
      </c>
      <c r="S17" s="135">
        <v>9.0866599999999999E-3</v>
      </c>
      <c r="T17" s="135">
        <v>1.3471370000000003E-2</v>
      </c>
      <c r="U17" s="135"/>
      <c r="V17" s="135"/>
      <c r="W17" s="135"/>
      <c r="X17" s="135">
        <v>2.2000000000000001E-3</v>
      </c>
      <c r="Y17" s="135">
        <v>4.4000000000000003E-3</v>
      </c>
      <c r="Z17" s="135">
        <v>1.32E-3</v>
      </c>
      <c r="AA17" s="135">
        <v>1.7600000000000003E-3</v>
      </c>
      <c r="AB17" s="135">
        <v>1.1000000000000001E-3</v>
      </c>
      <c r="AC17" s="135">
        <v>7.1500000000000001E-3</v>
      </c>
      <c r="AD17" s="135">
        <v>2.1961299502883933E-3</v>
      </c>
      <c r="AE17" s="135"/>
      <c r="AF17" s="135">
        <v>1.6500000000000002E-3</v>
      </c>
      <c r="AG17" s="135">
        <v>5.5000000000000009E-5</v>
      </c>
      <c r="AH17" s="135">
        <v>5.9999999999999995E-4</v>
      </c>
      <c r="AI17" s="135">
        <v>2.2000000000000001E-3</v>
      </c>
      <c r="AJ17" s="135">
        <v>2.7500000000000004E-2</v>
      </c>
      <c r="AK17" s="135"/>
      <c r="AL17" s="135"/>
      <c r="AM17" s="135"/>
      <c r="AN17" s="135"/>
      <c r="AO17" s="135"/>
      <c r="AP17" s="135"/>
      <c r="AQ17" s="135"/>
      <c r="AR17" s="135">
        <v>2.1961299502883933E-3</v>
      </c>
      <c r="AS17" s="135">
        <v>5.016000000000001E-2</v>
      </c>
      <c r="AT17" s="135"/>
      <c r="AU17" s="135"/>
      <c r="AV17" s="135">
        <v>4.0800000000000003E-2</v>
      </c>
      <c r="AW17" s="135"/>
      <c r="AX17" s="135">
        <v>180517</v>
      </c>
      <c r="AY17" s="135" t="s">
        <v>33</v>
      </c>
      <c r="AZ17" s="135"/>
      <c r="BB17" s="135"/>
      <c r="BC17" s="135"/>
      <c r="BD17" s="135"/>
      <c r="BE17" s="135" t="s">
        <v>1549</v>
      </c>
      <c r="BF17" s="135" t="s">
        <v>141</v>
      </c>
      <c r="BG17" s="135" t="s">
        <v>142</v>
      </c>
      <c r="BH17" s="135" t="s">
        <v>135</v>
      </c>
      <c r="BI17" s="135">
        <v>2.25</v>
      </c>
      <c r="BJ17" s="135"/>
      <c r="BK17" s="135"/>
      <c r="DN17" s="129"/>
      <c r="DO17" s="129"/>
    </row>
    <row r="18" spans="1:119" ht="15" x14ac:dyDescent="0.25">
      <c r="A18" s="135">
        <v>17</v>
      </c>
      <c r="B18" s="135">
        <v>179070</v>
      </c>
      <c r="C18" s="135" t="s">
        <v>201</v>
      </c>
      <c r="D18" s="135" t="s">
        <v>212</v>
      </c>
      <c r="E18" s="135" t="s">
        <v>30</v>
      </c>
      <c r="F18" s="135" t="s">
        <v>1008</v>
      </c>
      <c r="G18" s="135">
        <v>253758</v>
      </c>
      <c r="H18" s="135" t="s">
        <v>108</v>
      </c>
      <c r="I18" s="135">
        <v>1</v>
      </c>
      <c r="J18" s="135">
        <v>1.03</v>
      </c>
      <c r="K18" s="135">
        <v>3.0000000000000027E-2</v>
      </c>
      <c r="L18" s="135" t="s">
        <v>1111</v>
      </c>
      <c r="M18" s="135">
        <v>1.1330000000000001E-3</v>
      </c>
      <c r="N18" s="135">
        <v>1.3596000000000002E-4</v>
      </c>
      <c r="O18" s="135">
        <v>1.6995000000000001E-4</v>
      </c>
      <c r="P18" s="135">
        <v>5.6650000000000008E-3</v>
      </c>
      <c r="Q18" s="135">
        <v>4.0788E-4</v>
      </c>
      <c r="R18" s="135">
        <v>2.2660000000000003E-2</v>
      </c>
      <c r="S18" s="135">
        <v>9.0866599999999999E-3</v>
      </c>
      <c r="T18" s="135">
        <v>1.3471370000000003E-2</v>
      </c>
      <c r="U18" s="135"/>
      <c r="V18" s="135"/>
      <c r="W18" s="135"/>
      <c r="X18" s="135">
        <v>2.2000000000000001E-3</v>
      </c>
      <c r="Y18" s="135">
        <v>4.4000000000000003E-3</v>
      </c>
      <c r="Z18" s="135">
        <v>1.32E-3</v>
      </c>
      <c r="AA18" s="135">
        <v>1.7600000000000003E-3</v>
      </c>
      <c r="AB18" s="135">
        <v>1.1000000000000001E-3</v>
      </c>
      <c r="AC18" s="135">
        <v>7.1500000000000001E-3</v>
      </c>
      <c r="AD18" s="135">
        <v>2.1961299502883933E-3</v>
      </c>
      <c r="AE18" s="135"/>
      <c r="AF18" s="135">
        <v>1.6500000000000002E-3</v>
      </c>
      <c r="AG18" s="135">
        <v>5.5000000000000009E-5</v>
      </c>
      <c r="AH18" s="135">
        <v>5.9999999999999995E-4</v>
      </c>
      <c r="AI18" s="135">
        <v>2.2000000000000001E-3</v>
      </c>
      <c r="AJ18" s="135">
        <v>2.7500000000000004E-2</v>
      </c>
      <c r="AK18" s="135"/>
      <c r="AL18" s="135"/>
      <c r="AM18" s="135"/>
      <c r="AN18" s="135"/>
      <c r="AO18" s="135"/>
      <c r="AP18" s="135"/>
      <c r="AQ18" s="135"/>
      <c r="AR18" s="135">
        <v>2.1961299502883933E-3</v>
      </c>
      <c r="AS18" s="135">
        <v>5.016000000000001E-2</v>
      </c>
      <c r="AT18" s="135"/>
      <c r="AU18" s="135"/>
      <c r="AV18" s="135">
        <v>4.0800000000000003E-2</v>
      </c>
      <c r="AW18" s="135"/>
      <c r="AX18" s="135">
        <v>179070</v>
      </c>
      <c r="AY18" s="135" t="s">
        <v>33</v>
      </c>
      <c r="AZ18" s="135"/>
      <c r="BB18" s="135"/>
      <c r="BC18" s="135"/>
      <c r="BD18" s="135"/>
      <c r="BE18" s="135" t="s">
        <v>1550</v>
      </c>
      <c r="BF18" s="135" t="s">
        <v>143</v>
      </c>
      <c r="BG18" s="135" t="s">
        <v>144</v>
      </c>
      <c r="BH18" s="135" t="s">
        <v>138</v>
      </c>
      <c r="BI18" s="135">
        <v>1</v>
      </c>
      <c r="BJ18" s="135"/>
      <c r="BK18" s="135"/>
      <c r="DN18" s="129"/>
      <c r="DO18" s="129"/>
    </row>
    <row r="19" spans="1:119" ht="15" x14ac:dyDescent="0.25">
      <c r="A19" s="135">
        <v>18</v>
      </c>
      <c r="B19" s="135">
        <v>179082</v>
      </c>
      <c r="C19" s="135" t="s">
        <v>215</v>
      </c>
      <c r="D19" s="135" t="s">
        <v>226</v>
      </c>
      <c r="E19" s="135" t="s">
        <v>30</v>
      </c>
      <c r="F19" s="135" t="s">
        <v>1008</v>
      </c>
      <c r="G19" s="135">
        <v>253758</v>
      </c>
      <c r="H19" s="135" t="s">
        <v>108</v>
      </c>
      <c r="I19" s="135">
        <v>1</v>
      </c>
      <c r="J19" s="135">
        <v>1.03</v>
      </c>
      <c r="K19" s="135">
        <v>3.0000000000000027E-2</v>
      </c>
      <c r="L19" s="135" t="s">
        <v>1111</v>
      </c>
      <c r="M19" s="135">
        <v>1.1330000000000001E-3</v>
      </c>
      <c r="N19" s="135">
        <v>1.3596000000000002E-4</v>
      </c>
      <c r="O19" s="135">
        <v>1.6995000000000001E-4</v>
      </c>
      <c r="P19" s="135">
        <v>5.6650000000000008E-3</v>
      </c>
      <c r="Q19" s="135">
        <v>4.0788E-4</v>
      </c>
      <c r="R19" s="135">
        <v>2.2660000000000003E-2</v>
      </c>
      <c r="S19" s="135">
        <v>9.0866599999999999E-3</v>
      </c>
      <c r="T19" s="135">
        <v>1.3471370000000003E-2</v>
      </c>
      <c r="U19" s="135"/>
      <c r="V19" s="135"/>
      <c r="W19" s="135"/>
      <c r="X19" s="135">
        <v>2.2000000000000001E-3</v>
      </c>
      <c r="Y19" s="135">
        <v>4.4000000000000003E-3</v>
      </c>
      <c r="Z19" s="135">
        <v>1.32E-3</v>
      </c>
      <c r="AA19" s="135">
        <v>1.7600000000000003E-3</v>
      </c>
      <c r="AB19" s="135">
        <v>1.1000000000000001E-3</v>
      </c>
      <c r="AC19" s="135">
        <v>7.1500000000000001E-3</v>
      </c>
      <c r="AD19" s="135">
        <v>2.1961299502883933E-3</v>
      </c>
      <c r="AE19" s="135"/>
      <c r="AF19" s="135">
        <v>1.6500000000000002E-3</v>
      </c>
      <c r="AG19" s="135">
        <v>5.5000000000000009E-5</v>
      </c>
      <c r="AH19" s="135">
        <v>5.9999999999999995E-4</v>
      </c>
      <c r="AI19" s="135">
        <v>2.2000000000000001E-3</v>
      </c>
      <c r="AJ19" s="135">
        <v>2.7500000000000004E-2</v>
      </c>
      <c r="AK19" s="135"/>
      <c r="AL19" s="135"/>
      <c r="AM19" s="135"/>
      <c r="AN19" s="135"/>
      <c r="AO19" s="135"/>
      <c r="AP19" s="135"/>
      <c r="AQ19" s="135"/>
      <c r="AR19" s="135">
        <v>2.1961299502883933E-3</v>
      </c>
      <c r="AS19" s="135">
        <v>5.016000000000001E-2</v>
      </c>
      <c r="AT19" s="135"/>
      <c r="AU19" s="135"/>
      <c r="AV19" s="135">
        <v>4.0800000000000003E-2</v>
      </c>
      <c r="AW19" s="135"/>
      <c r="AX19" s="135">
        <v>179082</v>
      </c>
      <c r="AY19" s="135" t="s">
        <v>33</v>
      </c>
      <c r="AZ19" s="135"/>
      <c r="BB19" s="135"/>
      <c r="BC19" s="135"/>
      <c r="BD19" s="135"/>
      <c r="BE19" s="135" t="s">
        <v>1551</v>
      </c>
      <c r="BF19" s="135" t="s">
        <v>145</v>
      </c>
      <c r="BG19" s="135" t="s">
        <v>146</v>
      </c>
      <c r="BH19" s="135" t="s">
        <v>138</v>
      </c>
      <c r="BI19" s="135">
        <v>10</v>
      </c>
      <c r="BJ19" s="135"/>
      <c r="BK19" s="135"/>
      <c r="DN19" s="129"/>
      <c r="DO19" s="129"/>
    </row>
    <row r="20" spans="1:119" ht="15" x14ac:dyDescent="0.25">
      <c r="A20" s="135">
        <v>19</v>
      </c>
      <c r="B20" s="135">
        <v>231771</v>
      </c>
      <c r="C20" s="135" t="s">
        <v>187</v>
      </c>
      <c r="D20" s="135" t="s">
        <v>1424</v>
      </c>
      <c r="E20" s="135" t="s">
        <v>30</v>
      </c>
      <c r="F20" s="135" t="s">
        <v>1008</v>
      </c>
      <c r="G20" s="135">
        <v>253758</v>
      </c>
      <c r="H20" s="135" t="s">
        <v>108</v>
      </c>
      <c r="I20" s="135">
        <v>1</v>
      </c>
      <c r="J20" s="135">
        <v>1.05</v>
      </c>
      <c r="K20" s="135">
        <v>5.0000000000000044E-2</v>
      </c>
      <c r="L20" s="135" t="s">
        <v>1111</v>
      </c>
      <c r="M20" s="135">
        <v>1.1550000000000002E-3</v>
      </c>
      <c r="N20" s="135">
        <v>1.3860000000000001E-4</v>
      </c>
      <c r="O20" s="135">
        <v>1.7325000000000001E-4</v>
      </c>
      <c r="P20" s="135">
        <v>5.7750000000000006E-3</v>
      </c>
      <c r="Q20" s="135">
        <v>4.1579999999999997E-4</v>
      </c>
      <c r="R20" s="135">
        <v>2.3100000000000002E-2</v>
      </c>
      <c r="S20" s="135">
        <v>9.2630999999999998E-3</v>
      </c>
      <c r="T20" s="135">
        <v>1.3732950000000002E-2</v>
      </c>
      <c r="U20" s="135"/>
      <c r="V20" s="135">
        <v>7.0400000000000011E-3</v>
      </c>
      <c r="W20" s="135">
        <v>5.1700000000000003E-2</v>
      </c>
      <c r="X20" s="135">
        <v>2.2000000000000001E-3</v>
      </c>
      <c r="Y20" s="135">
        <v>4.4000000000000003E-3</v>
      </c>
      <c r="Z20" s="135">
        <v>1.32E-3</v>
      </c>
      <c r="AA20" s="135">
        <v>1.7600000000000003E-3</v>
      </c>
      <c r="AB20" s="135">
        <v>1.1000000000000001E-3</v>
      </c>
      <c r="AC20" s="135">
        <v>7.1500000000000001E-3</v>
      </c>
      <c r="AD20" s="135">
        <v>2.1961299502883933E-3</v>
      </c>
      <c r="AE20" s="135"/>
      <c r="AF20" s="135">
        <v>1.6500000000000002E-3</v>
      </c>
      <c r="AG20" s="135">
        <v>5.5000000000000009E-5</v>
      </c>
      <c r="AH20" s="135">
        <v>5.9999999999999995E-4</v>
      </c>
      <c r="AI20" s="135">
        <v>2.2000000000000001E-3</v>
      </c>
      <c r="AJ20" s="135">
        <v>2.7500000000000004E-2</v>
      </c>
      <c r="AK20" s="135"/>
      <c r="AL20" s="135"/>
      <c r="AM20" s="135"/>
      <c r="AN20" s="135"/>
      <c r="AO20" s="135"/>
      <c r="AP20" s="135"/>
      <c r="AQ20" s="135"/>
      <c r="AR20" s="135">
        <v>2.1961299502883933E-3</v>
      </c>
      <c r="AS20" s="135">
        <v>5.0600000000000006E-2</v>
      </c>
      <c r="AT20" s="135"/>
      <c r="AU20" s="135"/>
      <c r="AV20" s="135"/>
      <c r="AW20" s="135"/>
      <c r="AX20" s="135">
        <v>231771</v>
      </c>
      <c r="AY20" s="135" t="s">
        <v>33</v>
      </c>
      <c r="AZ20" s="135"/>
      <c r="BB20" s="135"/>
      <c r="BC20" s="135"/>
      <c r="BD20" s="135"/>
      <c r="BE20" s="135" t="s">
        <v>1552</v>
      </c>
      <c r="BF20" s="135" t="s">
        <v>157</v>
      </c>
      <c r="BG20" s="135" t="s">
        <v>148</v>
      </c>
      <c r="BH20" s="135" t="s">
        <v>138</v>
      </c>
      <c r="BI20" s="135">
        <v>2</v>
      </c>
      <c r="BJ20" s="135"/>
      <c r="BK20" s="135"/>
      <c r="DN20" s="129"/>
      <c r="DO20" s="129"/>
    </row>
    <row r="21" spans="1:119" ht="15" x14ac:dyDescent="0.25">
      <c r="A21" s="135">
        <v>20</v>
      </c>
      <c r="B21" s="135">
        <v>231773</v>
      </c>
      <c r="C21" s="135" t="s">
        <v>792</v>
      </c>
      <c r="D21" s="135" t="s">
        <v>1425</v>
      </c>
      <c r="E21" s="135" t="s">
        <v>30</v>
      </c>
      <c r="F21" s="135" t="s">
        <v>1008</v>
      </c>
      <c r="G21" s="135">
        <v>253758</v>
      </c>
      <c r="H21" s="135" t="s">
        <v>108</v>
      </c>
      <c r="I21" s="135">
        <v>1</v>
      </c>
      <c r="J21" s="135">
        <v>1.05</v>
      </c>
      <c r="K21" s="135">
        <v>5.0000000000000044E-2</v>
      </c>
      <c r="L21" s="135" t="s">
        <v>1111</v>
      </c>
      <c r="M21" s="135">
        <v>1.1550000000000002E-3</v>
      </c>
      <c r="N21" s="135">
        <v>1.3860000000000001E-4</v>
      </c>
      <c r="O21" s="135">
        <v>1.7325000000000001E-4</v>
      </c>
      <c r="P21" s="135">
        <v>5.7750000000000006E-3</v>
      </c>
      <c r="Q21" s="135">
        <v>4.1579999999999997E-4</v>
      </c>
      <c r="R21" s="135">
        <v>2.3100000000000002E-2</v>
      </c>
      <c r="S21" s="135">
        <v>9.2630999999999998E-3</v>
      </c>
      <c r="T21" s="135">
        <v>1.3732950000000002E-2</v>
      </c>
      <c r="U21" s="135"/>
      <c r="V21" s="135">
        <v>7.0400000000000011E-3</v>
      </c>
      <c r="W21" s="135">
        <v>5.1700000000000003E-2</v>
      </c>
      <c r="X21" s="135">
        <v>2.2000000000000001E-3</v>
      </c>
      <c r="Y21" s="135">
        <v>4.4000000000000003E-3</v>
      </c>
      <c r="Z21" s="135">
        <v>1.32E-3</v>
      </c>
      <c r="AA21" s="135">
        <v>1.7600000000000003E-3</v>
      </c>
      <c r="AB21" s="135">
        <v>1.1000000000000001E-3</v>
      </c>
      <c r="AC21" s="135">
        <v>7.1500000000000001E-3</v>
      </c>
      <c r="AD21" s="135">
        <v>2.1961299502883933E-3</v>
      </c>
      <c r="AE21" s="135"/>
      <c r="AF21" s="135">
        <v>1.6500000000000002E-3</v>
      </c>
      <c r="AG21" s="135">
        <v>5.5000000000000009E-5</v>
      </c>
      <c r="AH21" s="135">
        <v>5.9999999999999995E-4</v>
      </c>
      <c r="AI21" s="135">
        <v>2.2000000000000001E-3</v>
      </c>
      <c r="AJ21" s="135">
        <v>2.7500000000000004E-2</v>
      </c>
      <c r="AK21" s="135"/>
      <c r="AL21" s="135"/>
      <c r="AM21" s="135"/>
      <c r="AN21" s="135"/>
      <c r="AO21" s="135"/>
      <c r="AP21" s="135"/>
      <c r="AQ21" s="135"/>
      <c r="AR21" s="135">
        <v>2.1961299502883933E-3</v>
      </c>
      <c r="AS21" s="135">
        <v>5.0600000000000006E-2</v>
      </c>
      <c r="AT21" s="135"/>
      <c r="AU21" s="135"/>
      <c r="AV21" s="135"/>
      <c r="AW21" s="135"/>
      <c r="AX21" s="135">
        <v>231773</v>
      </c>
      <c r="AY21" s="135" t="s">
        <v>33</v>
      </c>
      <c r="AZ21" s="135"/>
      <c r="BB21" s="135"/>
      <c r="BC21" s="135"/>
      <c r="BD21" s="135"/>
      <c r="BE21" s="135" t="s">
        <v>1553</v>
      </c>
      <c r="BF21" s="135" t="s">
        <v>149</v>
      </c>
      <c r="BG21" s="135" t="s">
        <v>150</v>
      </c>
      <c r="BH21" s="135" t="s">
        <v>138</v>
      </c>
      <c r="BI21" s="135">
        <v>6</v>
      </c>
      <c r="BJ21" s="135"/>
      <c r="BK21" s="135"/>
      <c r="DN21" s="129"/>
      <c r="DO21" s="129"/>
    </row>
    <row r="22" spans="1:119" ht="15" x14ac:dyDescent="0.25">
      <c r="A22" s="135">
        <v>21</v>
      </c>
      <c r="B22" s="135">
        <v>230605</v>
      </c>
      <c r="C22" s="135" t="s">
        <v>221</v>
      </c>
      <c r="D22" s="135" t="s">
        <v>1426</v>
      </c>
      <c r="E22" s="135" t="s">
        <v>30</v>
      </c>
      <c r="F22" s="135" t="s">
        <v>1008</v>
      </c>
      <c r="G22" s="135">
        <v>253758</v>
      </c>
      <c r="H22" s="135" t="s">
        <v>108</v>
      </c>
      <c r="I22" s="135">
        <v>1</v>
      </c>
      <c r="J22" s="135">
        <v>1.05</v>
      </c>
      <c r="K22" s="135">
        <v>5.0000000000000044E-2</v>
      </c>
      <c r="L22" s="135" t="s">
        <v>1111</v>
      </c>
      <c r="M22" s="135">
        <v>1.1550000000000002E-3</v>
      </c>
      <c r="N22" s="135">
        <v>1.3860000000000001E-4</v>
      </c>
      <c r="O22" s="135">
        <v>1.7325000000000001E-4</v>
      </c>
      <c r="P22" s="135">
        <v>5.7750000000000006E-3</v>
      </c>
      <c r="Q22" s="135">
        <v>4.1579999999999997E-4</v>
      </c>
      <c r="R22" s="135">
        <v>2.3100000000000002E-2</v>
      </c>
      <c r="S22" s="135">
        <v>9.2630999999999998E-3</v>
      </c>
      <c r="T22" s="135">
        <v>1.3732950000000002E-2</v>
      </c>
      <c r="U22" s="135"/>
      <c r="V22" s="135">
        <v>7.0400000000000011E-3</v>
      </c>
      <c r="W22" s="135">
        <v>5.1700000000000003E-2</v>
      </c>
      <c r="X22" s="135">
        <v>2.2000000000000001E-3</v>
      </c>
      <c r="Y22" s="135">
        <v>4.4000000000000003E-3</v>
      </c>
      <c r="Z22" s="135">
        <v>1.32E-3</v>
      </c>
      <c r="AA22" s="135">
        <v>1.7600000000000003E-3</v>
      </c>
      <c r="AB22" s="135">
        <v>1.1000000000000001E-3</v>
      </c>
      <c r="AC22" s="135">
        <v>7.1500000000000001E-3</v>
      </c>
      <c r="AD22" s="135">
        <v>2.1961299502883933E-3</v>
      </c>
      <c r="AE22" s="135"/>
      <c r="AF22" s="135">
        <v>1.6500000000000002E-3</v>
      </c>
      <c r="AG22" s="135">
        <v>5.5000000000000009E-5</v>
      </c>
      <c r="AH22" s="135">
        <v>5.9999999999999995E-4</v>
      </c>
      <c r="AI22" s="135">
        <v>2.2000000000000001E-3</v>
      </c>
      <c r="AJ22" s="135">
        <v>2.7500000000000004E-2</v>
      </c>
      <c r="AK22" s="135"/>
      <c r="AL22" s="135"/>
      <c r="AM22" s="135"/>
      <c r="AN22" s="135"/>
      <c r="AO22" s="135"/>
      <c r="AP22" s="135"/>
      <c r="AQ22" s="135"/>
      <c r="AR22" s="135">
        <v>2.1961299502883933E-3</v>
      </c>
      <c r="AS22" s="135">
        <v>5.0600000000000006E-2</v>
      </c>
      <c r="AT22" s="135"/>
      <c r="AU22" s="135"/>
      <c r="AV22" s="135"/>
      <c r="AW22" s="135"/>
      <c r="AX22" s="135">
        <v>230605</v>
      </c>
      <c r="AY22" s="135" t="s">
        <v>33</v>
      </c>
      <c r="AZ22" s="135"/>
      <c r="BB22" s="135"/>
      <c r="BC22" s="135"/>
      <c r="BD22" s="135"/>
      <c r="BE22" s="135" t="s">
        <v>1554</v>
      </c>
      <c r="BF22" s="135" t="s">
        <v>151</v>
      </c>
      <c r="BG22" s="135" t="s">
        <v>152</v>
      </c>
      <c r="BH22" s="135" t="s">
        <v>135</v>
      </c>
      <c r="BI22" s="135">
        <v>0.3</v>
      </c>
      <c r="BJ22" s="135"/>
      <c r="BK22" s="135"/>
      <c r="DN22" s="129"/>
      <c r="DO22" s="129"/>
    </row>
    <row r="23" spans="1:119" ht="15" x14ac:dyDescent="0.25">
      <c r="A23" s="135">
        <v>22</v>
      </c>
      <c r="B23" s="135">
        <v>230606</v>
      </c>
      <c r="C23" s="135" t="s">
        <v>218</v>
      </c>
      <c r="D23" s="135" t="s">
        <v>1427</v>
      </c>
      <c r="E23" s="135" t="s">
        <v>30</v>
      </c>
      <c r="F23" s="135" t="s">
        <v>1008</v>
      </c>
      <c r="G23" s="135">
        <v>253758</v>
      </c>
      <c r="H23" s="135" t="s">
        <v>108</v>
      </c>
      <c r="I23" s="135">
        <v>1</v>
      </c>
      <c r="J23" s="135">
        <v>1.05</v>
      </c>
      <c r="K23" s="135">
        <v>5.0000000000000044E-2</v>
      </c>
      <c r="L23" s="135" t="s">
        <v>1111</v>
      </c>
      <c r="M23" s="135">
        <v>1.1550000000000002E-3</v>
      </c>
      <c r="N23" s="135">
        <v>1.3860000000000001E-4</v>
      </c>
      <c r="O23" s="135">
        <v>1.7325000000000001E-4</v>
      </c>
      <c r="P23" s="135">
        <v>5.7750000000000006E-3</v>
      </c>
      <c r="Q23" s="135">
        <v>4.1579999999999997E-4</v>
      </c>
      <c r="R23" s="135">
        <v>2.3100000000000002E-2</v>
      </c>
      <c r="S23" s="135">
        <v>9.2630999999999998E-3</v>
      </c>
      <c r="T23" s="135">
        <v>1.3732950000000002E-2</v>
      </c>
      <c r="U23" s="135"/>
      <c r="V23" s="135">
        <v>7.0400000000000011E-3</v>
      </c>
      <c r="W23" s="135">
        <v>5.1700000000000003E-2</v>
      </c>
      <c r="X23" s="135">
        <v>2.2000000000000001E-3</v>
      </c>
      <c r="Y23" s="135">
        <v>4.4000000000000003E-3</v>
      </c>
      <c r="Z23" s="135">
        <v>1.32E-3</v>
      </c>
      <c r="AA23" s="135">
        <v>1.7600000000000003E-3</v>
      </c>
      <c r="AB23" s="135">
        <v>1.1000000000000001E-3</v>
      </c>
      <c r="AC23" s="135">
        <v>7.1500000000000001E-3</v>
      </c>
      <c r="AD23" s="135">
        <v>2.1961299502883933E-3</v>
      </c>
      <c r="AE23" s="135"/>
      <c r="AF23" s="135">
        <v>1.6500000000000002E-3</v>
      </c>
      <c r="AG23" s="135">
        <v>5.5000000000000009E-5</v>
      </c>
      <c r="AH23" s="135">
        <v>5.9999999999999995E-4</v>
      </c>
      <c r="AI23" s="135">
        <v>2.2000000000000001E-3</v>
      </c>
      <c r="AJ23" s="135">
        <v>2.7500000000000004E-2</v>
      </c>
      <c r="AK23" s="135"/>
      <c r="AL23" s="135"/>
      <c r="AM23" s="135"/>
      <c r="AN23" s="135"/>
      <c r="AO23" s="135"/>
      <c r="AP23" s="135"/>
      <c r="AQ23" s="135"/>
      <c r="AR23" s="135">
        <v>2.1961299502883933E-3</v>
      </c>
      <c r="AS23" s="135">
        <v>5.0600000000000006E-2</v>
      </c>
      <c r="AT23" s="135"/>
      <c r="AU23" s="135"/>
      <c r="AV23" s="135"/>
      <c r="AW23" s="135"/>
      <c r="AX23" s="135">
        <v>230606</v>
      </c>
      <c r="AY23" s="135" t="s">
        <v>33</v>
      </c>
      <c r="AZ23" s="135"/>
      <c r="BB23" s="135"/>
      <c r="BC23" s="135"/>
      <c r="BD23" s="135"/>
      <c r="BE23" s="135" t="s">
        <v>1555</v>
      </c>
      <c r="BF23" s="135" t="s">
        <v>158</v>
      </c>
      <c r="BG23" s="135" t="s">
        <v>255</v>
      </c>
      <c r="BH23" s="135" t="s">
        <v>135</v>
      </c>
      <c r="BI23" s="135">
        <v>0.5</v>
      </c>
      <c r="BJ23" s="135"/>
      <c r="BK23" s="135"/>
      <c r="DN23" s="129"/>
      <c r="DO23" s="129"/>
    </row>
    <row r="24" spans="1:119" ht="15" x14ac:dyDescent="0.25">
      <c r="A24" s="135">
        <v>23</v>
      </c>
      <c r="B24" s="135">
        <v>230607</v>
      </c>
      <c r="C24" s="135" t="s">
        <v>219</v>
      </c>
      <c r="D24" s="135" t="s">
        <v>1428</v>
      </c>
      <c r="E24" s="135" t="s">
        <v>30</v>
      </c>
      <c r="F24" s="135" t="s">
        <v>1008</v>
      </c>
      <c r="G24" s="135">
        <v>253758</v>
      </c>
      <c r="H24" s="135" t="s">
        <v>108</v>
      </c>
      <c r="I24" s="135">
        <v>1</v>
      </c>
      <c r="J24" s="135">
        <v>1.05</v>
      </c>
      <c r="K24" s="135">
        <v>5.0000000000000044E-2</v>
      </c>
      <c r="L24" s="135" t="s">
        <v>1111</v>
      </c>
      <c r="M24" s="135">
        <v>1.1550000000000002E-3</v>
      </c>
      <c r="N24" s="135">
        <v>1.3860000000000001E-4</v>
      </c>
      <c r="O24" s="135">
        <v>1.7325000000000001E-4</v>
      </c>
      <c r="P24" s="135">
        <v>5.7750000000000006E-3</v>
      </c>
      <c r="Q24" s="135">
        <v>4.1579999999999997E-4</v>
      </c>
      <c r="R24" s="135">
        <v>2.3100000000000002E-2</v>
      </c>
      <c r="S24" s="135">
        <v>9.2630999999999998E-3</v>
      </c>
      <c r="T24" s="135">
        <v>1.3732950000000002E-2</v>
      </c>
      <c r="U24" s="135"/>
      <c r="V24" s="135">
        <v>7.0400000000000011E-3</v>
      </c>
      <c r="W24" s="135">
        <v>5.1700000000000003E-2</v>
      </c>
      <c r="X24" s="135">
        <v>2.2000000000000001E-3</v>
      </c>
      <c r="Y24" s="135">
        <v>4.4000000000000003E-3</v>
      </c>
      <c r="Z24" s="135">
        <v>1.32E-3</v>
      </c>
      <c r="AA24" s="135">
        <v>1.7600000000000003E-3</v>
      </c>
      <c r="AB24" s="135">
        <v>1.1000000000000001E-3</v>
      </c>
      <c r="AC24" s="135">
        <v>7.1500000000000001E-3</v>
      </c>
      <c r="AD24" s="135">
        <v>2.1961299502883933E-3</v>
      </c>
      <c r="AE24" s="135"/>
      <c r="AF24" s="135">
        <v>1.6500000000000002E-3</v>
      </c>
      <c r="AG24" s="135">
        <v>5.5000000000000009E-5</v>
      </c>
      <c r="AH24" s="135">
        <v>5.9999999999999995E-4</v>
      </c>
      <c r="AI24" s="135">
        <v>2.2000000000000001E-3</v>
      </c>
      <c r="AJ24" s="135">
        <v>2.7500000000000004E-2</v>
      </c>
      <c r="AK24" s="135"/>
      <c r="AL24" s="135"/>
      <c r="AM24" s="135"/>
      <c r="AN24" s="135"/>
      <c r="AO24" s="135"/>
      <c r="AP24" s="135"/>
      <c r="AQ24" s="135"/>
      <c r="AR24" s="135">
        <v>2.1961299502883933E-3</v>
      </c>
      <c r="AS24" s="135">
        <v>5.0600000000000006E-2</v>
      </c>
      <c r="AT24" s="135"/>
      <c r="AU24" s="135"/>
      <c r="AV24" s="135"/>
      <c r="AW24" s="135"/>
      <c r="AX24" s="135">
        <v>230607</v>
      </c>
      <c r="AY24" s="135" t="s">
        <v>33</v>
      </c>
      <c r="AZ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DN24" s="129"/>
      <c r="DO24" s="129"/>
    </row>
    <row r="25" spans="1:119" ht="15" x14ac:dyDescent="0.25">
      <c r="A25" s="135">
        <v>24</v>
      </c>
      <c r="B25" s="135">
        <v>230608</v>
      </c>
      <c r="C25" s="135" t="s">
        <v>196</v>
      </c>
      <c r="D25" s="135" t="s">
        <v>1429</v>
      </c>
      <c r="E25" s="135" t="s">
        <v>30</v>
      </c>
      <c r="F25" s="135" t="s">
        <v>1008</v>
      </c>
      <c r="G25" s="135">
        <v>253758</v>
      </c>
      <c r="H25" s="135" t="s">
        <v>108</v>
      </c>
      <c r="I25" s="135">
        <v>1</v>
      </c>
      <c r="J25" s="135">
        <v>1.05</v>
      </c>
      <c r="K25" s="135">
        <v>5.0000000000000044E-2</v>
      </c>
      <c r="L25" s="135" t="s">
        <v>1111</v>
      </c>
      <c r="M25" s="135">
        <v>1.1550000000000002E-3</v>
      </c>
      <c r="N25" s="135">
        <v>1.3860000000000001E-4</v>
      </c>
      <c r="O25" s="135">
        <v>1.7325000000000001E-4</v>
      </c>
      <c r="P25" s="135">
        <v>5.7750000000000006E-3</v>
      </c>
      <c r="Q25" s="135">
        <v>4.1579999999999997E-4</v>
      </c>
      <c r="R25" s="135">
        <v>2.3100000000000002E-2</v>
      </c>
      <c r="S25" s="135">
        <v>9.2630999999999998E-3</v>
      </c>
      <c r="T25" s="135">
        <v>1.3732950000000002E-2</v>
      </c>
      <c r="U25" s="135"/>
      <c r="V25" s="135">
        <v>7.0400000000000011E-3</v>
      </c>
      <c r="W25" s="135">
        <v>5.1700000000000003E-2</v>
      </c>
      <c r="X25" s="135">
        <v>2.2000000000000001E-3</v>
      </c>
      <c r="Y25" s="135">
        <v>4.4000000000000003E-3</v>
      </c>
      <c r="Z25" s="135">
        <v>1.32E-3</v>
      </c>
      <c r="AA25" s="135">
        <v>1.7600000000000003E-3</v>
      </c>
      <c r="AB25" s="135">
        <v>1.1000000000000001E-3</v>
      </c>
      <c r="AC25" s="135">
        <v>7.1500000000000001E-3</v>
      </c>
      <c r="AD25" s="135">
        <v>2.1961299502883933E-3</v>
      </c>
      <c r="AE25" s="135"/>
      <c r="AF25" s="135">
        <v>1.6500000000000002E-3</v>
      </c>
      <c r="AG25" s="135">
        <v>5.5000000000000009E-5</v>
      </c>
      <c r="AH25" s="135">
        <v>5.9999999999999995E-4</v>
      </c>
      <c r="AI25" s="135">
        <v>2.2000000000000001E-3</v>
      </c>
      <c r="AJ25" s="135">
        <v>2.7500000000000004E-2</v>
      </c>
      <c r="AK25" s="135"/>
      <c r="AL25" s="135"/>
      <c r="AM25" s="135"/>
      <c r="AN25" s="135"/>
      <c r="AO25" s="135"/>
      <c r="AP25" s="135"/>
      <c r="AQ25" s="135"/>
      <c r="AR25" s="135">
        <v>2.1961299502883933E-3</v>
      </c>
      <c r="AS25" s="135">
        <v>5.0600000000000006E-2</v>
      </c>
      <c r="AT25" s="135"/>
      <c r="AU25" s="135"/>
      <c r="AV25" s="135"/>
      <c r="AW25" s="135"/>
      <c r="AX25" s="135">
        <v>230608</v>
      </c>
      <c r="AY25" s="135" t="s">
        <v>33</v>
      </c>
      <c r="AZ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DN25" s="129"/>
      <c r="DO25" s="129"/>
    </row>
    <row r="26" spans="1:119" ht="15" x14ac:dyDescent="0.25">
      <c r="A26" s="135">
        <v>25</v>
      </c>
      <c r="B26" s="135">
        <v>230609</v>
      </c>
      <c r="C26" s="135" t="s">
        <v>220</v>
      </c>
      <c r="D26" s="135" t="s">
        <v>1430</v>
      </c>
      <c r="E26" s="135" t="s">
        <v>30</v>
      </c>
      <c r="F26" s="135" t="s">
        <v>1008</v>
      </c>
      <c r="G26" s="135">
        <v>253758</v>
      </c>
      <c r="H26" s="135" t="s">
        <v>108</v>
      </c>
      <c r="I26" s="135">
        <v>1</v>
      </c>
      <c r="J26" s="135">
        <v>1.05</v>
      </c>
      <c r="K26" s="135">
        <v>5.0000000000000044E-2</v>
      </c>
      <c r="L26" s="135" t="s">
        <v>1111</v>
      </c>
      <c r="M26" s="135">
        <v>1.1550000000000002E-3</v>
      </c>
      <c r="N26" s="135">
        <v>1.3860000000000001E-4</v>
      </c>
      <c r="O26" s="135">
        <v>1.7325000000000001E-4</v>
      </c>
      <c r="P26" s="135">
        <v>5.7750000000000006E-3</v>
      </c>
      <c r="Q26" s="135">
        <v>4.1579999999999997E-4</v>
      </c>
      <c r="R26" s="135">
        <v>2.3100000000000002E-2</v>
      </c>
      <c r="S26" s="135">
        <v>9.2630999999999998E-3</v>
      </c>
      <c r="T26" s="135">
        <v>1.3732950000000002E-2</v>
      </c>
      <c r="U26" s="135"/>
      <c r="V26" s="135">
        <v>7.0400000000000011E-3</v>
      </c>
      <c r="W26" s="135">
        <v>5.1700000000000003E-2</v>
      </c>
      <c r="X26" s="135">
        <v>2.2000000000000001E-3</v>
      </c>
      <c r="Y26" s="135">
        <v>4.4000000000000003E-3</v>
      </c>
      <c r="Z26" s="135">
        <v>1.32E-3</v>
      </c>
      <c r="AA26" s="135">
        <v>1.7600000000000003E-3</v>
      </c>
      <c r="AB26" s="135">
        <v>1.1000000000000001E-3</v>
      </c>
      <c r="AC26" s="135">
        <v>7.1500000000000001E-3</v>
      </c>
      <c r="AD26" s="135">
        <v>2.1961299502883933E-3</v>
      </c>
      <c r="AE26" s="135"/>
      <c r="AF26" s="135">
        <v>1.6500000000000002E-3</v>
      </c>
      <c r="AG26" s="135">
        <v>5.5000000000000009E-5</v>
      </c>
      <c r="AH26" s="135">
        <v>5.9999999999999995E-4</v>
      </c>
      <c r="AI26" s="135">
        <v>2.2000000000000001E-3</v>
      </c>
      <c r="AJ26" s="135">
        <v>2.7500000000000004E-2</v>
      </c>
      <c r="AK26" s="135"/>
      <c r="AL26" s="135"/>
      <c r="AM26" s="135"/>
      <c r="AN26" s="135"/>
      <c r="AO26" s="135"/>
      <c r="AP26" s="135"/>
      <c r="AQ26" s="135"/>
      <c r="AR26" s="135">
        <v>2.1961299502883933E-3</v>
      </c>
      <c r="AS26" s="135">
        <v>5.0600000000000006E-2</v>
      </c>
      <c r="AT26" s="135"/>
      <c r="AU26" s="135"/>
      <c r="AV26" s="135"/>
      <c r="AW26" s="135"/>
      <c r="AX26" s="135">
        <v>230609</v>
      </c>
      <c r="AY26" s="135" t="s">
        <v>33</v>
      </c>
      <c r="AZ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DN26" s="129"/>
      <c r="DO26" s="129"/>
    </row>
    <row r="27" spans="1:119" ht="15" x14ac:dyDescent="0.25">
      <c r="A27" s="135">
        <v>26</v>
      </c>
      <c r="B27" s="135">
        <v>230610</v>
      </c>
      <c r="C27" s="135" t="s">
        <v>214</v>
      </c>
      <c r="D27" s="135" t="s">
        <v>1431</v>
      </c>
      <c r="E27" s="135" t="s">
        <v>30</v>
      </c>
      <c r="F27" s="135" t="s">
        <v>1008</v>
      </c>
      <c r="G27" s="135">
        <v>253758</v>
      </c>
      <c r="H27" s="135" t="s">
        <v>108</v>
      </c>
      <c r="I27" s="135">
        <v>1</v>
      </c>
      <c r="J27" s="135">
        <v>1.05</v>
      </c>
      <c r="K27" s="135">
        <v>5.0000000000000044E-2</v>
      </c>
      <c r="L27" s="135" t="s">
        <v>1111</v>
      </c>
      <c r="M27" s="135">
        <v>1.1550000000000002E-3</v>
      </c>
      <c r="N27" s="135">
        <v>1.3860000000000001E-4</v>
      </c>
      <c r="O27" s="135">
        <v>1.7325000000000001E-4</v>
      </c>
      <c r="P27" s="135">
        <v>5.7750000000000006E-3</v>
      </c>
      <c r="Q27" s="135">
        <v>4.1579999999999997E-4</v>
      </c>
      <c r="R27" s="135">
        <v>2.3100000000000002E-2</v>
      </c>
      <c r="S27" s="135">
        <v>9.2630999999999998E-3</v>
      </c>
      <c r="T27" s="135">
        <v>1.3732950000000002E-2</v>
      </c>
      <c r="U27" s="135"/>
      <c r="V27" s="135">
        <v>7.0400000000000011E-3</v>
      </c>
      <c r="W27" s="135">
        <v>5.1700000000000003E-2</v>
      </c>
      <c r="X27" s="135">
        <v>2.2000000000000001E-3</v>
      </c>
      <c r="Y27" s="135">
        <v>4.4000000000000003E-3</v>
      </c>
      <c r="Z27" s="135">
        <v>1.32E-3</v>
      </c>
      <c r="AA27" s="135">
        <v>1.7600000000000003E-3</v>
      </c>
      <c r="AB27" s="135">
        <v>1.1000000000000001E-3</v>
      </c>
      <c r="AC27" s="135">
        <v>7.1500000000000001E-3</v>
      </c>
      <c r="AD27" s="135">
        <v>2.1961299502883933E-3</v>
      </c>
      <c r="AE27" s="135"/>
      <c r="AF27" s="135">
        <v>1.6500000000000002E-3</v>
      </c>
      <c r="AG27" s="135">
        <v>5.5000000000000009E-5</v>
      </c>
      <c r="AH27" s="135">
        <v>5.9999999999999995E-4</v>
      </c>
      <c r="AI27" s="135">
        <v>2.2000000000000001E-3</v>
      </c>
      <c r="AJ27" s="135">
        <v>2.7500000000000004E-2</v>
      </c>
      <c r="AK27" s="135"/>
      <c r="AL27" s="135"/>
      <c r="AM27" s="135"/>
      <c r="AN27" s="135"/>
      <c r="AO27" s="135"/>
      <c r="AP27" s="135"/>
      <c r="AQ27" s="135"/>
      <c r="AR27" s="135">
        <v>2.1961299502883933E-3</v>
      </c>
      <c r="AS27" s="135">
        <v>5.0600000000000006E-2</v>
      </c>
      <c r="AT27" s="135"/>
      <c r="AU27" s="135"/>
      <c r="AV27" s="135"/>
      <c r="AW27" s="135"/>
      <c r="AX27" s="135">
        <v>230610</v>
      </c>
      <c r="AY27" s="135" t="s">
        <v>33</v>
      </c>
      <c r="AZ27" s="135"/>
      <c r="BB27" s="135"/>
      <c r="BC27" s="135"/>
      <c r="BD27" s="135"/>
      <c r="BE27" s="135" t="s">
        <v>300</v>
      </c>
      <c r="BF27" s="135"/>
      <c r="BG27" s="135"/>
      <c r="BH27" s="135"/>
      <c r="BI27" s="135"/>
      <c r="BJ27" s="135"/>
      <c r="BK27" s="135"/>
      <c r="DN27" s="129"/>
      <c r="DO27" s="129"/>
    </row>
    <row r="28" spans="1:119" ht="15" x14ac:dyDescent="0.25">
      <c r="A28" s="135">
        <v>27</v>
      </c>
      <c r="B28" s="135">
        <v>219649</v>
      </c>
      <c r="C28" s="135" t="s">
        <v>738</v>
      </c>
      <c r="D28" s="135" t="s">
        <v>1432</v>
      </c>
      <c r="E28" s="135" t="s">
        <v>30</v>
      </c>
      <c r="F28" s="135" t="s">
        <v>1008</v>
      </c>
      <c r="G28" s="135">
        <v>253758</v>
      </c>
      <c r="H28" s="135" t="s">
        <v>108</v>
      </c>
      <c r="I28" s="135">
        <v>1</v>
      </c>
      <c r="J28" s="135">
        <v>1.05</v>
      </c>
      <c r="K28" s="135">
        <v>5.0000000000000044E-2</v>
      </c>
      <c r="L28" s="135" t="s">
        <v>1111</v>
      </c>
      <c r="M28" s="135">
        <v>1.1550000000000002E-3</v>
      </c>
      <c r="N28" s="135">
        <v>1.3860000000000001E-4</v>
      </c>
      <c r="O28" s="135">
        <v>1.7325000000000001E-4</v>
      </c>
      <c r="P28" s="135">
        <v>5.7750000000000006E-3</v>
      </c>
      <c r="Q28" s="135">
        <v>4.1579999999999997E-4</v>
      </c>
      <c r="R28" s="135">
        <v>2.3100000000000002E-2</v>
      </c>
      <c r="S28" s="135">
        <v>9.2630999999999998E-3</v>
      </c>
      <c r="T28" s="135">
        <v>1.3732950000000002E-2</v>
      </c>
      <c r="U28" s="135"/>
      <c r="V28" s="135">
        <v>7.0400000000000011E-3</v>
      </c>
      <c r="W28" s="135">
        <v>5.1700000000000003E-2</v>
      </c>
      <c r="X28" s="135">
        <v>2.2000000000000001E-3</v>
      </c>
      <c r="Y28" s="135">
        <v>4.4000000000000003E-3</v>
      </c>
      <c r="Z28" s="135">
        <v>1.32E-3</v>
      </c>
      <c r="AA28" s="135">
        <v>1.7600000000000003E-3</v>
      </c>
      <c r="AB28" s="135">
        <v>1.1000000000000001E-3</v>
      </c>
      <c r="AC28" s="135">
        <v>7.1500000000000001E-3</v>
      </c>
      <c r="AD28" s="135">
        <v>2.1961299502883933E-3</v>
      </c>
      <c r="AE28" s="135"/>
      <c r="AF28" s="135">
        <v>1.6500000000000002E-3</v>
      </c>
      <c r="AG28" s="135">
        <v>5.5000000000000009E-5</v>
      </c>
      <c r="AH28" s="135">
        <v>5.9999999999999995E-4</v>
      </c>
      <c r="AI28" s="135">
        <v>2.2000000000000001E-3</v>
      </c>
      <c r="AJ28" s="135">
        <v>2.7500000000000004E-2</v>
      </c>
      <c r="AK28" s="135"/>
      <c r="AL28" s="135"/>
      <c r="AM28" s="135"/>
      <c r="AN28" s="135"/>
      <c r="AO28" s="135"/>
      <c r="AP28" s="135"/>
      <c r="AQ28" s="135"/>
      <c r="AR28" s="135">
        <v>2.1961299502883933E-3</v>
      </c>
      <c r="AS28" s="135">
        <v>5.0600000000000006E-2</v>
      </c>
      <c r="AT28" s="135"/>
      <c r="AU28" s="135"/>
      <c r="AV28" s="135"/>
      <c r="AW28" s="135"/>
      <c r="AX28" s="135">
        <v>219649</v>
      </c>
      <c r="AY28" s="135" t="s">
        <v>33</v>
      </c>
      <c r="AZ28" s="135"/>
      <c r="BB28" s="135"/>
      <c r="BC28" s="135"/>
      <c r="BD28" s="135"/>
      <c r="BE28" s="135" t="s">
        <v>128</v>
      </c>
      <c r="BF28" s="135" t="s">
        <v>129</v>
      </c>
      <c r="BG28" s="135" t="s">
        <v>304</v>
      </c>
      <c r="BH28" s="135" t="s">
        <v>130</v>
      </c>
      <c r="BI28" s="135" t="s">
        <v>156</v>
      </c>
      <c r="BJ28" s="135" t="s">
        <v>159</v>
      </c>
      <c r="BK28" s="135"/>
      <c r="DN28" s="129"/>
      <c r="DO28" s="129"/>
    </row>
    <row r="29" spans="1:119" ht="15" x14ac:dyDescent="0.25">
      <c r="A29" s="135">
        <v>28</v>
      </c>
      <c r="B29" s="135">
        <v>230614</v>
      </c>
      <c r="C29" s="135" t="s">
        <v>217</v>
      </c>
      <c r="D29" s="135" t="s">
        <v>1433</v>
      </c>
      <c r="E29" s="135" t="s">
        <v>30</v>
      </c>
      <c r="F29" s="135" t="s">
        <v>1008</v>
      </c>
      <c r="G29" s="135">
        <v>253758</v>
      </c>
      <c r="H29" s="135" t="s">
        <v>108</v>
      </c>
      <c r="I29" s="135">
        <v>1</v>
      </c>
      <c r="J29" s="135">
        <v>1.07</v>
      </c>
      <c r="K29" s="135">
        <v>7.0000000000000062E-2</v>
      </c>
      <c r="L29" s="135" t="s">
        <v>61</v>
      </c>
      <c r="M29" s="135">
        <v>1.1770000000000001E-3</v>
      </c>
      <c r="N29" s="135">
        <v>1.4124000000000002E-4</v>
      </c>
      <c r="O29" s="135">
        <v>1.7655000000000001E-4</v>
      </c>
      <c r="P29" s="135">
        <v>5.8850000000000013E-3</v>
      </c>
      <c r="Q29" s="135">
        <v>4.2371999999999999E-4</v>
      </c>
      <c r="R29" s="135">
        <v>2.3540000000000005E-2</v>
      </c>
      <c r="S29" s="135">
        <v>9.4395399999999997E-3</v>
      </c>
      <c r="T29" s="135">
        <v>1.3994530000000003E-2</v>
      </c>
      <c r="U29" s="135"/>
      <c r="V29" s="135">
        <v>7.0400000000000011E-3</v>
      </c>
      <c r="W29" s="135">
        <v>5.1700000000000003E-2</v>
      </c>
      <c r="X29" s="135">
        <v>2.2000000000000001E-3</v>
      </c>
      <c r="Y29" s="135">
        <v>4.4000000000000003E-3</v>
      </c>
      <c r="Z29" s="135">
        <v>1.32E-3</v>
      </c>
      <c r="AA29" s="135">
        <v>1.7600000000000003E-3</v>
      </c>
      <c r="AB29" s="135">
        <v>1.1000000000000001E-3</v>
      </c>
      <c r="AC29" s="135">
        <v>7.1500000000000001E-3</v>
      </c>
      <c r="AD29" s="135">
        <v>2.1961299502883933E-3</v>
      </c>
      <c r="AE29" s="135">
        <v>2.4200000000000003E-3</v>
      </c>
      <c r="AF29" s="135"/>
      <c r="AG29" s="135">
        <v>5.5000000000000009E-5</v>
      </c>
      <c r="AH29" s="135">
        <v>5.9999999999999995E-4</v>
      </c>
      <c r="AI29" s="135">
        <v>2.2000000000000001E-3</v>
      </c>
      <c r="AJ29" s="135">
        <v>2.7500000000000004E-2</v>
      </c>
      <c r="AK29" s="135"/>
      <c r="AL29" s="135"/>
      <c r="AM29" s="135"/>
      <c r="AN29" s="135"/>
      <c r="AO29" s="135"/>
      <c r="AP29" s="135"/>
      <c r="AQ29" s="135"/>
      <c r="AR29" s="135">
        <v>2.1961299502883933E-3</v>
      </c>
      <c r="AS29" s="135">
        <v>5.1040000000000009E-2</v>
      </c>
      <c r="AT29" s="135"/>
      <c r="AU29" s="135"/>
      <c r="AV29" s="135"/>
      <c r="AW29" s="135"/>
      <c r="AX29" s="135">
        <v>230614</v>
      </c>
      <c r="AY29" s="135" t="s">
        <v>33</v>
      </c>
      <c r="AZ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DN29" s="129"/>
      <c r="DO29" s="129"/>
    </row>
    <row r="30" spans="1:119" ht="15" x14ac:dyDescent="0.25">
      <c r="A30" s="135">
        <v>29</v>
      </c>
      <c r="B30" s="135">
        <v>230616</v>
      </c>
      <c r="C30" s="135" t="s">
        <v>1253</v>
      </c>
      <c r="D30" s="135" t="s">
        <v>1434</v>
      </c>
      <c r="E30" s="135" t="s">
        <v>30</v>
      </c>
      <c r="F30" s="135" t="s">
        <v>1008</v>
      </c>
      <c r="G30" s="135">
        <v>253758</v>
      </c>
      <c r="H30" s="135" t="s">
        <v>108</v>
      </c>
      <c r="I30" s="135">
        <v>1</v>
      </c>
      <c r="J30" s="135">
        <v>1.05</v>
      </c>
      <c r="K30" s="135">
        <v>5.0000000000000044E-2</v>
      </c>
      <c r="L30" s="135" t="s">
        <v>1111</v>
      </c>
      <c r="M30" s="135">
        <v>1.1550000000000002E-3</v>
      </c>
      <c r="N30" s="135">
        <v>1.3860000000000001E-4</v>
      </c>
      <c r="O30" s="135">
        <v>1.7325000000000001E-4</v>
      </c>
      <c r="P30" s="135">
        <v>5.7750000000000006E-3</v>
      </c>
      <c r="Q30" s="135">
        <v>4.1579999999999997E-4</v>
      </c>
      <c r="R30" s="135">
        <v>2.3100000000000002E-2</v>
      </c>
      <c r="S30" s="135">
        <v>9.2630999999999998E-3</v>
      </c>
      <c r="T30" s="135">
        <v>1.3732950000000002E-2</v>
      </c>
      <c r="U30" s="135"/>
      <c r="V30" s="135">
        <v>7.0400000000000011E-3</v>
      </c>
      <c r="W30" s="135">
        <v>5.1700000000000003E-2</v>
      </c>
      <c r="X30" s="135">
        <v>2.2000000000000001E-3</v>
      </c>
      <c r="Y30" s="135">
        <v>4.4000000000000003E-3</v>
      </c>
      <c r="Z30" s="135">
        <v>1.32E-3</v>
      </c>
      <c r="AA30" s="135">
        <v>1.7600000000000003E-3</v>
      </c>
      <c r="AB30" s="135">
        <v>1.1000000000000001E-3</v>
      </c>
      <c r="AC30" s="135">
        <v>7.1500000000000001E-3</v>
      </c>
      <c r="AD30" s="135">
        <v>2.1961299502883933E-3</v>
      </c>
      <c r="AE30" s="135"/>
      <c r="AF30" s="135">
        <v>1.6500000000000002E-3</v>
      </c>
      <c r="AG30" s="135">
        <v>5.5000000000000009E-5</v>
      </c>
      <c r="AH30" s="135">
        <v>5.9999999999999995E-4</v>
      </c>
      <c r="AI30" s="135">
        <v>2.2000000000000001E-3</v>
      </c>
      <c r="AJ30" s="135">
        <v>2.7500000000000004E-2</v>
      </c>
      <c r="AK30" s="135"/>
      <c r="AL30" s="135"/>
      <c r="AM30" s="135"/>
      <c r="AN30" s="135"/>
      <c r="AO30" s="135"/>
      <c r="AP30" s="135"/>
      <c r="AQ30" s="135"/>
      <c r="AR30" s="135">
        <v>2.1961299502883933E-3</v>
      </c>
      <c r="AS30" s="135">
        <v>5.0600000000000006E-2</v>
      </c>
      <c r="AT30" s="135"/>
      <c r="AU30" s="135"/>
      <c r="AV30" s="135"/>
      <c r="AW30" s="135"/>
      <c r="AX30" s="135">
        <v>230616</v>
      </c>
      <c r="AY30" s="135" t="s">
        <v>33</v>
      </c>
      <c r="AZ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DN30" s="129"/>
      <c r="DO30" s="129"/>
    </row>
    <row r="31" spans="1:119" ht="15" x14ac:dyDescent="0.25">
      <c r="A31" s="135">
        <v>30</v>
      </c>
      <c r="B31" s="135">
        <v>230617</v>
      </c>
      <c r="C31" s="135" t="s">
        <v>1573</v>
      </c>
      <c r="D31" s="135" t="s">
        <v>1435</v>
      </c>
      <c r="E31" s="135" t="s">
        <v>30</v>
      </c>
      <c r="F31" s="135" t="s">
        <v>1008</v>
      </c>
      <c r="G31" s="135">
        <v>253758</v>
      </c>
      <c r="H31" s="135" t="s">
        <v>108</v>
      </c>
      <c r="I31" s="135">
        <v>1</v>
      </c>
      <c r="J31" s="135">
        <v>1.03</v>
      </c>
      <c r="K31" s="135">
        <v>3.0000000000000027E-2</v>
      </c>
      <c r="L31" s="135" t="s">
        <v>1111</v>
      </c>
      <c r="M31" s="135">
        <v>1.1330000000000001E-3</v>
      </c>
      <c r="N31" s="135">
        <v>1.3596000000000002E-4</v>
      </c>
      <c r="O31" s="135">
        <v>1.6995000000000001E-4</v>
      </c>
      <c r="P31" s="135">
        <v>5.6650000000000008E-3</v>
      </c>
      <c r="Q31" s="135">
        <v>4.0788E-4</v>
      </c>
      <c r="R31" s="135">
        <v>2.2660000000000003E-2</v>
      </c>
      <c r="S31" s="135">
        <v>9.0866599999999999E-3</v>
      </c>
      <c r="T31" s="135">
        <v>1.3471370000000003E-2</v>
      </c>
      <c r="U31" s="135"/>
      <c r="V31" s="135">
        <v>7.0400000000000011E-3</v>
      </c>
      <c r="W31" s="135">
        <v>5.1700000000000003E-2</v>
      </c>
      <c r="X31" s="135">
        <v>2.2000000000000001E-3</v>
      </c>
      <c r="Y31" s="135">
        <v>4.4000000000000003E-3</v>
      </c>
      <c r="Z31" s="135">
        <v>1.32E-3</v>
      </c>
      <c r="AA31" s="135">
        <v>1.7600000000000003E-3</v>
      </c>
      <c r="AB31" s="135">
        <v>1.1000000000000001E-3</v>
      </c>
      <c r="AC31" s="135">
        <v>7.1500000000000001E-3</v>
      </c>
      <c r="AD31" s="135">
        <v>2.1961299502883933E-3</v>
      </c>
      <c r="AE31" s="135"/>
      <c r="AF31" s="135">
        <v>1.6500000000000002E-3</v>
      </c>
      <c r="AG31" s="135">
        <v>5.5000000000000009E-5</v>
      </c>
      <c r="AH31" s="135">
        <v>5.9999999999999995E-4</v>
      </c>
      <c r="AI31" s="135">
        <v>2.2000000000000001E-3</v>
      </c>
      <c r="AJ31" s="135">
        <v>2.7500000000000004E-2</v>
      </c>
      <c r="AK31" s="135"/>
      <c r="AL31" s="135"/>
      <c r="AM31" s="135"/>
      <c r="AN31" s="135"/>
      <c r="AO31" s="135"/>
      <c r="AP31" s="135"/>
      <c r="AQ31" s="135"/>
      <c r="AR31" s="135">
        <v>2.1961299502883933E-3</v>
      </c>
      <c r="AS31" s="135">
        <v>5.016000000000001E-2</v>
      </c>
      <c r="AT31" s="135"/>
      <c r="AU31" s="135"/>
      <c r="AV31" s="135"/>
      <c r="AW31" s="135"/>
      <c r="AX31" s="135">
        <v>230617</v>
      </c>
      <c r="AY31" s="135" t="s">
        <v>33</v>
      </c>
      <c r="AZ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DN31" s="129"/>
      <c r="DO31" s="129"/>
    </row>
    <row r="32" spans="1:119" ht="15" x14ac:dyDescent="0.25">
      <c r="A32" s="135">
        <v>31</v>
      </c>
      <c r="B32" s="135">
        <v>230618</v>
      </c>
      <c r="C32" s="135" t="s">
        <v>224</v>
      </c>
      <c r="D32" s="135" t="s">
        <v>1436</v>
      </c>
      <c r="E32" s="135" t="s">
        <v>30</v>
      </c>
      <c r="F32" s="135" t="s">
        <v>1008</v>
      </c>
      <c r="G32" s="135">
        <v>253758</v>
      </c>
      <c r="H32" s="135" t="s">
        <v>108</v>
      </c>
      <c r="I32" s="135">
        <v>1</v>
      </c>
      <c r="J32" s="135">
        <v>1.03</v>
      </c>
      <c r="K32" s="135">
        <v>3.0000000000000027E-2</v>
      </c>
      <c r="L32" s="135" t="s">
        <v>1111</v>
      </c>
      <c r="M32" s="135">
        <v>1.1330000000000001E-3</v>
      </c>
      <c r="N32" s="135">
        <v>1.3596000000000002E-4</v>
      </c>
      <c r="O32" s="135">
        <v>1.6995000000000001E-4</v>
      </c>
      <c r="P32" s="135">
        <v>5.6650000000000008E-3</v>
      </c>
      <c r="Q32" s="135">
        <v>4.0788E-4</v>
      </c>
      <c r="R32" s="135">
        <v>2.2660000000000003E-2</v>
      </c>
      <c r="S32" s="135">
        <v>9.0866599999999999E-3</v>
      </c>
      <c r="T32" s="135">
        <v>1.3471370000000003E-2</v>
      </c>
      <c r="U32" s="135"/>
      <c r="V32" s="135">
        <v>7.0400000000000011E-3</v>
      </c>
      <c r="W32" s="135">
        <v>5.1700000000000003E-2</v>
      </c>
      <c r="X32" s="135">
        <v>2.2000000000000001E-3</v>
      </c>
      <c r="Y32" s="135">
        <v>4.4000000000000003E-3</v>
      </c>
      <c r="Z32" s="135">
        <v>1.32E-3</v>
      </c>
      <c r="AA32" s="135">
        <v>1.7600000000000003E-3</v>
      </c>
      <c r="AB32" s="135">
        <v>1.1000000000000001E-3</v>
      </c>
      <c r="AC32" s="135">
        <v>7.1500000000000001E-3</v>
      </c>
      <c r="AD32" s="135">
        <v>2.1961299502883933E-3</v>
      </c>
      <c r="AE32" s="135"/>
      <c r="AF32" s="135">
        <v>1.6500000000000002E-3</v>
      </c>
      <c r="AG32" s="135">
        <v>5.5000000000000009E-5</v>
      </c>
      <c r="AH32" s="135">
        <v>5.9999999999999995E-4</v>
      </c>
      <c r="AI32" s="135">
        <v>2.2000000000000001E-3</v>
      </c>
      <c r="AJ32" s="135">
        <v>2.7500000000000004E-2</v>
      </c>
      <c r="AK32" s="135"/>
      <c r="AL32" s="135"/>
      <c r="AM32" s="135"/>
      <c r="AN32" s="135"/>
      <c r="AO32" s="135"/>
      <c r="AP32" s="135"/>
      <c r="AQ32" s="135"/>
      <c r="AR32" s="135">
        <v>2.1961299502883933E-3</v>
      </c>
      <c r="AS32" s="135">
        <v>5.016000000000001E-2</v>
      </c>
      <c r="AT32" s="135"/>
      <c r="AU32" s="135"/>
      <c r="AV32" s="135"/>
      <c r="AW32" s="135"/>
      <c r="AX32" s="135">
        <v>230618</v>
      </c>
      <c r="AY32" s="135" t="s">
        <v>33</v>
      </c>
      <c r="AZ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DN32" s="129"/>
      <c r="DO32" s="129"/>
    </row>
    <row r="33" spans="1:119" ht="15" x14ac:dyDescent="0.25">
      <c r="A33" s="135">
        <v>32</v>
      </c>
      <c r="B33" s="135">
        <v>230619</v>
      </c>
      <c r="C33" s="135" t="s">
        <v>225</v>
      </c>
      <c r="D33" s="135" t="s">
        <v>1437</v>
      </c>
      <c r="E33" s="135" t="s">
        <v>30</v>
      </c>
      <c r="F33" s="135" t="s">
        <v>1008</v>
      </c>
      <c r="G33" s="135">
        <v>253758</v>
      </c>
      <c r="H33" s="135" t="s">
        <v>108</v>
      </c>
      <c r="I33" s="135">
        <v>1</v>
      </c>
      <c r="J33" s="135">
        <v>1.03</v>
      </c>
      <c r="K33" s="135">
        <v>3.0000000000000027E-2</v>
      </c>
      <c r="L33" s="135" t="s">
        <v>1111</v>
      </c>
      <c r="M33" s="135">
        <v>1.1330000000000001E-3</v>
      </c>
      <c r="N33" s="135">
        <v>1.3596000000000002E-4</v>
      </c>
      <c r="O33" s="135">
        <v>1.6995000000000001E-4</v>
      </c>
      <c r="P33" s="135">
        <v>5.6650000000000008E-3</v>
      </c>
      <c r="Q33" s="135">
        <v>4.0788E-4</v>
      </c>
      <c r="R33" s="135">
        <v>2.2660000000000003E-2</v>
      </c>
      <c r="S33" s="135">
        <v>9.0866599999999999E-3</v>
      </c>
      <c r="T33" s="135">
        <v>1.3471370000000003E-2</v>
      </c>
      <c r="U33" s="135"/>
      <c r="V33" s="135">
        <v>7.0400000000000011E-3</v>
      </c>
      <c r="W33" s="135">
        <v>5.1700000000000003E-2</v>
      </c>
      <c r="X33" s="135">
        <v>2.2000000000000001E-3</v>
      </c>
      <c r="Y33" s="135">
        <v>4.4000000000000003E-3</v>
      </c>
      <c r="Z33" s="135">
        <v>1.32E-3</v>
      </c>
      <c r="AA33" s="135">
        <v>1.7600000000000003E-3</v>
      </c>
      <c r="AB33" s="135">
        <v>1.1000000000000001E-3</v>
      </c>
      <c r="AC33" s="135">
        <v>7.1500000000000001E-3</v>
      </c>
      <c r="AD33" s="135">
        <v>2.1961299502883933E-3</v>
      </c>
      <c r="AE33" s="135"/>
      <c r="AF33" s="135">
        <v>1.6500000000000002E-3</v>
      </c>
      <c r="AG33" s="135">
        <v>5.5000000000000009E-5</v>
      </c>
      <c r="AH33" s="135">
        <v>5.9999999999999995E-4</v>
      </c>
      <c r="AI33" s="135">
        <v>2.2000000000000001E-3</v>
      </c>
      <c r="AJ33" s="135">
        <v>2.7500000000000004E-2</v>
      </c>
      <c r="AK33" s="135"/>
      <c r="AL33" s="135"/>
      <c r="AM33" s="135"/>
      <c r="AN33" s="135"/>
      <c r="AO33" s="135"/>
      <c r="AP33" s="135"/>
      <c r="AQ33" s="135"/>
      <c r="AR33" s="135">
        <v>2.1961299502883933E-3</v>
      </c>
      <c r="AS33" s="135">
        <v>5.016000000000001E-2</v>
      </c>
      <c r="AT33" s="135"/>
      <c r="AU33" s="135"/>
      <c r="AV33" s="135"/>
      <c r="AW33" s="135"/>
      <c r="AX33" s="135">
        <v>230619</v>
      </c>
      <c r="AY33" s="135" t="s">
        <v>33</v>
      </c>
      <c r="AZ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DN33" s="129"/>
      <c r="DO33" s="129"/>
    </row>
    <row r="34" spans="1:119" ht="15" x14ac:dyDescent="0.25">
      <c r="A34" s="135">
        <v>33</v>
      </c>
      <c r="B34" s="135">
        <v>184542</v>
      </c>
      <c r="C34" s="135" t="s">
        <v>229</v>
      </c>
      <c r="D34" s="135" t="s">
        <v>233</v>
      </c>
      <c r="E34" s="135" t="s">
        <v>30</v>
      </c>
      <c r="F34" s="135" t="s">
        <v>1009</v>
      </c>
      <c r="G34" s="135">
        <v>267722</v>
      </c>
      <c r="H34" s="135" t="s">
        <v>108</v>
      </c>
      <c r="I34" s="135">
        <v>1</v>
      </c>
      <c r="J34" s="135">
        <v>1.03</v>
      </c>
      <c r="K34" s="135">
        <v>3.0000000000000027E-2</v>
      </c>
      <c r="L34" s="135" t="s">
        <v>1111</v>
      </c>
      <c r="M34" s="135">
        <v>1.1330000000000001E-3</v>
      </c>
      <c r="N34" s="135">
        <v>1.3596000000000002E-4</v>
      </c>
      <c r="O34" s="135">
        <v>1.6995000000000001E-4</v>
      </c>
      <c r="P34" s="135">
        <v>5.6650000000000008E-3</v>
      </c>
      <c r="Q34" s="135">
        <v>4.0788E-4</v>
      </c>
      <c r="R34" s="135">
        <v>2.2660000000000003E-2</v>
      </c>
      <c r="S34" s="135">
        <v>9.0866599999999999E-3</v>
      </c>
      <c r="T34" s="135">
        <v>1.3471370000000003E-2</v>
      </c>
      <c r="U34" s="135"/>
      <c r="V34" s="135"/>
      <c r="W34" s="135"/>
      <c r="X34" s="135">
        <v>2.2000000000000001E-3</v>
      </c>
      <c r="Y34" s="135">
        <v>4.4000000000000003E-3</v>
      </c>
      <c r="Z34" s="135">
        <v>1.32E-3</v>
      </c>
      <c r="AA34" s="135">
        <v>1.7600000000000003E-3</v>
      </c>
      <c r="AB34" s="135">
        <v>1.1000000000000001E-3</v>
      </c>
      <c r="AC34" s="135">
        <v>7.1500000000000001E-3</v>
      </c>
      <c r="AD34" s="135">
        <v>2.1961299502883933E-3</v>
      </c>
      <c r="AE34" s="135"/>
      <c r="AF34" s="135">
        <v>1.6500000000000002E-3</v>
      </c>
      <c r="AG34" s="135">
        <v>5.5000000000000009E-5</v>
      </c>
      <c r="AH34" s="135">
        <v>5.9999999999999995E-4</v>
      </c>
      <c r="AI34" s="135">
        <v>2.2000000000000001E-3</v>
      </c>
      <c r="AJ34" s="135">
        <v>2.7500000000000004E-2</v>
      </c>
      <c r="AK34" s="135"/>
      <c r="AL34" s="135"/>
      <c r="AM34" s="135"/>
      <c r="AN34" s="135"/>
      <c r="AO34" s="135"/>
      <c r="AP34" s="135"/>
      <c r="AQ34" s="135"/>
      <c r="AR34" s="135">
        <v>2.1961299502883933E-3</v>
      </c>
      <c r="AS34" s="135">
        <v>5.016000000000001E-2</v>
      </c>
      <c r="AT34" s="135"/>
      <c r="AU34" s="135"/>
      <c r="AV34" s="135">
        <v>4.0800000000000003E-2</v>
      </c>
      <c r="AW34" s="135"/>
      <c r="AX34" s="135">
        <v>184542</v>
      </c>
      <c r="AY34" s="135" t="s">
        <v>33</v>
      </c>
      <c r="AZ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DN34" s="129"/>
      <c r="DO34" s="129"/>
    </row>
    <row r="35" spans="1:119" ht="15" x14ac:dyDescent="0.25">
      <c r="A35" s="135">
        <v>34</v>
      </c>
      <c r="B35" s="135">
        <v>184549</v>
      </c>
      <c r="C35" s="135" t="s">
        <v>230</v>
      </c>
      <c r="D35" s="135" t="s">
        <v>234</v>
      </c>
      <c r="E35" s="135" t="s">
        <v>30</v>
      </c>
      <c r="F35" s="135" t="s">
        <v>1009</v>
      </c>
      <c r="G35" s="135">
        <v>267722</v>
      </c>
      <c r="H35" s="135" t="s">
        <v>108</v>
      </c>
      <c r="I35" s="135">
        <v>1</v>
      </c>
      <c r="J35" s="135">
        <v>1.03</v>
      </c>
      <c r="K35" s="135">
        <v>3.0000000000000027E-2</v>
      </c>
      <c r="L35" s="135" t="s">
        <v>1111</v>
      </c>
      <c r="M35" s="135">
        <v>1.1330000000000001E-3</v>
      </c>
      <c r="N35" s="135">
        <v>1.3596000000000002E-4</v>
      </c>
      <c r="O35" s="135">
        <v>1.6995000000000001E-4</v>
      </c>
      <c r="P35" s="135">
        <v>5.6650000000000008E-3</v>
      </c>
      <c r="Q35" s="135">
        <v>4.0788E-4</v>
      </c>
      <c r="R35" s="135">
        <v>2.2660000000000003E-2</v>
      </c>
      <c r="S35" s="135">
        <v>9.0866599999999999E-3</v>
      </c>
      <c r="T35" s="135">
        <v>1.3471370000000003E-2</v>
      </c>
      <c r="U35" s="135"/>
      <c r="V35" s="135"/>
      <c r="W35" s="135"/>
      <c r="X35" s="135">
        <v>2.2000000000000001E-3</v>
      </c>
      <c r="Y35" s="135">
        <v>4.4000000000000003E-3</v>
      </c>
      <c r="Z35" s="135">
        <v>1.32E-3</v>
      </c>
      <c r="AA35" s="135">
        <v>1.7600000000000003E-3</v>
      </c>
      <c r="AB35" s="135">
        <v>1.1000000000000001E-3</v>
      </c>
      <c r="AC35" s="135">
        <v>7.1500000000000001E-3</v>
      </c>
      <c r="AD35" s="135">
        <v>2.1961299502883933E-3</v>
      </c>
      <c r="AE35" s="135"/>
      <c r="AF35" s="135">
        <v>1.6500000000000002E-3</v>
      </c>
      <c r="AG35" s="135">
        <v>5.5000000000000009E-5</v>
      </c>
      <c r="AH35" s="135">
        <v>5.9999999999999995E-4</v>
      </c>
      <c r="AI35" s="135">
        <v>2.2000000000000001E-3</v>
      </c>
      <c r="AJ35" s="135">
        <v>2.7500000000000004E-2</v>
      </c>
      <c r="AK35" s="135"/>
      <c r="AL35" s="135"/>
      <c r="AM35" s="135"/>
      <c r="AN35" s="135"/>
      <c r="AO35" s="135"/>
      <c r="AP35" s="135"/>
      <c r="AQ35" s="135"/>
      <c r="AR35" s="135">
        <v>2.1961299502883933E-3</v>
      </c>
      <c r="AS35" s="135">
        <v>5.016000000000001E-2</v>
      </c>
      <c r="AT35" s="135"/>
      <c r="AU35" s="135"/>
      <c r="AV35" s="135">
        <v>4.0800000000000003E-2</v>
      </c>
      <c r="AW35" s="135"/>
      <c r="AX35" s="135">
        <v>184549</v>
      </c>
      <c r="AY35" s="135" t="s">
        <v>33</v>
      </c>
      <c r="AZ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DN35" s="129"/>
      <c r="DO35" s="129"/>
    </row>
    <row r="36" spans="1:119" ht="15" x14ac:dyDescent="0.25">
      <c r="A36" s="135">
        <v>35</v>
      </c>
      <c r="B36" s="135">
        <v>185209</v>
      </c>
      <c r="C36" s="135" t="s">
        <v>238</v>
      </c>
      <c r="D36" s="135" t="s">
        <v>244</v>
      </c>
      <c r="E36" s="135" t="s">
        <v>30</v>
      </c>
      <c r="F36" s="135" t="s">
        <v>1008</v>
      </c>
      <c r="G36" s="135">
        <v>253758</v>
      </c>
      <c r="H36" s="135" t="s">
        <v>108</v>
      </c>
      <c r="I36" s="135">
        <v>1</v>
      </c>
      <c r="J36" s="135">
        <v>1.03</v>
      </c>
      <c r="K36" s="135">
        <v>3.0000000000000027E-2</v>
      </c>
      <c r="L36" s="135" t="s">
        <v>1111</v>
      </c>
      <c r="M36" s="135">
        <v>1.1330000000000001E-3</v>
      </c>
      <c r="N36" s="135">
        <v>1.3596000000000002E-4</v>
      </c>
      <c r="O36" s="135">
        <v>1.6995000000000001E-4</v>
      </c>
      <c r="P36" s="135">
        <v>5.6650000000000008E-3</v>
      </c>
      <c r="Q36" s="135">
        <v>4.0788E-4</v>
      </c>
      <c r="R36" s="135">
        <v>2.2660000000000003E-2</v>
      </c>
      <c r="S36" s="135">
        <v>9.0866599999999999E-3</v>
      </c>
      <c r="T36" s="135">
        <v>1.3471370000000003E-2</v>
      </c>
      <c r="U36" s="135"/>
      <c r="V36" s="135"/>
      <c r="W36" s="135"/>
      <c r="X36" s="135">
        <v>2.2000000000000001E-3</v>
      </c>
      <c r="Y36" s="135">
        <v>4.4000000000000003E-3</v>
      </c>
      <c r="Z36" s="135">
        <v>1.32E-3</v>
      </c>
      <c r="AA36" s="135">
        <v>1.7600000000000003E-3</v>
      </c>
      <c r="AB36" s="135">
        <v>1.1000000000000001E-3</v>
      </c>
      <c r="AC36" s="135">
        <v>7.1500000000000001E-3</v>
      </c>
      <c r="AD36" s="135">
        <v>2.1961299502883933E-3</v>
      </c>
      <c r="AE36" s="135"/>
      <c r="AF36" s="135">
        <v>1.6500000000000002E-3</v>
      </c>
      <c r="AG36" s="135">
        <v>5.5000000000000009E-5</v>
      </c>
      <c r="AH36" s="135">
        <v>5.9999999999999995E-4</v>
      </c>
      <c r="AI36" s="135">
        <v>2.2000000000000001E-3</v>
      </c>
      <c r="AJ36" s="135">
        <v>2.7500000000000004E-2</v>
      </c>
      <c r="AK36" s="135"/>
      <c r="AL36" s="135"/>
      <c r="AM36" s="135"/>
      <c r="AN36" s="135"/>
      <c r="AO36" s="135"/>
      <c r="AP36" s="135"/>
      <c r="AQ36" s="135"/>
      <c r="AR36" s="135">
        <v>2.1961299502883933E-3</v>
      </c>
      <c r="AS36" s="135">
        <v>5.016000000000001E-2</v>
      </c>
      <c r="AT36" s="135"/>
      <c r="AU36" s="135"/>
      <c r="AV36" s="135">
        <v>4.0800000000000003E-2</v>
      </c>
      <c r="AW36" s="135"/>
      <c r="AX36" s="135">
        <v>185209</v>
      </c>
      <c r="AY36" s="135" t="s">
        <v>33</v>
      </c>
      <c r="AZ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DN36" s="129"/>
      <c r="DO36" s="129"/>
    </row>
    <row r="37" spans="1:119" ht="15" x14ac:dyDescent="0.25">
      <c r="A37" s="135">
        <v>36</v>
      </c>
      <c r="B37" s="135">
        <v>185206</v>
      </c>
      <c r="C37" s="135" t="s">
        <v>240</v>
      </c>
      <c r="D37" s="135" t="s">
        <v>247</v>
      </c>
      <c r="E37" s="135" t="s">
        <v>30</v>
      </c>
      <c r="F37" s="135" t="s">
        <v>1008</v>
      </c>
      <c r="G37" s="135">
        <v>253758</v>
      </c>
      <c r="H37" s="135" t="s">
        <v>108</v>
      </c>
      <c r="I37" s="135">
        <v>1</v>
      </c>
      <c r="J37" s="135">
        <v>1.03</v>
      </c>
      <c r="K37" s="135">
        <v>3.0000000000000027E-2</v>
      </c>
      <c r="L37" s="135" t="s">
        <v>1111</v>
      </c>
      <c r="M37" s="135">
        <v>1.1330000000000001E-3</v>
      </c>
      <c r="N37" s="135">
        <v>1.3596000000000002E-4</v>
      </c>
      <c r="O37" s="135">
        <v>1.6995000000000001E-4</v>
      </c>
      <c r="P37" s="135">
        <v>5.6650000000000008E-3</v>
      </c>
      <c r="Q37" s="135">
        <v>4.0788E-4</v>
      </c>
      <c r="R37" s="135">
        <v>2.2660000000000003E-2</v>
      </c>
      <c r="S37" s="135">
        <v>9.0866599999999999E-3</v>
      </c>
      <c r="T37" s="135">
        <v>1.3471370000000003E-2</v>
      </c>
      <c r="U37" s="135"/>
      <c r="V37" s="135"/>
      <c r="W37" s="135"/>
      <c r="X37" s="135">
        <v>2.2000000000000001E-3</v>
      </c>
      <c r="Y37" s="135">
        <v>4.4000000000000003E-3</v>
      </c>
      <c r="Z37" s="135">
        <v>1.32E-3</v>
      </c>
      <c r="AA37" s="135">
        <v>1.7600000000000003E-3</v>
      </c>
      <c r="AB37" s="135">
        <v>1.1000000000000001E-3</v>
      </c>
      <c r="AC37" s="135">
        <v>7.1500000000000001E-3</v>
      </c>
      <c r="AD37" s="135">
        <v>2.1961299502883933E-3</v>
      </c>
      <c r="AE37" s="135"/>
      <c r="AF37" s="135">
        <v>1.6500000000000002E-3</v>
      </c>
      <c r="AG37" s="135">
        <v>5.5000000000000009E-5</v>
      </c>
      <c r="AH37" s="135">
        <v>5.9999999999999995E-4</v>
      </c>
      <c r="AI37" s="135">
        <v>2.2000000000000001E-3</v>
      </c>
      <c r="AJ37" s="135">
        <v>2.7500000000000004E-2</v>
      </c>
      <c r="AK37" s="135"/>
      <c r="AL37" s="135"/>
      <c r="AM37" s="135"/>
      <c r="AN37" s="135"/>
      <c r="AO37" s="135"/>
      <c r="AP37" s="135"/>
      <c r="AQ37" s="135"/>
      <c r="AR37" s="135">
        <v>2.1961299502883933E-3</v>
      </c>
      <c r="AS37" s="135">
        <v>5.016000000000001E-2</v>
      </c>
      <c r="AT37" s="135"/>
      <c r="AU37" s="135"/>
      <c r="AV37" s="135">
        <v>4.0800000000000003E-2</v>
      </c>
      <c r="AW37" s="135"/>
      <c r="AX37" s="135">
        <v>185206</v>
      </c>
      <c r="AY37" s="135" t="s">
        <v>33</v>
      </c>
      <c r="AZ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DN37" s="129"/>
      <c r="DO37" s="129"/>
    </row>
    <row r="38" spans="1:119" ht="15" x14ac:dyDescent="0.25">
      <c r="A38" s="135">
        <v>37</v>
      </c>
      <c r="B38" s="135">
        <v>185222</v>
      </c>
      <c r="C38" s="135" t="s">
        <v>241</v>
      </c>
      <c r="D38" s="135" t="s">
        <v>246</v>
      </c>
      <c r="E38" s="135" t="s">
        <v>30</v>
      </c>
      <c r="F38" s="135" t="s">
        <v>1008</v>
      </c>
      <c r="G38" s="135">
        <v>253758</v>
      </c>
      <c r="H38" s="135" t="s">
        <v>108</v>
      </c>
      <c r="I38" s="135">
        <v>1</v>
      </c>
      <c r="J38" s="135">
        <v>1.03</v>
      </c>
      <c r="K38" s="135">
        <v>3.0000000000000027E-2</v>
      </c>
      <c r="L38" s="135" t="s">
        <v>1111</v>
      </c>
      <c r="M38" s="135">
        <v>1.1330000000000001E-3</v>
      </c>
      <c r="N38" s="135">
        <v>1.3596000000000002E-4</v>
      </c>
      <c r="O38" s="135">
        <v>1.6995000000000001E-4</v>
      </c>
      <c r="P38" s="135">
        <v>5.6650000000000008E-3</v>
      </c>
      <c r="Q38" s="135">
        <v>4.0788E-4</v>
      </c>
      <c r="R38" s="135">
        <v>2.2660000000000003E-2</v>
      </c>
      <c r="S38" s="135">
        <v>9.0866599999999999E-3</v>
      </c>
      <c r="T38" s="135">
        <v>1.3471370000000003E-2</v>
      </c>
      <c r="U38" s="135"/>
      <c r="V38" s="135"/>
      <c r="W38" s="135"/>
      <c r="X38" s="135">
        <v>2.2000000000000001E-3</v>
      </c>
      <c r="Y38" s="135">
        <v>4.4000000000000003E-3</v>
      </c>
      <c r="Z38" s="135">
        <v>1.32E-3</v>
      </c>
      <c r="AA38" s="135">
        <v>1.7600000000000003E-3</v>
      </c>
      <c r="AB38" s="135">
        <v>1.1000000000000001E-3</v>
      </c>
      <c r="AC38" s="135">
        <v>7.1500000000000001E-3</v>
      </c>
      <c r="AD38" s="135">
        <v>2.1961299502883933E-3</v>
      </c>
      <c r="AE38" s="135"/>
      <c r="AF38" s="135">
        <v>1.6500000000000002E-3</v>
      </c>
      <c r="AG38" s="135">
        <v>5.5000000000000009E-5</v>
      </c>
      <c r="AH38" s="135">
        <v>5.9999999999999995E-4</v>
      </c>
      <c r="AI38" s="135">
        <v>2.2000000000000001E-3</v>
      </c>
      <c r="AJ38" s="135">
        <v>2.7500000000000004E-2</v>
      </c>
      <c r="AK38" s="135"/>
      <c r="AL38" s="135"/>
      <c r="AM38" s="135"/>
      <c r="AN38" s="135"/>
      <c r="AO38" s="135"/>
      <c r="AP38" s="135"/>
      <c r="AQ38" s="135"/>
      <c r="AR38" s="135">
        <v>2.1961299502883933E-3</v>
      </c>
      <c r="AS38" s="135">
        <v>5.016000000000001E-2</v>
      </c>
      <c r="AT38" s="135"/>
      <c r="AU38" s="135"/>
      <c r="AV38" s="135">
        <v>4.0800000000000003E-2</v>
      </c>
      <c r="AW38" s="135"/>
      <c r="AX38" s="135">
        <v>185222</v>
      </c>
      <c r="AY38" s="135" t="s">
        <v>33</v>
      </c>
      <c r="AZ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DN38" s="129"/>
      <c r="DO38" s="129"/>
    </row>
    <row r="39" spans="1:119" ht="15" x14ac:dyDescent="0.25">
      <c r="A39" s="135">
        <v>38</v>
      </c>
      <c r="B39" s="135">
        <v>185216</v>
      </c>
      <c r="C39" s="135" t="s">
        <v>252</v>
      </c>
      <c r="D39" s="135" t="s">
        <v>254</v>
      </c>
      <c r="E39" s="135" t="s">
        <v>30</v>
      </c>
      <c r="F39" s="135" t="s">
        <v>1008</v>
      </c>
      <c r="G39" s="135">
        <v>253758</v>
      </c>
      <c r="H39" s="135" t="s">
        <v>108</v>
      </c>
      <c r="I39" s="135">
        <v>1</v>
      </c>
      <c r="J39" s="135">
        <v>1.03</v>
      </c>
      <c r="K39" s="135">
        <v>3.0000000000000027E-2</v>
      </c>
      <c r="L39" s="135" t="s">
        <v>1111</v>
      </c>
      <c r="M39" s="135">
        <v>1.1330000000000001E-3</v>
      </c>
      <c r="N39" s="135">
        <v>1.3596000000000002E-4</v>
      </c>
      <c r="O39" s="135">
        <v>1.6995000000000001E-4</v>
      </c>
      <c r="P39" s="135">
        <v>5.6650000000000008E-3</v>
      </c>
      <c r="Q39" s="135">
        <v>4.0788E-4</v>
      </c>
      <c r="R39" s="135">
        <v>2.2660000000000003E-2</v>
      </c>
      <c r="S39" s="135">
        <v>9.0866599999999999E-3</v>
      </c>
      <c r="T39" s="135">
        <v>1.3471370000000003E-2</v>
      </c>
      <c r="U39" s="135"/>
      <c r="V39" s="135"/>
      <c r="W39" s="135"/>
      <c r="X39" s="135">
        <v>2.2000000000000001E-3</v>
      </c>
      <c r="Y39" s="135">
        <v>4.4000000000000003E-3</v>
      </c>
      <c r="Z39" s="135">
        <v>1.32E-3</v>
      </c>
      <c r="AA39" s="135">
        <v>1.7600000000000003E-3</v>
      </c>
      <c r="AB39" s="135">
        <v>1.1000000000000001E-3</v>
      </c>
      <c r="AC39" s="135">
        <v>7.1500000000000001E-3</v>
      </c>
      <c r="AD39" s="135">
        <v>2.1961299502883933E-3</v>
      </c>
      <c r="AE39" s="135"/>
      <c r="AF39" s="135">
        <v>1.6500000000000002E-3</v>
      </c>
      <c r="AG39" s="135">
        <v>5.5000000000000009E-5</v>
      </c>
      <c r="AH39" s="135">
        <v>5.9999999999999995E-4</v>
      </c>
      <c r="AI39" s="135">
        <v>2.2000000000000001E-3</v>
      </c>
      <c r="AJ39" s="135">
        <v>2.7500000000000004E-2</v>
      </c>
      <c r="AK39" s="135"/>
      <c r="AL39" s="135"/>
      <c r="AM39" s="135"/>
      <c r="AN39" s="135"/>
      <c r="AO39" s="135"/>
      <c r="AP39" s="135"/>
      <c r="AQ39" s="135"/>
      <c r="AR39" s="135">
        <v>2.1961299502883933E-3</v>
      </c>
      <c r="AS39" s="135">
        <v>5.016000000000001E-2</v>
      </c>
      <c r="AT39" s="135"/>
      <c r="AU39" s="135"/>
      <c r="AV39" s="135">
        <v>4.0800000000000003E-2</v>
      </c>
      <c r="AW39" s="135"/>
      <c r="AX39" s="135">
        <v>185216</v>
      </c>
      <c r="AY39" s="135" t="s">
        <v>33</v>
      </c>
      <c r="AZ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DN39" s="129"/>
      <c r="DO39" s="129"/>
    </row>
    <row r="40" spans="1:119" ht="15" x14ac:dyDescent="0.25">
      <c r="A40" s="135">
        <v>39</v>
      </c>
      <c r="B40" s="135">
        <v>181671</v>
      </c>
      <c r="C40" s="135" t="s">
        <v>256</v>
      </c>
      <c r="D40" s="135" t="s">
        <v>1438</v>
      </c>
      <c r="E40" s="135" t="s">
        <v>30</v>
      </c>
      <c r="F40" s="135" t="s">
        <v>1016</v>
      </c>
      <c r="G40" s="135">
        <v>267714</v>
      </c>
      <c r="H40" s="135" t="s">
        <v>108</v>
      </c>
      <c r="I40" s="135">
        <v>1</v>
      </c>
      <c r="J40" s="135">
        <v>1.18</v>
      </c>
      <c r="K40" s="135">
        <v>0.17999999999999994</v>
      </c>
      <c r="L40" s="135" t="s">
        <v>1111</v>
      </c>
      <c r="M40" s="135">
        <v>1.2980000000000001E-3</v>
      </c>
      <c r="N40" s="135">
        <v>1.5576000000000001E-4</v>
      </c>
      <c r="O40" s="135">
        <v>1.9469999999999999E-4</v>
      </c>
      <c r="P40" s="135">
        <v>6.4900000000000001E-3</v>
      </c>
      <c r="Q40" s="135">
        <v>4.6727999999999993E-4</v>
      </c>
      <c r="R40" s="135">
        <v>2.596E-2</v>
      </c>
      <c r="S40" s="135">
        <v>1.0409959999999999E-2</v>
      </c>
      <c r="T40" s="135">
        <v>1.5433220000000001E-2</v>
      </c>
      <c r="U40" s="135"/>
      <c r="V40" s="135"/>
      <c r="W40" s="135"/>
      <c r="X40" s="135">
        <v>2.2000000000000001E-3</v>
      </c>
      <c r="Y40" s="135">
        <v>4.4000000000000003E-3</v>
      </c>
      <c r="Z40" s="135">
        <v>1.32E-3</v>
      </c>
      <c r="AA40" s="135">
        <v>1.7600000000000003E-3</v>
      </c>
      <c r="AB40" s="135">
        <v>1.1000000000000001E-3</v>
      </c>
      <c r="AC40" s="135">
        <v>7.1500000000000001E-3</v>
      </c>
      <c r="AD40" s="135">
        <v>2.1961299502883933E-3</v>
      </c>
      <c r="AE40" s="135"/>
      <c r="AF40" s="135">
        <v>1.6500000000000002E-3</v>
      </c>
      <c r="AG40" s="135">
        <v>5.5000000000000009E-5</v>
      </c>
      <c r="AH40" s="135">
        <v>5.9999999999999995E-4</v>
      </c>
      <c r="AI40" s="135">
        <v>2.2000000000000001E-3</v>
      </c>
      <c r="AJ40" s="135">
        <v>2.7500000000000004E-2</v>
      </c>
      <c r="AK40" s="135"/>
      <c r="AL40" s="135"/>
      <c r="AM40" s="135"/>
      <c r="AN40" s="135"/>
      <c r="AO40" s="135"/>
      <c r="AP40" s="135"/>
      <c r="AQ40" s="135"/>
      <c r="AR40" s="135">
        <v>2.1961299502883933E-3</v>
      </c>
      <c r="AS40" s="135">
        <v>5.3460000000000008E-2</v>
      </c>
      <c r="AT40" s="135"/>
      <c r="AU40" s="135">
        <v>4.0800000000000003E-2</v>
      </c>
      <c r="AV40" s="135"/>
      <c r="AW40" s="135"/>
      <c r="AX40" s="135">
        <v>181671</v>
      </c>
      <c r="AY40" s="135" t="s">
        <v>33</v>
      </c>
      <c r="AZ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DN40" s="129"/>
      <c r="DO40" s="129"/>
    </row>
    <row r="41" spans="1:119" ht="15" x14ac:dyDescent="0.25">
      <c r="A41" s="135">
        <v>40</v>
      </c>
      <c r="B41" s="135">
        <v>181811</v>
      </c>
      <c r="C41" s="135" t="s">
        <v>257</v>
      </c>
      <c r="D41" s="135" t="s">
        <v>1439</v>
      </c>
      <c r="E41" s="135" t="s">
        <v>30</v>
      </c>
      <c r="F41" s="135" t="s">
        <v>1009</v>
      </c>
      <c r="G41" s="135">
        <v>267722</v>
      </c>
      <c r="H41" s="135" t="s">
        <v>108</v>
      </c>
      <c r="I41" s="135">
        <v>1</v>
      </c>
      <c r="J41" s="135">
        <v>1.2</v>
      </c>
      <c r="K41" s="135">
        <v>0.19999999999999996</v>
      </c>
      <c r="L41" s="135" t="s">
        <v>1111</v>
      </c>
      <c r="M41" s="135">
        <v>1.32E-3</v>
      </c>
      <c r="N41" s="135">
        <v>1.584E-4</v>
      </c>
      <c r="O41" s="135">
        <v>1.9799999999999999E-4</v>
      </c>
      <c r="P41" s="135">
        <v>6.6000000000000008E-3</v>
      </c>
      <c r="Q41" s="135">
        <v>4.7519999999999995E-4</v>
      </c>
      <c r="R41" s="135">
        <v>2.6400000000000003E-2</v>
      </c>
      <c r="S41" s="135">
        <v>1.0586399999999999E-2</v>
      </c>
      <c r="T41" s="135">
        <v>1.5694800000000002E-2</v>
      </c>
      <c r="U41" s="135"/>
      <c r="V41" s="135"/>
      <c r="W41" s="135"/>
      <c r="X41" s="135">
        <v>2.2000000000000001E-3</v>
      </c>
      <c r="Y41" s="135">
        <v>4.4000000000000003E-3</v>
      </c>
      <c r="Z41" s="135">
        <v>1.32E-3</v>
      </c>
      <c r="AA41" s="135">
        <v>1.7600000000000003E-3</v>
      </c>
      <c r="AB41" s="135">
        <v>1.1000000000000001E-3</v>
      </c>
      <c r="AC41" s="135">
        <v>7.1500000000000001E-3</v>
      </c>
      <c r="AD41" s="135">
        <v>2.1961299502883933E-3</v>
      </c>
      <c r="AE41" s="135"/>
      <c r="AF41" s="135">
        <v>1.6500000000000002E-3</v>
      </c>
      <c r="AG41" s="135">
        <v>5.5000000000000009E-5</v>
      </c>
      <c r="AH41" s="135">
        <v>5.9999999999999995E-4</v>
      </c>
      <c r="AI41" s="135">
        <v>2.2000000000000001E-3</v>
      </c>
      <c r="AJ41" s="135">
        <v>2.7500000000000004E-2</v>
      </c>
      <c r="AK41" s="135"/>
      <c r="AL41" s="135"/>
      <c r="AM41" s="135"/>
      <c r="AN41" s="135"/>
      <c r="AO41" s="135"/>
      <c r="AP41" s="135"/>
      <c r="AQ41" s="135"/>
      <c r="AR41" s="135">
        <v>2.1961299502883933E-3</v>
      </c>
      <c r="AS41" s="135">
        <v>5.3900000000000003E-2</v>
      </c>
      <c r="AT41" s="135"/>
      <c r="AU41" s="135">
        <v>4.0800000000000003E-2</v>
      </c>
      <c r="AV41" s="135"/>
      <c r="AW41" s="135"/>
      <c r="AX41" s="135">
        <v>181811</v>
      </c>
      <c r="AY41" s="135" t="s">
        <v>33</v>
      </c>
      <c r="AZ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DN41" s="129"/>
      <c r="DO41" s="129"/>
    </row>
    <row r="42" spans="1:119" ht="15" x14ac:dyDescent="0.25">
      <c r="A42" s="135">
        <v>41</v>
      </c>
      <c r="B42" s="135">
        <v>181667</v>
      </c>
      <c r="C42" s="135" t="s">
        <v>258</v>
      </c>
      <c r="D42" s="135" t="s">
        <v>1440</v>
      </c>
      <c r="E42" s="135" t="s">
        <v>30</v>
      </c>
      <c r="F42" s="135" t="s">
        <v>1017</v>
      </c>
      <c r="G42" s="135">
        <v>307171</v>
      </c>
      <c r="H42" s="135" t="s">
        <v>108</v>
      </c>
      <c r="I42" s="135">
        <v>1</v>
      </c>
      <c r="J42" s="135">
        <v>1.2</v>
      </c>
      <c r="K42" s="135">
        <v>0.19999999999999996</v>
      </c>
      <c r="L42" s="135" t="s">
        <v>1111</v>
      </c>
      <c r="M42" s="135">
        <v>1.32E-3</v>
      </c>
      <c r="N42" s="135">
        <v>1.584E-4</v>
      </c>
      <c r="O42" s="135">
        <v>1.9799999999999999E-4</v>
      </c>
      <c r="P42" s="135">
        <v>6.6000000000000008E-3</v>
      </c>
      <c r="Q42" s="135">
        <v>4.7519999999999995E-4</v>
      </c>
      <c r="R42" s="135">
        <v>2.6400000000000003E-2</v>
      </c>
      <c r="S42" s="135">
        <v>1.0586399999999999E-2</v>
      </c>
      <c r="T42" s="135">
        <v>1.5694800000000002E-2</v>
      </c>
      <c r="U42" s="135"/>
      <c r="V42" s="135"/>
      <c r="W42" s="135"/>
      <c r="X42" s="135">
        <v>2.2000000000000001E-3</v>
      </c>
      <c r="Y42" s="135">
        <v>4.4000000000000003E-3</v>
      </c>
      <c r="Z42" s="135">
        <v>1.32E-3</v>
      </c>
      <c r="AA42" s="135">
        <v>1.7600000000000003E-3</v>
      </c>
      <c r="AB42" s="135">
        <v>1.1000000000000001E-3</v>
      </c>
      <c r="AC42" s="135">
        <v>7.1500000000000001E-3</v>
      </c>
      <c r="AD42" s="135">
        <v>2.1961299502883933E-3</v>
      </c>
      <c r="AE42" s="135"/>
      <c r="AF42" s="135">
        <v>1.6500000000000002E-3</v>
      </c>
      <c r="AG42" s="135">
        <v>5.5000000000000009E-5</v>
      </c>
      <c r="AH42" s="135">
        <v>5.9999999999999995E-4</v>
      </c>
      <c r="AI42" s="135">
        <v>2.2000000000000001E-3</v>
      </c>
      <c r="AJ42" s="135">
        <v>2.7500000000000004E-2</v>
      </c>
      <c r="AK42" s="135"/>
      <c r="AL42" s="135"/>
      <c r="AM42" s="135"/>
      <c r="AN42" s="135"/>
      <c r="AO42" s="135"/>
      <c r="AP42" s="135"/>
      <c r="AQ42" s="135"/>
      <c r="AR42" s="135">
        <v>2.1961299502883933E-3</v>
      </c>
      <c r="AS42" s="135">
        <v>5.3900000000000003E-2</v>
      </c>
      <c r="AT42" s="135"/>
      <c r="AU42" s="135">
        <v>4.0800000000000003E-2</v>
      </c>
      <c r="AV42" s="135"/>
      <c r="AW42" s="135"/>
      <c r="AX42" s="135">
        <v>181667</v>
      </c>
      <c r="AY42" s="135" t="s">
        <v>33</v>
      </c>
      <c r="AZ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DN42" s="129"/>
      <c r="DO42" s="129"/>
    </row>
    <row r="43" spans="1:119" ht="15" x14ac:dyDescent="0.25">
      <c r="A43" s="135">
        <v>42</v>
      </c>
      <c r="B43" s="135">
        <v>179092</v>
      </c>
      <c r="C43" s="135" t="s">
        <v>274</v>
      </c>
      <c r="D43" s="135" t="s">
        <v>293</v>
      </c>
      <c r="E43" s="135" t="s">
        <v>30</v>
      </c>
      <c r="F43" s="135" t="s">
        <v>1008</v>
      </c>
      <c r="G43" s="135">
        <v>253758</v>
      </c>
      <c r="H43" s="135" t="s">
        <v>108</v>
      </c>
      <c r="I43" s="135">
        <v>1</v>
      </c>
      <c r="J43" s="135">
        <v>1.03</v>
      </c>
      <c r="K43" s="135">
        <v>3.0000000000000027E-2</v>
      </c>
      <c r="L43" s="135" t="s">
        <v>1111</v>
      </c>
      <c r="M43" s="135">
        <v>1.1330000000000001E-3</v>
      </c>
      <c r="N43" s="135">
        <v>1.3596000000000002E-4</v>
      </c>
      <c r="O43" s="135">
        <v>1.6995000000000001E-4</v>
      </c>
      <c r="P43" s="135">
        <v>5.6650000000000008E-3</v>
      </c>
      <c r="Q43" s="135">
        <v>4.0788E-4</v>
      </c>
      <c r="R43" s="135">
        <v>2.2660000000000003E-2</v>
      </c>
      <c r="S43" s="135">
        <v>9.0866599999999999E-3</v>
      </c>
      <c r="T43" s="135">
        <v>1.3471370000000003E-2</v>
      </c>
      <c r="U43" s="135"/>
      <c r="V43" s="135"/>
      <c r="W43" s="135"/>
      <c r="X43" s="135">
        <v>2.2000000000000001E-3</v>
      </c>
      <c r="Y43" s="135">
        <v>4.4000000000000003E-3</v>
      </c>
      <c r="Z43" s="135">
        <v>1.32E-3</v>
      </c>
      <c r="AA43" s="135">
        <v>1.7600000000000003E-3</v>
      </c>
      <c r="AB43" s="135">
        <v>1.1000000000000001E-3</v>
      </c>
      <c r="AC43" s="135">
        <v>7.1500000000000001E-3</v>
      </c>
      <c r="AD43" s="135">
        <v>2.1961299502883933E-3</v>
      </c>
      <c r="AE43" s="135"/>
      <c r="AF43" s="135">
        <v>1.6500000000000002E-3</v>
      </c>
      <c r="AG43" s="135">
        <v>5.5000000000000009E-5</v>
      </c>
      <c r="AH43" s="135">
        <v>5.9999999999999995E-4</v>
      </c>
      <c r="AI43" s="135">
        <v>2.2000000000000001E-3</v>
      </c>
      <c r="AJ43" s="135">
        <v>2.7500000000000004E-2</v>
      </c>
      <c r="AK43" s="135"/>
      <c r="AL43" s="135"/>
      <c r="AM43" s="135"/>
      <c r="AN43" s="135"/>
      <c r="AO43" s="135"/>
      <c r="AP43" s="135"/>
      <c r="AQ43" s="135"/>
      <c r="AR43" s="135">
        <v>2.1961299502883933E-3</v>
      </c>
      <c r="AS43" s="135">
        <v>5.016000000000001E-2</v>
      </c>
      <c r="AT43" s="135"/>
      <c r="AU43" s="135"/>
      <c r="AV43" s="135">
        <v>4.0800000000000003E-2</v>
      </c>
      <c r="AW43" s="135"/>
      <c r="AX43" s="135">
        <v>179092</v>
      </c>
      <c r="AY43" s="135" t="s">
        <v>33</v>
      </c>
      <c r="AZ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DN43" s="129"/>
      <c r="DO43" s="129"/>
    </row>
    <row r="44" spans="1:119" s="130" customFormat="1" ht="15" x14ac:dyDescent="0.25">
      <c r="A44" s="135">
        <v>43</v>
      </c>
      <c r="B44" s="135">
        <v>180509</v>
      </c>
      <c r="C44" s="135" t="s">
        <v>308</v>
      </c>
      <c r="D44" s="135" t="s">
        <v>312</v>
      </c>
      <c r="E44" s="135" t="s">
        <v>30</v>
      </c>
      <c r="F44" s="135" t="s">
        <v>1010</v>
      </c>
      <c r="G44" s="135">
        <v>268160</v>
      </c>
      <c r="H44" s="135" t="s">
        <v>108</v>
      </c>
      <c r="I44" s="135">
        <v>1</v>
      </c>
      <c r="J44" s="135">
        <v>1.03</v>
      </c>
      <c r="K44" s="135">
        <v>3.0000000000000027E-2</v>
      </c>
      <c r="L44" s="135" t="s">
        <v>1111</v>
      </c>
      <c r="M44" s="135">
        <v>1.1330000000000001E-3</v>
      </c>
      <c r="N44" s="135">
        <v>1.3596000000000002E-4</v>
      </c>
      <c r="O44" s="135">
        <v>1.6995000000000001E-4</v>
      </c>
      <c r="P44" s="135">
        <v>5.6650000000000008E-3</v>
      </c>
      <c r="Q44" s="135">
        <v>4.0788E-4</v>
      </c>
      <c r="R44" s="135">
        <v>2.2660000000000003E-2</v>
      </c>
      <c r="S44" s="135">
        <v>9.0866599999999999E-3</v>
      </c>
      <c r="T44" s="135">
        <v>1.3471370000000003E-2</v>
      </c>
      <c r="U44" s="135"/>
      <c r="V44" s="135"/>
      <c r="W44" s="135"/>
      <c r="X44" s="135">
        <v>2.2000000000000001E-3</v>
      </c>
      <c r="Y44" s="135">
        <v>4.4000000000000003E-3</v>
      </c>
      <c r="Z44" s="135">
        <v>1.32E-3</v>
      </c>
      <c r="AA44" s="135">
        <v>1.7600000000000003E-3</v>
      </c>
      <c r="AB44" s="135">
        <v>1.1000000000000001E-3</v>
      </c>
      <c r="AC44" s="135">
        <v>7.1500000000000001E-3</v>
      </c>
      <c r="AD44" s="135">
        <v>2.1961299502883933E-3</v>
      </c>
      <c r="AE44" s="135"/>
      <c r="AF44" s="135">
        <v>1.6500000000000002E-3</v>
      </c>
      <c r="AG44" s="135">
        <v>5.5000000000000009E-5</v>
      </c>
      <c r="AH44" s="135">
        <v>5.9999999999999995E-4</v>
      </c>
      <c r="AI44" s="135">
        <v>2.2000000000000001E-3</v>
      </c>
      <c r="AJ44" s="135">
        <v>2.7500000000000004E-2</v>
      </c>
      <c r="AK44" s="135"/>
      <c r="AL44" s="135"/>
      <c r="AM44" s="135"/>
      <c r="AN44" s="135"/>
      <c r="AO44" s="135"/>
      <c r="AP44" s="135"/>
      <c r="AQ44" s="135"/>
      <c r="AR44" s="135">
        <v>2.1961299502883933E-3</v>
      </c>
      <c r="AS44" s="135">
        <v>5.016000000000001E-2</v>
      </c>
      <c r="AT44" s="135"/>
      <c r="AU44" s="135"/>
      <c r="AV44" s="135">
        <v>4.0800000000000003E-2</v>
      </c>
      <c r="AW44" s="135"/>
      <c r="AX44" s="135">
        <v>180509</v>
      </c>
      <c r="AY44" s="135" t="s">
        <v>33</v>
      </c>
      <c r="AZ44" s="135"/>
      <c r="BA44" s="129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</row>
    <row r="45" spans="1:119" s="130" customFormat="1" ht="15" x14ac:dyDescent="0.25">
      <c r="A45" s="135">
        <v>44</v>
      </c>
      <c r="B45" s="135">
        <v>180511</v>
      </c>
      <c r="C45" s="135" t="s">
        <v>309</v>
      </c>
      <c r="D45" s="135" t="s">
        <v>313</v>
      </c>
      <c r="E45" s="135" t="s">
        <v>30</v>
      </c>
      <c r="F45" s="135" t="s">
        <v>1010</v>
      </c>
      <c r="G45" s="135">
        <v>268160</v>
      </c>
      <c r="H45" s="135" t="s">
        <v>108</v>
      </c>
      <c r="I45" s="135">
        <v>1</v>
      </c>
      <c r="J45" s="135">
        <v>1.03</v>
      </c>
      <c r="K45" s="135">
        <v>3.0000000000000027E-2</v>
      </c>
      <c r="L45" s="135" t="s">
        <v>1111</v>
      </c>
      <c r="M45" s="135">
        <v>1.1330000000000001E-3</v>
      </c>
      <c r="N45" s="135">
        <v>1.3596000000000002E-4</v>
      </c>
      <c r="O45" s="135">
        <v>1.6995000000000001E-4</v>
      </c>
      <c r="P45" s="135">
        <v>5.6650000000000008E-3</v>
      </c>
      <c r="Q45" s="135">
        <v>4.0788E-4</v>
      </c>
      <c r="R45" s="135">
        <v>2.2660000000000003E-2</v>
      </c>
      <c r="S45" s="135">
        <v>9.0866599999999999E-3</v>
      </c>
      <c r="T45" s="135">
        <v>1.3471370000000003E-2</v>
      </c>
      <c r="U45" s="135"/>
      <c r="V45" s="135"/>
      <c r="W45" s="135"/>
      <c r="X45" s="135">
        <v>2.2000000000000001E-3</v>
      </c>
      <c r="Y45" s="135">
        <v>4.4000000000000003E-3</v>
      </c>
      <c r="Z45" s="135">
        <v>1.32E-3</v>
      </c>
      <c r="AA45" s="135">
        <v>1.7600000000000003E-3</v>
      </c>
      <c r="AB45" s="135">
        <v>1.1000000000000001E-3</v>
      </c>
      <c r="AC45" s="135">
        <v>7.1500000000000001E-3</v>
      </c>
      <c r="AD45" s="135">
        <v>2.1961299502883933E-3</v>
      </c>
      <c r="AE45" s="135"/>
      <c r="AF45" s="135">
        <v>1.6500000000000002E-3</v>
      </c>
      <c r="AG45" s="135">
        <v>5.5000000000000009E-5</v>
      </c>
      <c r="AH45" s="135">
        <v>5.9999999999999995E-4</v>
      </c>
      <c r="AI45" s="135">
        <v>2.2000000000000001E-3</v>
      </c>
      <c r="AJ45" s="135">
        <v>2.7500000000000004E-2</v>
      </c>
      <c r="AK45" s="135"/>
      <c r="AL45" s="135"/>
      <c r="AM45" s="135"/>
      <c r="AN45" s="135"/>
      <c r="AO45" s="135"/>
      <c r="AP45" s="135"/>
      <c r="AQ45" s="135"/>
      <c r="AR45" s="135">
        <v>2.1961299502883933E-3</v>
      </c>
      <c r="AS45" s="135">
        <v>5.016000000000001E-2</v>
      </c>
      <c r="AT45" s="135"/>
      <c r="AU45" s="135"/>
      <c r="AV45" s="135">
        <v>4.0800000000000003E-2</v>
      </c>
      <c r="AW45" s="135"/>
      <c r="AX45" s="135">
        <v>180511</v>
      </c>
      <c r="AY45" s="135" t="s">
        <v>33</v>
      </c>
      <c r="AZ45" s="135"/>
      <c r="BA45" s="129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</row>
    <row r="46" spans="1:119" s="130" customFormat="1" ht="15" x14ac:dyDescent="0.25">
      <c r="A46" s="135">
        <v>45</v>
      </c>
      <c r="B46" s="135">
        <v>180513</v>
      </c>
      <c r="C46" s="135" t="s">
        <v>310</v>
      </c>
      <c r="D46" s="135" t="s">
        <v>314</v>
      </c>
      <c r="E46" s="135" t="s">
        <v>30</v>
      </c>
      <c r="F46" s="135" t="s">
        <v>1010</v>
      </c>
      <c r="G46" s="135">
        <v>268160</v>
      </c>
      <c r="H46" s="135" t="s">
        <v>108</v>
      </c>
      <c r="I46" s="135">
        <v>1</v>
      </c>
      <c r="J46" s="135">
        <v>1.03</v>
      </c>
      <c r="K46" s="135">
        <v>3.0000000000000027E-2</v>
      </c>
      <c r="L46" s="135" t="s">
        <v>1111</v>
      </c>
      <c r="M46" s="135">
        <v>1.1330000000000001E-3</v>
      </c>
      <c r="N46" s="135">
        <v>1.3596000000000002E-4</v>
      </c>
      <c r="O46" s="135">
        <v>1.6995000000000001E-4</v>
      </c>
      <c r="P46" s="135">
        <v>5.6650000000000008E-3</v>
      </c>
      <c r="Q46" s="135">
        <v>4.0788E-4</v>
      </c>
      <c r="R46" s="135">
        <v>2.2660000000000003E-2</v>
      </c>
      <c r="S46" s="135">
        <v>9.0866599999999999E-3</v>
      </c>
      <c r="T46" s="135">
        <v>1.3471370000000003E-2</v>
      </c>
      <c r="U46" s="135"/>
      <c r="V46" s="135"/>
      <c r="W46" s="135"/>
      <c r="X46" s="135">
        <v>2.2000000000000001E-3</v>
      </c>
      <c r="Y46" s="135">
        <v>4.4000000000000003E-3</v>
      </c>
      <c r="Z46" s="135">
        <v>1.32E-3</v>
      </c>
      <c r="AA46" s="135">
        <v>1.7600000000000003E-3</v>
      </c>
      <c r="AB46" s="135">
        <v>1.1000000000000001E-3</v>
      </c>
      <c r="AC46" s="135">
        <v>7.1500000000000001E-3</v>
      </c>
      <c r="AD46" s="135">
        <v>2.1961299502883933E-3</v>
      </c>
      <c r="AE46" s="135"/>
      <c r="AF46" s="135">
        <v>1.6500000000000002E-3</v>
      </c>
      <c r="AG46" s="135">
        <v>5.5000000000000009E-5</v>
      </c>
      <c r="AH46" s="135">
        <v>5.9999999999999995E-4</v>
      </c>
      <c r="AI46" s="135">
        <v>2.2000000000000001E-3</v>
      </c>
      <c r="AJ46" s="135">
        <v>2.7500000000000004E-2</v>
      </c>
      <c r="AK46" s="135"/>
      <c r="AL46" s="135"/>
      <c r="AM46" s="135"/>
      <c r="AN46" s="135"/>
      <c r="AO46" s="135"/>
      <c r="AP46" s="135"/>
      <c r="AQ46" s="135"/>
      <c r="AR46" s="135">
        <v>2.1961299502883933E-3</v>
      </c>
      <c r="AS46" s="135">
        <v>5.016000000000001E-2</v>
      </c>
      <c r="AT46" s="135"/>
      <c r="AU46" s="135"/>
      <c r="AV46" s="135">
        <v>4.0800000000000003E-2</v>
      </c>
      <c r="AW46" s="135"/>
      <c r="AX46" s="135">
        <v>180513</v>
      </c>
      <c r="AY46" s="135" t="s">
        <v>33</v>
      </c>
      <c r="AZ46" s="135"/>
      <c r="BA46" s="129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</row>
    <row r="47" spans="1:119" s="130" customFormat="1" ht="15" x14ac:dyDescent="0.25">
      <c r="A47" s="135">
        <v>46</v>
      </c>
      <c r="B47" s="135">
        <v>180515</v>
      </c>
      <c r="C47" s="135" t="s">
        <v>311</v>
      </c>
      <c r="D47" s="135" t="s">
        <v>315</v>
      </c>
      <c r="E47" s="135" t="s">
        <v>30</v>
      </c>
      <c r="F47" s="135" t="s">
        <v>1010</v>
      </c>
      <c r="G47" s="135">
        <v>268160</v>
      </c>
      <c r="H47" s="135" t="s">
        <v>108</v>
      </c>
      <c r="I47" s="135">
        <v>1</v>
      </c>
      <c r="J47" s="135">
        <v>1.03</v>
      </c>
      <c r="K47" s="135">
        <v>3.0000000000000027E-2</v>
      </c>
      <c r="L47" s="135" t="s">
        <v>1111</v>
      </c>
      <c r="M47" s="135">
        <v>1.1330000000000001E-3</v>
      </c>
      <c r="N47" s="135">
        <v>1.3596000000000002E-4</v>
      </c>
      <c r="O47" s="135">
        <v>1.6995000000000001E-4</v>
      </c>
      <c r="P47" s="135">
        <v>5.6650000000000008E-3</v>
      </c>
      <c r="Q47" s="135">
        <v>4.0788E-4</v>
      </c>
      <c r="R47" s="135">
        <v>2.2660000000000003E-2</v>
      </c>
      <c r="S47" s="135">
        <v>9.0866599999999999E-3</v>
      </c>
      <c r="T47" s="135">
        <v>1.3471370000000003E-2</v>
      </c>
      <c r="U47" s="135"/>
      <c r="V47" s="135"/>
      <c r="W47" s="135"/>
      <c r="X47" s="135">
        <v>2.2000000000000001E-3</v>
      </c>
      <c r="Y47" s="135">
        <v>4.4000000000000003E-3</v>
      </c>
      <c r="Z47" s="135">
        <v>1.32E-3</v>
      </c>
      <c r="AA47" s="135">
        <v>1.7600000000000003E-3</v>
      </c>
      <c r="AB47" s="135">
        <v>1.1000000000000001E-3</v>
      </c>
      <c r="AC47" s="135">
        <v>7.1500000000000001E-3</v>
      </c>
      <c r="AD47" s="135">
        <v>2.1961299502883933E-3</v>
      </c>
      <c r="AE47" s="135"/>
      <c r="AF47" s="135">
        <v>1.6500000000000002E-3</v>
      </c>
      <c r="AG47" s="135">
        <v>5.5000000000000009E-5</v>
      </c>
      <c r="AH47" s="135">
        <v>5.9999999999999995E-4</v>
      </c>
      <c r="AI47" s="135">
        <v>2.2000000000000001E-3</v>
      </c>
      <c r="AJ47" s="135">
        <v>2.7500000000000004E-2</v>
      </c>
      <c r="AK47" s="135"/>
      <c r="AL47" s="135"/>
      <c r="AM47" s="135"/>
      <c r="AN47" s="135"/>
      <c r="AO47" s="135"/>
      <c r="AP47" s="135"/>
      <c r="AQ47" s="135"/>
      <c r="AR47" s="135">
        <v>2.1961299502883933E-3</v>
      </c>
      <c r="AS47" s="135">
        <v>5.016000000000001E-2</v>
      </c>
      <c r="AT47" s="135"/>
      <c r="AU47" s="135"/>
      <c r="AV47" s="135">
        <v>4.0800000000000003E-2</v>
      </c>
      <c r="AW47" s="135"/>
      <c r="AX47" s="135">
        <v>180515</v>
      </c>
      <c r="AY47" s="135" t="s">
        <v>33</v>
      </c>
      <c r="AZ47" s="135"/>
      <c r="BA47" s="129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</row>
    <row r="48" spans="1:119" s="130" customFormat="1" ht="15" x14ac:dyDescent="0.25">
      <c r="A48" s="135">
        <v>47</v>
      </c>
      <c r="B48" s="135">
        <v>184543</v>
      </c>
      <c r="C48" s="135" t="s">
        <v>298</v>
      </c>
      <c r="D48" s="135" t="s">
        <v>1441</v>
      </c>
      <c r="E48" s="135" t="s">
        <v>30</v>
      </c>
      <c r="F48" s="135" t="s">
        <v>1009</v>
      </c>
      <c r="G48" s="135">
        <v>267722</v>
      </c>
      <c r="H48" s="135" t="s">
        <v>108</v>
      </c>
      <c r="I48" s="135">
        <v>1</v>
      </c>
      <c r="J48" s="135">
        <v>1.03</v>
      </c>
      <c r="K48" s="135">
        <v>3.0000000000000027E-2</v>
      </c>
      <c r="L48" s="135" t="s">
        <v>1111</v>
      </c>
      <c r="M48" s="135">
        <v>1.1330000000000001E-3</v>
      </c>
      <c r="N48" s="135">
        <v>1.3596000000000002E-4</v>
      </c>
      <c r="O48" s="135">
        <v>1.6995000000000001E-4</v>
      </c>
      <c r="P48" s="135">
        <v>5.6650000000000008E-3</v>
      </c>
      <c r="Q48" s="135">
        <v>4.0788E-4</v>
      </c>
      <c r="R48" s="135">
        <v>2.2660000000000003E-2</v>
      </c>
      <c r="S48" s="135">
        <v>9.0866599999999999E-3</v>
      </c>
      <c r="T48" s="135">
        <v>1.3471370000000003E-2</v>
      </c>
      <c r="U48" s="135"/>
      <c r="V48" s="135"/>
      <c r="W48" s="135"/>
      <c r="X48" s="135">
        <v>2.2000000000000001E-3</v>
      </c>
      <c r="Y48" s="135">
        <v>4.4000000000000003E-3</v>
      </c>
      <c r="Z48" s="135">
        <v>1.32E-3</v>
      </c>
      <c r="AA48" s="135">
        <v>1.7600000000000003E-3</v>
      </c>
      <c r="AB48" s="135">
        <v>1.1000000000000001E-3</v>
      </c>
      <c r="AC48" s="135">
        <v>7.1500000000000001E-3</v>
      </c>
      <c r="AD48" s="135">
        <v>2.1961299502883933E-3</v>
      </c>
      <c r="AE48" s="135"/>
      <c r="AF48" s="135">
        <v>1.6500000000000002E-3</v>
      </c>
      <c r="AG48" s="135">
        <v>5.5000000000000009E-5</v>
      </c>
      <c r="AH48" s="135">
        <v>5.9999999999999995E-4</v>
      </c>
      <c r="AI48" s="135">
        <v>2.2000000000000001E-3</v>
      </c>
      <c r="AJ48" s="135">
        <v>2.7500000000000004E-2</v>
      </c>
      <c r="AK48" s="135"/>
      <c r="AL48" s="135"/>
      <c r="AM48" s="135"/>
      <c r="AN48" s="135"/>
      <c r="AO48" s="135"/>
      <c r="AP48" s="135"/>
      <c r="AQ48" s="135"/>
      <c r="AR48" s="135">
        <v>2.1961299502883933E-3</v>
      </c>
      <c r="AS48" s="135">
        <v>5.016000000000001E-2</v>
      </c>
      <c r="AT48" s="135"/>
      <c r="AU48" s="135"/>
      <c r="AV48" s="135">
        <v>4.0800000000000003E-2</v>
      </c>
      <c r="AW48" s="135"/>
      <c r="AX48" s="135">
        <v>184543</v>
      </c>
      <c r="AY48" s="135" t="s">
        <v>33</v>
      </c>
      <c r="AZ48" s="135"/>
      <c r="BA48" s="129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</row>
    <row r="49" spans="1:119" ht="15" x14ac:dyDescent="0.25">
      <c r="A49" s="135">
        <v>48</v>
      </c>
      <c r="B49" s="135">
        <v>184550</v>
      </c>
      <c r="C49" s="135" t="s">
        <v>299</v>
      </c>
      <c r="D49" s="135" t="s">
        <v>1442</v>
      </c>
      <c r="E49" s="135" t="s">
        <v>30</v>
      </c>
      <c r="F49" s="135" t="s">
        <v>1009</v>
      </c>
      <c r="G49" s="135">
        <v>267722</v>
      </c>
      <c r="H49" s="135" t="s">
        <v>108</v>
      </c>
      <c r="I49" s="135">
        <v>1</v>
      </c>
      <c r="J49" s="135">
        <v>1.03</v>
      </c>
      <c r="K49" s="135">
        <v>3.0000000000000027E-2</v>
      </c>
      <c r="L49" s="135" t="s">
        <v>1111</v>
      </c>
      <c r="M49" s="135">
        <v>1.1330000000000001E-3</v>
      </c>
      <c r="N49" s="135">
        <v>1.3596000000000002E-4</v>
      </c>
      <c r="O49" s="135">
        <v>1.6995000000000001E-4</v>
      </c>
      <c r="P49" s="135">
        <v>5.6650000000000008E-3</v>
      </c>
      <c r="Q49" s="135">
        <v>4.0788E-4</v>
      </c>
      <c r="R49" s="135">
        <v>2.2660000000000003E-2</v>
      </c>
      <c r="S49" s="135">
        <v>9.0866599999999999E-3</v>
      </c>
      <c r="T49" s="135">
        <v>1.3471370000000003E-2</v>
      </c>
      <c r="U49" s="135"/>
      <c r="V49" s="135"/>
      <c r="W49" s="135"/>
      <c r="X49" s="135">
        <v>2.2000000000000001E-3</v>
      </c>
      <c r="Y49" s="135">
        <v>4.4000000000000003E-3</v>
      </c>
      <c r="Z49" s="135">
        <v>1.32E-3</v>
      </c>
      <c r="AA49" s="135">
        <v>1.7600000000000003E-3</v>
      </c>
      <c r="AB49" s="135">
        <v>1.1000000000000001E-3</v>
      </c>
      <c r="AC49" s="135">
        <v>7.1500000000000001E-3</v>
      </c>
      <c r="AD49" s="135">
        <v>2.1961299502883933E-3</v>
      </c>
      <c r="AE49" s="135"/>
      <c r="AF49" s="135">
        <v>1.6500000000000002E-3</v>
      </c>
      <c r="AG49" s="135">
        <v>5.5000000000000009E-5</v>
      </c>
      <c r="AH49" s="135">
        <v>5.9999999999999995E-4</v>
      </c>
      <c r="AI49" s="135">
        <v>2.2000000000000001E-3</v>
      </c>
      <c r="AJ49" s="135">
        <v>2.7500000000000004E-2</v>
      </c>
      <c r="AK49" s="135"/>
      <c r="AL49" s="135"/>
      <c r="AM49" s="135"/>
      <c r="AN49" s="135"/>
      <c r="AO49" s="135"/>
      <c r="AP49" s="135"/>
      <c r="AQ49" s="135"/>
      <c r="AR49" s="135">
        <v>2.1961299502883933E-3</v>
      </c>
      <c r="AS49" s="135">
        <v>5.016000000000001E-2</v>
      </c>
      <c r="AT49" s="135"/>
      <c r="AU49" s="135"/>
      <c r="AV49" s="135">
        <v>4.0800000000000003E-2</v>
      </c>
      <c r="AW49" s="135"/>
      <c r="AX49" s="135">
        <v>184550</v>
      </c>
      <c r="AY49" s="135" t="s">
        <v>33</v>
      </c>
      <c r="AZ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DN49" s="129"/>
      <c r="DO49" s="129"/>
    </row>
    <row r="50" spans="1:119" ht="15" x14ac:dyDescent="0.25">
      <c r="A50" s="135">
        <v>49</v>
      </c>
      <c r="B50" s="135">
        <v>181426</v>
      </c>
      <c r="C50" s="135" t="s">
        <v>325</v>
      </c>
      <c r="D50" s="135" t="s">
        <v>1443</v>
      </c>
      <c r="E50" s="135" t="s">
        <v>30</v>
      </c>
      <c r="F50" s="135" t="s">
        <v>1009</v>
      </c>
      <c r="G50" s="135">
        <v>267722</v>
      </c>
      <c r="H50" s="135" t="s">
        <v>108</v>
      </c>
      <c r="I50" s="135">
        <v>1</v>
      </c>
      <c r="J50" s="135">
        <v>1.03</v>
      </c>
      <c r="K50" s="135">
        <v>3.0000000000000027E-2</v>
      </c>
      <c r="L50" s="135" t="s">
        <v>1111</v>
      </c>
      <c r="M50" s="135">
        <v>1.1330000000000001E-3</v>
      </c>
      <c r="N50" s="135">
        <v>1.3596000000000002E-4</v>
      </c>
      <c r="O50" s="135">
        <v>1.6995000000000001E-4</v>
      </c>
      <c r="P50" s="135">
        <v>5.6650000000000008E-3</v>
      </c>
      <c r="Q50" s="135">
        <v>4.0788E-4</v>
      </c>
      <c r="R50" s="135">
        <v>2.2660000000000003E-2</v>
      </c>
      <c r="S50" s="135">
        <v>9.0866599999999999E-3</v>
      </c>
      <c r="T50" s="135">
        <v>1.3471370000000003E-2</v>
      </c>
      <c r="U50" s="135"/>
      <c r="V50" s="135"/>
      <c r="W50" s="135"/>
      <c r="X50" s="135">
        <v>2.2000000000000001E-3</v>
      </c>
      <c r="Y50" s="135">
        <v>4.4000000000000003E-3</v>
      </c>
      <c r="Z50" s="135">
        <v>1.32E-3</v>
      </c>
      <c r="AA50" s="135">
        <v>1.7600000000000003E-3</v>
      </c>
      <c r="AB50" s="135">
        <v>1.1000000000000001E-3</v>
      </c>
      <c r="AC50" s="135">
        <v>7.1500000000000001E-3</v>
      </c>
      <c r="AD50" s="135">
        <v>2.1961299502883933E-3</v>
      </c>
      <c r="AE50" s="135"/>
      <c r="AF50" s="135">
        <v>1.6500000000000002E-3</v>
      </c>
      <c r="AG50" s="135">
        <v>5.5000000000000009E-5</v>
      </c>
      <c r="AH50" s="135">
        <v>5.9999999999999995E-4</v>
      </c>
      <c r="AI50" s="135">
        <v>2.2000000000000001E-3</v>
      </c>
      <c r="AJ50" s="135">
        <v>2.7500000000000004E-2</v>
      </c>
      <c r="AK50" s="135"/>
      <c r="AL50" s="135"/>
      <c r="AM50" s="135"/>
      <c r="AN50" s="135"/>
      <c r="AO50" s="135"/>
      <c r="AP50" s="135"/>
      <c r="AQ50" s="135"/>
      <c r="AR50" s="135">
        <v>2.1961299502883933E-3</v>
      </c>
      <c r="AS50" s="135">
        <v>5.016000000000001E-2</v>
      </c>
      <c r="AT50" s="135"/>
      <c r="AU50" s="135"/>
      <c r="AV50" s="135">
        <v>4.0800000000000003E-2</v>
      </c>
      <c r="AW50" s="135"/>
      <c r="AX50" s="135">
        <v>181426</v>
      </c>
      <c r="AY50" s="135" t="s">
        <v>33</v>
      </c>
      <c r="AZ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DN50" s="129"/>
      <c r="DO50" s="129"/>
    </row>
    <row r="51" spans="1:119" ht="15" x14ac:dyDescent="0.25">
      <c r="A51" s="135">
        <v>50</v>
      </c>
      <c r="B51" s="135">
        <v>181445</v>
      </c>
      <c r="C51" s="135" t="s">
        <v>327</v>
      </c>
      <c r="D51" s="135" t="s">
        <v>1444</v>
      </c>
      <c r="E51" s="135" t="s">
        <v>30</v>
      </c>
      <c r="F51" s="135" t="s">
        <v>1009</v>
      </c>
      <c r="G51" s="135">
        <v>267722</v>
      </c>
      <c r="H51" s="135" t="s">
        <v>108</v>
      </c>
      <c r="I51" s="135">
        <v>1</v>
      </c>
      <c r="J51" s="135">
        <v>1.03</v>
      </c>
      <c r="K51" s="135">
        <v>3.0000000000000027E-2</v>
      </c>
      <c r="L51" s="135" t="s">
        <v>1111</v>
      </c>
      <c r="M51" s="135">
        <v>1.1330000000000001E-3</v>
      </c>
      <c r="N51" s="135">
        <v>1.3596000000000002E-4</v>
      </c>
      <c r="O51" s="135">
        <v>1.6995000000000001E-4</v>
      </c>
      <c r="P51" s="135">
        <v>5.6650000000000008E-3</v>
      </c>
      <c r="Q51" s="135">
        <v>4.0788E-4</v>
      </c>
      <c r="R51" s="135">
        <v>2.2660000000000003E-2</v>
      </c>
      <c r="S51" s="135">
        <v>9.0866599999999999E-3</v>
      </c>
      <c r="T51" s="135">
        <v>1.3471370000000003E-2</v>
      </c>
      <c r="U51" s="135"/>
      <c r="V51" s="135"/>
      <c r="W51" s="135"/>
      <c r="X51" s="135">
        <v>2.2000000000000001E-3</v>
      </c>
      <c r="Y51" s="135">
        <v>4.4000000000000003E-3</v>
      </c>
      <c r="Z51" s="135">
        <v>1.32E-3</v>
      </c>
      <c r="AA51" s="135">
        <v>1.7600000000000003E-3</v>
      </c>
      <c r="AB51" s="135">
        <v>1.1000000000000001E-3</v>
      </c>
      <c r="AC51" s="135">
        <v>7.1500000000000001E-3</v>
      </c>
      <c r="AD51" s="135">
        <v>2.1961299502883933E-3</v>
      </c>
      <c r="AE51" s="135"/>
      <c r="AF51" s="135">
        <v>1.6500000000000002E-3</v>
      </c>
      <c r="AG51" s="135">
        <v>5.5000000000000009E-5</v>
      </c>
      <c r="AH51" s="135">
        <v>5.9999999999999995E-4</v>
      </c>
      <c r="AI51" s="135">
        <v>2.2000000000000001E-3</v>
      </c>
      <c r="AJ51" s="135">
        <v>2.7500000000000004E-2</v>
      </c>
      <c r="AK51" s="135"/>
      <c r="AL51" s="135"/>
      <c r="AM51" s="135"/>
      <c r="AN51" s="135"/>
      <c r="AO51" s="135"/>
      <c r="AP51" s="135"/>
      <c r="AQ51" s="135"/>
      <c r="AR51" s="135">
        <v>2.1961299502883933E-3</v>
      </c>
      <c r="AS51" s="135">
        <v>5.016000000000001E-2</v>
      </c>
      <c r="AT51" s="135"/>
      <c r="AU51" s="135"/>
      <c r="AV51" s="135">
        <v>4.0800000000000003E-2</v>
      </c>
      <c r="AW51" s="135"/>
      <c r="AX51" s="135">
        <v>181445</v>
      </c>
      <c r="AY51" s="135" t="s">
        <v>33</v>
      </c>
      <c r="AZ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DN51" s="129"/>
      <c r="DO51" s="129"/>
    </row>
    <row r="52" spans="1:119" ht="15" x14ac:dyDescent="0.25">
      <c r="A52" s="135">
        <v>51</v>
      </c>
      <c r="B52" s="135">
        <v>181448</v>
      </c>
      <c r="C52" s="135" t="s">
        <v>328</v>
      </c>
      <c r="D52" s="135" t="s">
        <v>1445</v>
      </c>
      <c r="E52" s="135" t="s">
        <v>30</v>
      </c>
      <c r="F52" s="135" t="s">
        <v>1009</v>
      </c>
      <c r="G52" s="135">
        <v>267722</v>
      </c>
      <c r="H52" s="135" t="s">
        <v>108</v>
      </c>
      <c r="I52" s="135">
        <v>1</v>
      </c>
      <c r="J52" s="135">
        <v>1.03</v>
      </c>
      <c r="K52" s="135">
        <v>3.0000000000000027E-2</v>
      </c>
      <c r="L52" s="135" t="s">
        <v>1111</v>
      </c>
      <c r="M52" s="135">
        <v>1.1330000000000001E-3</v>
      </c>
      <c r="N52" s="135">
        <v>1.3596000000000002E-4</v>
      </c>
      <c r="O52" s="135">
        <v>1.6995000000000001E-4</v>
      </c>
      <c r="P52" s="135">
        <v>5.6650000000000008E-3</v>
      </c>
      <c r="Q52" s="135">
        <v>4.0788E-4</v>
      </c>
      <c r="R52" s="135">
        <v>2.2660000000000003E-2</v>
      </c>
      <c r="S52" s="135">
        <v>9.0866599999999999E-3</v>
      </c>
      <c r="T52" s="135">
        <v>1.3471370000000003E-2</v>
      </c>
      <c r="U52" s="135"/>
      <c r="V52" s="135"/>
      <c r="W52" s="135"/>
      <c r="X52" s="135">
        <v>2.2000000000000001E-3</v>
      </c>
      <c r="Y52" s="135">
        <v>4.4000000000000003E-3</v>
      </c>
      <c r="Z52" s="135">
        <v>1.32E-3</v>
      </c>
      <c r="AA52" s="135">
        <v>1.7600000000000003E-3</v>
      </c>
      <c r="AB52" s="135">
        <v>1.1000000000000001E-3</v>
      </c>
      <c r="AC52" s="135">
        <v>7.1500000000000001E-3</v>
      </c>
      <c r="AD52" s="135">
        <v>2.1961299502883933E-3</v>
      </c>
      <c r="AE52" s="135"/>
      <c r="AF52" s="135">
        <v>1.6500000000000002E-3</v>
      </c>
      <c r="AG52" s="135">
        <v>5.5000000000000009E-5</v>
      </c>
      <c r="AH52" s="135">
        <v>5.9999999999999995E-4</v>
      </c>
      <c r="AI52" s="135">
        <v>2.2000000000000001E-3</v>
      </c>
      <c r="AJ52" s="135">
        <v>2.7500000000000004E-2</v>
      </c>
      <c r="AK52" s="135"/>
      <c r="AL52" s="135"/>
      <c r="AM52" s="135"/>
      <c r="AN52" s="135"/>
      <c r="AO52" s="135"/>
      <c r="AP52" s="135"/>
      <c r="AQ52" s="135"/>
      <c r="AR52" s="135">
        <v>2.1961299502883933E-3</v>
      </c>
      <c r="AS52" s="135">
        <v>5.016000000000001E-2</v>
      </c>
      <c r="AT52" s="135"/>
      <c r="AU52" s="135"/>
      <c r="AV52" s="135">
        <v>4.0800000000000003E-2</v>
      </c>
      <c r="AW52" s="135"/>
      <c r="AX52" s="135">
        <v>181448</v>
      </c>
      <c r="AY52" s="135" t="s">
        <v>33</v>
      </c>
      <c r="AZ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DN52" s="129"/>
      <c r="DO52" s="129"/>
    </row>
    <row r="53" spans="1:119" ht="15" x14ac:dyDescent="0.25">
      <c r="A53" s="135">
        <v>52</v>
      </c>
      <c r="B53" s="135">
        <v>181452</v>
      </c>
      <c r="C53" s="135" t="s">
        <v>324</v>
      </c>
      <c r="D53" s="135" t="s">
        <v>1446</v>
      </c>
      <c r="E53" s="135" t="s">
        <v>30</v>
      </c>
      <c r="F53" s="135" t="s">
        <v>1009</v>
      </c>
      <c r="G53" s="135">
        <v>267722</v>
      </c>
      <c r="H53" s="135" t="s">
        <v>108</v>
      </c>
      <c r="I53" s="135">
        <v>1</v>
      </c>
      <c r="J53" s="135">
        <v>1.03</v>
      </c>
      <c r="K53" s="135">
        <v>3.0000000000000027E-2</v>
      </c>
      <c r="L53" s="135" t="s">
        <v>1111</v>
      </c>
      <c r="M53" s="135">
        <v>1.1330000000000001E-3</v>
      </c>
      <c r="N53" s="135">
        <v>1.3596000000000002E-4</v>
      </c>
      <c r="O53" s="135">
        <v>1.6995000000000001E-4</v>
      </c>
      <c r="P53" s="135">
        <v>5.6650000000000008E-3</v>
      </c>
      <c r="Q53" s="135">
        <v>4.0788E-4</v>
      </c>
      <c r="R53" s="135">
        <v>2.2660000000000003E-2</v>
      </c>
      <c r="S53" s="135">
        <v>9.0866599999999999E-3</v>
      </c>
      <c r="T53" s="135">
        <v>1.3471370000000003E-2</v>
      </c>
      <c r="U53" s="135"/>
      <c r="V53" s="135"/>
      <c r="W53" s="135"/>
      <c r="X53" s="135">
        <v>2.2000000000000001E-3</v>
      </c>
      <c r="Y53" s="135">
        <v>4.4000000000000003E-3</v>
      </c>
      <c r="Z53" s="135">
        <v>1.32E-3</v>
      </c>
      <c r="AA53" s="135">
        <v>1.7600000000000003E-3</v>
      </c>
      <c r="AB53" s="135">
        <v>1.1000000000000001E-3</v>
      </c>
      <c r="AC53" s="135">
        <v>7.1500000000000001E-3</v>
      </c>
      <c r="AD53" s="135">
        <v>2.1961299502883933E-3</v>
      </c>
      <c r="AE53" s="135"/>
      <c r="AF53" s="135">
        <v>1.6500000000000002E-3</v>
      </c>
      <c r="AG53" s="135">
        <v>5.5000000000000009E-5</v>
      </c>
      <c r="AH53" s="135">
        <v>5.9999999999999995E-4</v>
      </c>
      <c r="AI53" s="135">
        <v>2.2000000000000001E-3</v>
      </c>
      <c r="AJ53" s="135">
        <v>2.7500000000000004E-2</v>
      </c>
      <c r="AK53" s="135"/>
      <c r="AL53" s="135"/>
      <c r="AM53" s="135"/>
      <c r="AN53" s="135"/>
      <c r="AO53" s="135"/>
      <c r="AP53" s="135"/>
      <c r="AQ53" s="135"/>
      <c r="AR53" s="135">
        <v>2.1961299502883933E-3</v>
      </c>
      <c r="AS53" s="135">
        <v>5.016000000000001E-2</v>
      </c>
      <c r="AT53" s="135"/>
      <c r="AU53" s="135"/>
      <c r="AV53" s="135">
        <v>4.0800000000000003E-2</v>
      </c>
      <c r="AW53" s="135"/>
      <c r="AX53" s="135">
        <v>181452</v>
      </c>
      <c r="AY53" s="135" t="s">
        <v>33</v>
      </c>
      <c r="AZ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DN53" s="129"/>
      <c r="DO53" s="129"/>
    </row>
    <row r="54" spans="1:119" ht="15" x14ac:dyDescent="0.25">
      <c r="A54" s="135">
        <v>53</v>
      </c>
      <c r="B54" s="135">
        <v>181455</v>
      </c>
      <c r="C54" s="135" t="s">
        <v>322</v>
      </c>
      <c r="D54" s="135" t="s">
        <v>1447</v>
      </c>
      <c r="E54" s="135" t="s">
        <v>30</v>
      </c>
      <c r="F54" s="135" t="s">
        <v>1009</v>
      </c>
      <c r="G54" s="135">
        <v>267722</v>
      </c>
      <c r="H54" s="135" t="s">
        <v>108</v>
      </c>
      <c r="I54" s="135">
        <v>1</v>
      </c>
      <c r="J54" s="135">
        <v>1.03</v>
      </c>
      <c r="K54" s="135">
        <v>3.0000000000000027E-2</v>
      </c>
      <c r="L54" s="135" t="s">
        <v>1111</v>
      </c>
      <c r="M54" s="135">
        <v>1.1330000000000001E-3</v>
      </c>
      <c r="N54" s="135">
        <v>1.3596000000000002E-4</v>
      </c>
      <c r="O54" s="135">
        <v>1.6995000000000001E-4</v>
      </c>
      <c r="P54" s="135">
        <v>5.6650000000000008E-3</v>
      </c>
      <c r="Q54" s="135">
        <v>4.0788E-4</v>
      </c>
      <c r="R54" s="135">
        <v>2.2660000000000003E-2</v>
      </c>
      <c r="S54" s="135">
        <v>9.0866599999999999E-3</v>
      </c>
      <c r="T54" s="135">
        <v>1.3471370000000003E-2</v>
      </c>
      <c r="U54" s="135"/>
      <c r="V54" s="135"/>
      <c r="W54" s="135"/>
      <c r="X54" s="135">
        <v>2.2000000000000001E-3</v>
      </c>
      <c r="Y54" s="135">
        <v>4.4000000000000003E-3</v>
      </c>
      <c r="Z54" s="135">
        <v>1.32E-3</v>
      </c>
      <c r="AA54" s="135">
        <v>1.7600000000000003E-3</v>
      </c>
      <c r="AB54" s="135">
        <v>1.1000000000000001E-3</v>
      </c>
      <c r="AC54" s="135">
        <v>7.1500000000000001E-3</v>
      </c>
      <c r="AD54" s="135">
        <v>2.1961299502883933E-3</v>
      </c>
      <c r="AE54" s="135"/>
      <c r="AF54" s="135">
        <v>1.6500000000000002E-3</v>
      </c>
      <c r="AG54" s="135">
        <v>5.5000000000000009E-5</v>
      </c>
      <c r="AH54" s="135">
        <v>5.9999999999999995E-4</v>
      </c>
      <c r="AI54" s="135">
        <v>2.2000000000000001E-3</v>
      </c>
      <c r="AJ54" s="135">
        <v>2.7500000000000004E-2</v>
      </c>
      <c r="AK54" s="135"/>
      <c r="AL54" s="135"/>
      <c r="AM54" s="135"/>
      <c r="AN54" s="135"/>
      <c r="AO54" s="135"/>
      <c r="AP54" s="135"/>
      <c r="AQ54" s="135"/>
      <c r="AR54" s="135">
        <v>2.1961299502883933E-3</v>
      </c>
      <c r="AS54" s="135">
        <v>5.016000000000001E-2</v>
      </c>
      <c r="AT54" s="135"/>
      <c r="AU54" s="135"/>
      <c r="AV54" s="135">
        <v>4.0800000000000003E-2</v>
      </c>
      <c r="AW54" s="135"/>
      <c r="AX54" s="135">
        <v>181455</v>
      </c>
      <c r="AY54" s="135" t="s">
        <v>33</v>
      </c>
      <c r="AZ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DN54" s="129"/>
      <c r="DO54" s="129"/>
    </row>
    <row r="55" spans="1:119" ht="15" x14ac:dyDescent="0.25">
      <c r="A55" s="135">
        <v>54</v>
      </c>
      <c r="B55" s="135">
        <v>181457</v>
      </c>
      <c r="C55" s="135" t="s">
        <v>329</v>
      </c>
      <c r="D55" s="135" t="s">
        <v>1448</v>
      </c>
      <c r="E55" s="135" t="s">
        <v>30</v>
      </c>
      <c r="F55" s="135" t="s">
        <v>1009</v>
      </c>
      <c r="G55" s="135">
        <v>267722</v>
      </c>
      <c r="H55" s="135" t="s">
        <v>108</v>
      </c>
      <c r="I55" s="135">
        <v>1</v>
      </c>
      <c r="J55" s="135">
        <v>1.03</v>
      </c>
      <c r="K55" s="135">
        <v>3.0000000000000027E-2</v>
      </c>
      <c r="L55" s="135" t="s">
        <v>1111</v>
      </c>
      <c r="M55" s="135">
        <v>1.1330000000000001E-3</v>
      </c>
      <c r="N55" s="135">
        <v>1.3596000000000002E-4</v>
      </c>
      <c r="O55" s="135">
        <v>1.6995000000000001E-4</v>
      </c>
      <c r="P55" s="135">
        <v>5.6650000000000008E-3</v>
      </c>
      <c r="Q55" s="135">
        <v>4.0788E-4</v>
      </c>
      <c r="R55" s="135">
        <v>2.2660000000000003E-2</v>
      </c>
      <c r="S55" s="135">
        <v>9.0866599999999999E-3</v>
      </c>
      <c r="T55" s="135">
        <v>1.3471370000000003E-2</v>
      </c>
      <c r="U55" s="135"/>
      <c r="V55" s="135"/>
      <c r="W55" s="135"/>
      <c r="X55" s="135">
        <v>2.2000000000000001E-3</v>
      </c>
      <c r="Y55" s="135">
        <v>4.4000000000000003E-3</v>
      </c>
      <c r="Z55" s="135">
        <v>1.32E-3</v>
      </c>
      <c r="AA55" s="135">
        <v>1.7600000000000003E-3</v>
      </c>
      <c r="AB55" s="135">
        <v>1.1000000000000001E-3</v>
      </c>
      <c r="AC55" s="135">
        <v>7.1500000000000001E-3</v>
      </c>
      <c r="AD55" s="135">
        <v>2.1961299502883933E-3</v>
      </c>
      <c r="AE55" s="135"/>
      <c r="AF55" s="135">
        <v>1.6500000000000002E-3</v>
      </c>
      <c r="AG55" s="135">
        <v>5.5000000000000009E-5</v>
      </c>
      <c r="AH55" s="135">
        <v>5.9999999999999995E-4</v>
      </c>
      <c r="AI55" s="135">
        <v>2.2000000000000001E-3</v>
      </c>
      <c r="AJ55" s="135">
        <v>2.7500000000000004E-2</v>
      </c>
      <c r="AK55" s="135"/>
      <c r="AL55" s="135"/>
      <c r="AM55" s="135"/>
      <c r="AN55" s="135"/>
      <c r="AO55" s="135"/>
      <c r="AP55" s="135"/>
      <c r="AQ55" s="135"/>
      <c r="AR55" s="135">
        <v>2.1961299502883933E-3</v>
      </c>
      <c r="AS55" s="135">
        <v>5.016000000000001E-2</v>
      </c>
      <c r="AT55" s="135"/>
      <c r="AU55" s="135"/>
      <c r="AV55" s="135">
        <v>4.0800000000000003E-2</v>
      </c>
      <c r="AW55" s="135"/>
      <c r="AX55" s="135">
        <v>181457</v>
      </c>
      <c r="AY55" s="135" t="s">
        <v>33</v>
      </c>
      <c r="AZ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DN55" s="129"/>
      <c r="DO55" s="129"/>
    </row>
    <row r="56" spans="1:119" ht="15" x14ac:dyDescent="0.25">
      <c r="A56" s="135">
        <v>55</v>
      </c>
      <c r="B56" s="135">
        <v>181459</v>
      </c>
      <c r="C56" s="135" t="s">
        <v>330</v>
      </c>
      <c r="D56" s="135" t="s">
        <v>1449</v>
      </c>
      <c r="E56" s="135" t="s">
        <v>30</v>
      </c>
      <c r="F56" s="135" t="s">
        <v>1009</v>
      </c>
      <c r="G56" s="135">
        <v>267722</v>
      </c>
      <c r="H56" s="135" t="s">
        <v>108</v>
      </c>
      <c r="I56" s="135">
        <v>1</v>
      </c>
      <c r="J56" s="135">
        <v>1.03</v>
      </c>
      <c r="K56" s="135">
        <v>3.0000000000000027E-2</v>
      </c>
      <c r="L56" s="135" t="s">
        <v>1111</v>
      </c>
      <c r="M56" s="135">
        <v>1.1330000000000001E-3</v>
      </c>
      <c r="N56" s="135">
        <v>1.3596000000000002E-4</v>
      </c>
      <c r="O56" s="135">
        <v>1.6995000000000001E-4</v>
      </c>
      <c r="P56" s="135">
        <v>5.6650000000000008E-3</v>
      </c>
      <c r="Q56" s="135">
        <v>4.0788E-4</v>
      </c>
      <c r="R56" s="135">
        <v>2.2660000000000003E-2</v>
      </c>
      <c r="S56" s="135">
        <v>9.0866599999999999E-3</v>
      </c>
      <c r="T56" s="135">
        <v>1.3471370000000003E-2</v>
      </c>
      <c r="U56" s="135"/>
      <c r="V56" s="135"/>
      <c r="W56" s="135"/>
      <c r="X56" s="135">
        <v>2.2000000000000001E-3</v>
      </c>
      <c r="Y56" s="135">
        <v>4.4000000000000003E-3</v>
      </c>
      <c r="Z56" s="135">
        <v>1.32E-3</v>
      </c>
      <c r="AA56" s="135">
        <v>1.7600000000000003E-3</v>
      </c>
      <c r="AB56" s="135">
        <v>1.1000000000000001E-3</v>
      </c>
      <c r="AC56" s="135">
        <v>7.1500000000000001E-3</v>
      </c>
      <c r="AD56" s="135">
        <v>2.1961299502883933E-3</v>
      </c>
      <c r="AE56" s="135"/>
      <c r="AF56" s="135">
        <v>1.6500000000000002E-3</v>
      </c>
      <c r="AG56" s="135">
        <v>5.5000000000000009E-5</v>
      </c>
      <c r="AH56" s="135">
        <v>5.9999999999999995E-4</v>
      </c>
      <c r="AI56" s="135">
        <v>2.2000000000000001E-3</v>
      </c>
      <c r="AJ56" s="135">
        <v>2.7500000000000004E-2</v>
      </c>
      <c r="AK56" s="135"/>
      <c r="AL56" s="135"/>
      <c r="AM56" s="135"/>
      <c r="AN56" s="135"/>
      <c r="AO56" s="135"/>
      <c r="AP56" s="135"/>
      <c r="AQ56" s="135"/>
      <c r="AR56" s="135">
        <v>2.1961299502883933E-3</v>
      </c>
      <c r="AS56" s="135">
        <v>5.016000000000001E-2</v>
      </c>
      <c r="AT56" s="135"/>
      <c r="AU56" s="135"/>
      <c r="AV56" s="135">
        <v>4.0800000000000003E-2</v>
      </c>
      <c r="AW56" s="135"/>
      <c r="AX56" s="135">
        <v>181459</v>
      </c>
      <c r="AY56" s="135" t="s">
        <v>33</v>
      </c>
      <c r="AZ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DN56" s="129"/>
      <c r="DO56" s="129"/>
    </row>
    <row r="57" spans="1:119" ht="15" x14ac:dyDescent="0.25">
      <c r="A57" s="135">
        <v>56</v>
      </c>
      <c r="B57" s="135">
        <v>181467</v>
      </c>
      <c r="C57" s="135" t="s">
        <v>326</v>
      </c>
      <c r="D57" s="135" t="s">
        <v>1450</v>
      </c>
      <c r="E57" s="135" t="s">
        <v>30</v>
      </c>
      <c r="F57" s="135" t="s">
        <v>1009</v>
      </c>
      <c r="G57" s="135">
        <v>267722</v>
      </c>
      <c r="H57" s="135" t="s">
        <v>108</v>
      </c>
      <c r="I57" s="135">
        <v>1</v>
      </c>
      <c r="J57" s="135">
        <v>1.03</v>
      </c>
      <c r="K57" s="135">
        <v>3.0000000000000027E-2</v>
      </c>
      <c r="L57" s="135" t="s">
        <v>1111</v>
      </c>
      <c r="M57" s="135">
        <v>1.1330000000000001E-3</v>
      </c>
      <c r="N57" s="135">
        <v>1.3596000000000002E-4</v>
      </c>
      <c r="O57" s="135">
        <v>1.6995000000000001E-4</v>
      </c>
      <c r="P57" s="135">
        <v>5.6650000000000008E-3</v>
      </c>
      <c r="Q57" s="135">
        <v>4.0788E-4</v>
      </c>
      <c r="R57" s="135">
        <v>2.2660000000000003E-2</v>
      </c>
      <c r="S57" s="135">
        <v>9.0866599999999999E-3</v>
      </c>
      <c r="T57" s="135">
        <v>1.3471370000000003E-2</v>
      </c>
      <c r="U57" s="135"/>
      <c r="V57" s="135"/>
      <c r="W57" s="135"/>
      <c r="X57" s="135">
        <v>2.2000000000000001E-3</v>
      </c>
      <c r="Y57" s="135">
        <v>4.4000000000000003E-3</v>
      </c>
      <c r="Z57" s="135">
        <v>1.32E-3</v>
      </c>
      <c r="AA57" s="135">
        <v>1.7600000000000003E-3</v>
      </c>
      <c r="AB57" s="135">
        <v>1.1000000000000001E-3</v>
      </c>
      <c r="AC57" s="135">
        <v>7.1500000000000001E-3</v>
      </c>
      <c r="AD57" s="135">
        <v>2.1961299502883933E-3</v>
      </c>
      <c r="AE57" s="135"/>
      <c r="AF57" s="135">
        <v>1.6500000000000002E-3</v>
      </c>
      <c r="AG57" s="135">
        <v>5.5000000000000009E-5</v>
      </c>
      <c r="AH57" s="135">
        <v>5.9999999999999995E-4</v>
      </c>
      <c r="AI57" s="135">
        <v>2.2000000000000001E-3</v>
      </c>
      <c r="AJ57" s="135">
        <v>2.7500000000000004E-2</v>
      </c>
      <c r="AK57" s="135"/>
      <c r="AL57" s="135"/>
      <c r="AM57" s="135"/>
      <c r="AN57" s="135"/>
      <c r="AO57" s="135"/>
      <c r="AP57" s="135"/>
      <c r="AQ57" s="135"/>
      <c r="AR57" s="135">
        <v>2.1961299502883933E-3</v>
      </c>
      <c r="AS57" s="135">
        <v>5.016000000000001E-2</v>
      </c>
      <c r="AT57" s="135"/>
      <c r="AU57" s="135"/>
      <c r="AV57" s="135">
        <v>4.0800000000000003E-2</v>
      </c>
      <c r="AW57" s="135"/>
      <c r="AX57" s="135">
        <v>181467</v>
      </c>
      <c r="AY57" s="135" t="s">
        <v>33</v>
      </c>
      <c r="AZ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DN57" s="129"/>
      <c r="DO57" s="129"/>
    </row>
    <row r="58" spans="1:119" ht="15" x14ac:dyDescent="0.25">
      <c r="A58" s="135">
        <v>57</v>
      </c>
      <c r="B58" s="135">
        <v>180507</v>
      </c>
      <c r="C58" s="135" t="s">
        <v>331</v>
      </c>
      <c r="D58" s="135" t="s">
        <v>1451</v>
      </c>
      <c r="E58" s="135" t="s">
        <v>30</v>
      </c>
      <c r="F58" s="135" t="s">
        <v>1008</v>
      </c>
      <c r="G58" s="135">
        <v>253758</v>
      </c>
      <c r="H58" s="135" t="s">
        <v>108</v>
      </c>
      <c r="I58" s="135">
        <v>1</v>
      </c>
      <c r="J58" s="135">
        <v>1.03</v>
      </c>
      <c r="K58" s="135">
        <v>3.0000000000000027E-2</v>
      </c>
      <c r="L58" s="135" t="s">
        <v>1111</v>
      </c>
      <c r="M58" s="135">
        <v>1.1330000000000001E-3</v>
      </c>
      <c r="N58" s="135">
        <v>1.3596000000000002E-4</v>
      </c>
      <c r="O58" s="135">
        <v>1.6995000000000001E-4</v>
      </c>
      <c r="P58" s="135">
        <v>5.6650000000000008E-3</v>
      </c>
      <c r="Q58" s="135">
        <v>4.0788E-4</v>
      </c>
      <c r="R58" s="135">
        <v>2.2660000000000003E-2</v>
      </c>
      <c r="S58" s="135">
        <v>9.0866599999999999E-3</v>
      </c>
      <c r="T58" s="135">
        <v>1.3471370000000003E-2</v>
      </c>
      <c r="U58" s="135"/>
      <c r="V58" s="135"/>
      <c r="W58" s="135"/>
      <c r="X58" s="135">
        <v>2.2000000000000001E-3</v>
      </c>
      <c r="Y58" s="135">
        <v>4.4000000000000003E-3</v>
      </c>
      <c r="Z58" s="135">
        <v>1.32E-3</v>
      </c>
      <c r="AA58" s="135">
        <v>1.7600000000000003E-3</v>
      </c>
      <c r="AB58" s="135">
        <v>1.1000000000000001E-3</v>
      </c>
      <c r="AC58" s="135">
        <v>7.1500000000000001E-3</v>
      </c>
      <c r="AD58" s="135">
        <v>2.1961299502883933E-3</v>
      </c>
      <c r="AE58" s="135"/>
      <c r="AF58" s="135">
        <v>1.6500000000000002E-3</v>
      </c>
      <c r="AG58" s="135">
        <v>5.5000000000000009E-5</v>
      </c>
      <c r="AH58" s="135">
        <v>5.9999999999999995E-4</v>
      </c>
      <c r="AI58" s="135">
        <v>2.2000000000000001E-3</v>
      </c>
      <c r="AJ58" s="135">
        <v>2.7500000000000004E-2</v>
      </c>
      <c r="AK58" s="135"/>
      <c r="AL58" s="135"/>
      <c r="AM58" s="135"/>
      <c r="AN58" s="135"/>
      <c r="AO58" s="135"/>
      <c r="AP58" s="135"/>
      <c r="AQ58" s="135"/>
      <c r="AR58" s="135">
        <v>2.1961299502883933E-3</v>
      </c>
      <c r="AS58" s="135">
        <v>5.016000000000001E-2</v>
      </c>
      <c r="AT58" s="135"/>
      <c r="AU58" s="135"/>
      <c r="AV58" s="135">
        <v>4.0800000000000003E-2</v>
      </c>
      <c r="AW58" s="135"/>
      <c r="AX58" s="135">
        <v>180507</v>
      </c>
      <c r="AY58" s="135" t="s">
        <v>33</v>
      </c>
      <c r="AZ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DN58" s="129"/>
      <c r="DO58" s="129"/>
    </row>
    <row r="59" spans="1:119" ht="15" x14ac:dyDescent="0.25">
      <c r="A59" s="135">
        <v>58</v>
      </c>
      <c r="B59" s="135">
        <v>182272</v>
      </c>
      <c r="C59" s="135" t="s">
        <v>440</v>
      </c>
      <c r="D59" s="135" t="s">
        <v>447</v>
      </c>
      <c r="E59" s="135" t="s">
        <v>30</v>
      </c>
      <c r="F59" s="135" t="s">
        <v>1008</v>
      </c>
      <c r="G59" s="135">
        <v>253758</v>
      </c>
      <c r="H59" s="135" t="s">
        <v>108</v>
      </c>
      <c r="I59" s="135">
        <v>1</v>
      </c>
      <c r="J59" s="135">
        <v>1.03</v>
      </c>
      <c r="K59" s="135">
        <v>3.0000000000000027E-2</v>
      </c>
      <c r="L59" s="135" t="s">
        <v>1111</v>
      </c>
      <c r="M59" s="135">
        <v>1.1330000000000001E-3</v>
      </c>
      <c r="N59" s="135">
        <v>1.3596000000000002E-4</v>
      </c>
      <c r="O59" s="135">
        <v>1.6995000000000001E-4</v>
      </c>
      <c r="P59" s="135">
        <v>5.6650000000000008E-3</v>
      </c>
      <c r="Q59" s="135">
        <v>4.0788E-4</v>
      </c>
      <c r="R59" s="135">
        <v>2.2660000000000003E-2</v>
      </c>
      <c r="S59" s="135">
        <v>9.0866599999999999E-3</v>
      </c>
      <c r="T59" s="135">
        <v>1.3471370000000003E-2</v>
      </c>
      <c r="U59" s="135"/>
      <c r="V59" s="135"/>
      <c r="W59" s="135"/>
      <c r="X59" s="135">
        <v>2.2000000000000001E-3</v>
      </c>
      <c r="Y59" s="135">
        <v>4.4000000000000003E-3</v>
      </c>
      <c r="Z59" s="135">
        <v>1.32E-3</v>
      </c>
      <c r="AA59" s="135">
        <v>1.7600000000000003E-3</v>
      </c>
      <c r="AB59" s="135">
        <v>1.1000000000000001E-3</v>
      </c>
      <c r="AC59" s="135">
        <v>7.1500000000000001E-3</v>
      </c>
      <c r="AD59" s="135">
        <v>2.1961299502883933E-3</v>
      </c>
      <c r="AE59" s="135"/>
      <c r="AF59" s="135">
        <v>1.6500000000000002E-3</v>
      </c>
      <c r="AG59" s="135">
        <v>5.5000000000000009E-5</v>
      </c>
      <c r="AH59" s="135">
        <v>5.9999999999999995E-4</v>
      </c>
      <c r="AI59" s="135">
        <v>2.2000000000000001E-3</v>
      </c>
      <c r="AJ59" s="135">
        <v>2.7500000000000004E-2</v>
      </c>
      <c r="AK59" s="135"/>
      <c r="AL59" s="135"/>
      <c r="AM59" s="135"/>
      <c r="AN59" s="135"/>
      <c r="AO59" s="135"/>
      <c r="AP59" s="135"/>
      <c r="AQ59" s="135"/>
      <c r="AR59" s="135">
        <v>2.1961299502883933E-3</v>
      </c>
      <c r="AS59" s="135">
        <v>5.016000000000001E-2</v>
      </c>
      <c r="AT59" s="135"/>
      <c r="AU59" s="135"/>
      <c r="AV59" s="135">
        <v>4.0800000000000003E-2</v>
      </c>
      <c r="AW59" s="135"/>
      <c r="AX59" s="135">
        <v>182272</v>
      </c>
      <c r="AY59" s="135" t="s">
        <v>33</v>
      </c>
      <c r="AZ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DN59" s="129"/>
      <c r="DO59" s="129"/>
    </row>
    <row r="60" spans="1:119" ht="15" x14ac:dyDescent="0.25">
      <c r="A60" s="135">
        <v>59</v>
      </c>
      <c r="B60" s="135">
        <v>185201</v>
      </c>
      <c r="C60" s="135" t="s">
        <v>431</v>
      </c>
      <c r="D60" s="135" t="s">
        <v>448</v>
      </c>
      <c r="E60" s="135" t="s">
        <v>30</v>
      </c>
      <c r="F60" s="135" t="s">
        <v>1008</v>
      </c>
      <c r="G60" s="135">
        <v>253758</v>
      </c>
      <c r="H60" s="135" t="s">
        <v>108</v>
      </c>
      <c r="I60" s="135">
        <v>1</v>
      </c>
      <c r="J60" s="135">
        <v>1.03</v>
      </c>
      <c r="K60" s="135">
        <v>3.0000000000000027E-2</v>
      </c>
      <c r="L60" s="135" t="s">
        <v>1111</v>
      </c>
      <c r="M60" s="135">
        <v>1.1330000000000001E-3</v>
      </c>
      <c r="N60" s="135">
        <v>1.3596000000000002E-4</v>
      </c>
      <c r="O60" s="135">
        <v>1.6995000000000001E-4</v>
      </c>
      <c r="P60" s="135">
        <v>5.6650000000000008E-3</v>
      </c>
      <c r="Q60" s="135">
        <v>4.0788E-4</v>
      </c>
      <c r="R60" s="135">
        <v>2.2660000000000003E-2</v>
      </c>
      <c r="S60" s="135">
        <v>9.0866599999999999E-3</v>
      </c>
      <c r="T60" s="135">
        <v>1.3471370000000003E-2</v>
      </c>
      <c r="U60" s="135"/>
      <c r="V60" s="135"/>
      <c r="W60" s="135"/>
      <c r="X60" s="135">
        <v>2.2000000000000001E-3</v>
      </c>
      <c r="Y60" s="135">
        <v>4.4000000000000003E-3</v>
      </c>
      <c r="Z60" s="135">
        <v>1.32E-3</v>
      </c>
      <c r="AA60" s="135">
        <v>1.7600000000000003E-3</v>
      </c>
      <c r="AB60" s="135">
        <v>1.1000000000000001E-3</v>
      </c>
      <c r="AC60" s="135">
        <v>7.1500000000000001E-3</v>
      </c>
      <c r="AD60" s="135">
        <v>2.1961299502883933E-3</v>
      </c>
      <c r="AE60" s="135"/>
      <c r="AF60" s="135">
        <v>1.6500000000000002E-3</v>
      </c>
      <c r="AG60" s="135">
        <v>5.5000000000000009E-5</v>
      </c>
      <c r="AH60" s="135">
        <v>5.9999999999999995E-4</v>
      </c>
      <c r="AI60" s="135">
        <v>2.2000000000000001E-3</v>
      </c>
      <c r="AJ60" s="135">
        <v>2.7500000000000004E-2</v>
      </c>
      <c r="AK60" s="135"/>
      <c r="AL60" s="135"/>
      <c r="AM60" s="135"/>
      <c r="AN60" s="135"/>
      <c r="AO60" s="135"/>
      <c r="AP60" s="135"/>
      <c r="AQ60" s="135"/>
      <c r="AR60" s="135">
        <v>2.1961299502883933E-3</v>
      </c>
      <c r="AS60" s="135">
        <v>5.016000000000001E-2</v>
      </c>
      <c r="AT60" s="135"/>
      <c r="AU60" s="135"/>
      <c r="AV60" s="135">
        <v>4.0800000000000003E-2</v>
      </c>
      <c r="AW60" s="135"/>
      <c r="AX60" s="135">
        <v>185201</v>
      </c>
      <c r="AY60" s="135" t="s">
        <v>33</v>
      </c>
      <c r="AZ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DN60" s="129"/>
      <c r="DO60" s="129"/>
    </row>
    <row r="61" spans="1:119" ht="15" x14ac:dyDescent="0.25">
      <c r="A61" s="135">
        <v>60</v>
      </c>
      <c r="B61" s="135">
        <v>185211</v>
      </c>
      <c r="C61" s="135" t="s">
        <v>430</v>
      </c>
      <c r="D61" s="135" t="s">
        <v>449</v>
      </c>
      <c r="E61" s="135" t="s">
        <v>30</v>
      </c>
      <c r="F61" s="135" t="s">
        <v>1008</v>
      </c>
      <c r="G61" s="135">
        <v>253758</v>
      </c>
      <c r="H61" s="135" t="s">
        <v>108</v>
      </c>
      <c r="I61" s="135">
        <v>1</v>
      </c>
      <c r="J61" s="135">
        <v>1.03</v>
      </c>
      <c r="K61" s="135">
        <v>3.0000000000000027E-2</v>
      </c>
      <c r="L61" s="135" t="s">
        <v>1111</v>
      </c>
      <c r="M61" s="135">
        <v>1.1330000000000001E-3</v>
      </c>
      <c r="N61" s="135">
        <v>1.3596000000000002E-4</v>
      </c>
      <c r="O61" s="135">
        <v>1.6995000000000001E-4</v>
      </c>
      <c r="P61" s="135">
        <v>5.6650000000000008E-3</v>
      </c>
      <c r="Q61" s="135">
        <v>4.0788E-4</v>
      </c>
      <c r="R61" s="135">
        <v>2.2660000000000003E-2</v>
      </c>
      <c r="S61" s="135">
        <v>9.0866599999999999E-3</v>
      </c>
      <c r="T61" s="135">
        <v>1.3471370000000003E-2</v>
      </c>
      <c r="U61" s="135"/>
      <c r="V61" s="135"/>
      <c r="W61" s="135"/>
      <c r="X61" s="135">
        <v>2.2000000000000001E-3</v>
      </c>
      <c r="Y61" s="135">
        <v>4.4000000000000003E-3</v>
      </c>
      <c r="Z61" s="135">
        <v>1.32E-3</v>
      </c>
      <c r="AA61" s="135">
        <v>1.7600000000000003E-3</v>
      </c>
      <c r="AB61" s="135">
        <v>1.1000000000000001E-3</v>
      </c>
      <c r="AC61" s="135">
        <v>7.1500000000000001E-3</v>
      </c>
      <c r="AD61" s="135">
        <v>2.1961299502883933E-3</v>
      </c>
      <c r="AE61" s="135"/>
      <c r="AF61" s="135">
        <v>1.6500000000000002E-3</v>
      </c>
      <c r="AG61" s="135">
        <v>5.5000000000000009E-5</v>
      </c>
      <c r="AH61" s="135">
        <v>5.9999999999999995E-4</v>
      </c>
      <c r="AI61" s="135">
        <v>2.2000000000000001E-3</v>
      </c>
      <c r="AJ61" s="135">
        <v>2.7500000000000004E-2</v>
      </c>
      <c r="AK61" s="135"/>
      <c r="AL61" s="135"/>
      <c r="AM61" s="135"/>
      <c r="AN61" s="135"/>
      <c r="AO61" s="135"/>
      <c r="AP61" s="135"/>
      <c r="AQ61" s="135"/>
      <c r="AR61" s="135">
        <v>2.1961299502883933E-3</v>
      </c>
      <c r="AS61" s="135">
        <v>5.016000000000001E-2</v>
      </c>
      <c r="AT61" s="135"/>
      <c r="AU61" s="135"/>
      <c r="AV61" s="135">
        <v>4.0800000000000003E-2</v>
      </c>
      <c r="AW61" s="135"/>
      <c r="AX61" s="135">
        <v>185211</v>
      </c>
      <c r="AY61" s="135" t="s">
        <v>33</v>
      </c>
      <c r="AZ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DN61" s="129"/>
      <c r="DO61" s="129"/>
    </row>
    <row r="62" spans="1:119" ht="15" x14ac:dyDescent="0.25">
      <c r="A62" s="135">
        <v>61</v>
      </c>
      <c r="B62" s="135">
        <v>183636</v>
      </c>
      <c r="C62" s="135" t="s">
        <v>432</v>
      </c>
      <c r="D62" s="135" t="s">
        <v>450</v>
      </c>
      <c r="E62" s="135" t="s">
        <v>30</v>
      </c>
      <c r="F62" s="135" t="s">
        <v>1010</v>
      </c>
      <c r="G62" s="135">
        <v>268160</v>
      </c>
      <c r="H62" s="135" t="s">
        <v>108</v>
      </c>
      <c r="I62" s="135">
        <v>1</v>
      </c>
      <c r="J62" s="135">
        <v>1.03</v>
      </c>
      <c r="K62" s="135">
        <v>3.0000000000000027E-2</v>
      </c>
      <c r="L62" s="135" t="s">
        <v>1111</v>
      </c>
      <c r="M62" s="135">
        <v>1.1330000000000001E-3</v>
      </c>
      <c r="N62" s="135">
        <v>1.3596000000000002E-4</v>
      </c>
      <c r="O62" s="135">
        <v>1.6995000000000001E-4</v>
      </c>
      <c r="P62" s="135">
        <v>5.6650000000000008E-3</v>
      </c>
      <c r="Q62" s="135">
        <v>4.0788E-4</v>
      </c>
      <c r="R62" s="135">
        <v>2.2660000000000003E-2</v>
      </c>
      <c r="S62" s="135">
        <v>9.0866599999999999E-3</v>
      </c>
      <c r="T62" s="135">
        <v>1.3471370000000003E-2</v>
      </c>
      <c r="U62" s="135"/>
      <c r="V62" s="135"/>
      <c r="W62" s="135"/>
      <c r="X62" s="135">
        <v>2.2000000000000001E-3</v>
      </c>
      <c r="Y62" s="135">
        <v>4.4000000000000003E-3</v>
      </c>
      <c r="Z62" s="135">
        <v>1.32E-3</v>
      </c>
      <c r="AA62" s="135">
        <v>1.7600000000000003E-3</v>
      </c>
      <c r="AB62" s="135">
        <v>1.1000000000000001E-3</v>
      </c>
      <c r="AC62" s="135">
        <v>7.1500000000000001E-3</v>
      </c>
      <c r="AD62" s="135">
        <v>2.1961299502883933E-3</v>
      </c>
      <c r="AE62" s="135"/>
      <c r="AF62" s="135">
        <v>1.6500000000000002E-3</v>
      </c>
      <c r="AG62" s="135">
        <v>5.5000000000000009E-5</v>
      </c>
      <c r="AH62" s="135">
        <v>5.9999999999999995E-4</v>
      </c>
      <c r="AI62" s="135">
        <v>2.2000000000000001E-3</v>
      </c>
      <c r="AJ62" s="135">
        <v>2.7500000000000004E-2</v>
      </c>
      <c r="AK62" s="135"/>
      <c r="AL62" s="135"/>
      <c r="AM62" s="135"/>
      <c r="AN62" s="135"/>
      <c r="AO62" s="135"/>
      <c r="AP62" s="135"/>
      <c r="AQ62" s="135"/>
      <c r="AR62" s="135">
        <v>2.1961299502883933E-3</v>
      </c>
      <c r="AS62" s="135">
        <v>5.016000000000001E-2</v>
      </c>
      <c r="AT62" s="135"/>
      <c r="AU62" s="135"/>
      <c r="AV62" s="135">
        <v>4.0800000000000003E-2</v>
      </c>
      <c r="AW62" s="135"/>
      <c r="AX62" s="135">
        <v>183636</v>
      </c>
      <c r="AY62" s="135" t="s">
        <v>33</v>
      </c>
      <c r="AZ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DN62" s="129"/>
      <c r="DO62" s="129"/>
    </row>
    <row r="63" spans="1:119" ht="15" x14ac:dyDescent="0.25">
      <c r="A63" s="135">
        <v>62</v>
      </c>
      <c r="B63" s="135">
        <v>180518</v>
      </c>
      <c r="C63" s="135" t="s">
        <v>433</v>
      </c>
      <c r="D63" s="135" t="s">
        <v>451</v>
      </c>
      <c r="E63" s="135" t="s">
        <v>30</v>
      </c>
      <c r="F63" s="135" t="s">
        <v>1010</v>
      </c>
      <c r="G63" s="135">
        <v>268160</v>
      </c>
      <c r="H63" s="135" t="s">
        <v>108</v>
      </c>
      <c r="I63" s="135">
        <v>1</v>
      </c>
      <c r="J63" s="135">
        <v>1.03</v>
      </c>
      <c r="K63" s="135">
        <v>3.0000000000000027E-2</v>
      </c>
      <c r="L63" s="135" t="s">
        <v>1111</v>
      </c>
      <c r="M63" s="135">
        <v>1.1330000000000001E-3</v>
      </c>
      <c r="N63" s="135">
        <v>1.3596000000000002E-4</v>
      </c>
      <c r="O63" s="135">
        <v>1.6995000000000001E-4</v>
      </c>
      <c r="P63" s="135">
        <v>5.6650000000000008E-3</v>
      </c>
      <c r="Q63" s="135">
        <v>4.0788E-4</v>
      </c>
      <c r="R63" s="135">
        <v>2.2660000000000003E-2</v>
      </c>
      <c r="S63" s="135">
        <v>9.0866599999999999E-3</v>
      </c>
      <c r="T63" s="135">
        <v>1.3471370000000003E-2</v>
      </c>
      <c r="U63" s="135"/>
      <c r="V63" s="135"/>
      <c r="W63" s="135"/>
      <c r="X63" s="135">
        <v>2.2000000000000001E-3</v>
      </c>
      <c r="Y63" s="135">
        <v>4.4000000000000003E-3</v>
      </c>
      <c r="Z63" s="135">
        <v>1.32E-3</v>
      </c>
      <c r="AA63" s="135">
        <v>1.7600000000000003E-3</v>
      </c>
      <c r="AB63" s="135">
        <v>1.1000000000000001E-3</v>
      </c>
      <c r="AC63" s="135">
        <v>7.1500000000000001E-3</v>
      </c>
      <c r="AD63" s="135">
        <v>2.1961299502883933E-3</v>
      </c>
      <c r="AE63" s="135"/>
      <c r="AF63" s="135">
        <v>1.6500000000000002E-3</v>
      </c>
      <c r="AG63" s="135">
        <v>5.5000000000000009E-5</v>
      </c>
      <c r="AH63" s="135">
        <v>5.9999999999999995E-4</v>
      </c>
      <c r="AI63" s="135">
        <v>2.2000000000000001E-3</v>
      </c>
      <c r="AJ63" s="135">
        <v>2.7500000000000004E-2</v>
      </c>
      <c r="AK63" s="135"/>
      <c r="AL63" s="135"/>
      <c r="AM63" s="135"/>
      <c r="AN63" s="135"/>
      <c r="AO63" s="135"/>
      <c r="AP63" s="135"/>
      <c r="AQ63" s="135"/>
      <c r="AR63" s="135">
        <v>2.1961299502883933E-3</v>
      </c>
      <c r="AS63" s="135">
        <v>5.016000000000001E-2</v>
      </c>
      <c r="AT63" s="135"/>
      <c r="AU63" s="135"/>
      <c r="AV63" s="135">
        <v>4.0800000000000003E-2</v>
      </c>
      <c r="AW63" s="135"/>
      <c r="AX63" s="135">
        <v>180518</v>
      </c>
      <c r="AY63" s="135" t="s">
        <v>33</v>
      </c>
      <c r="AZ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DN63" s="129"/>
      <c r="DO63" s="129"/>
    </row>
    <row r="64" spans="1:119" ht="15" x14ac:dyDescent="0.25">
      <c r="A64" s="135">
        <v>63</v>
      </c>
      <c r="B64" s="135">
        <v>180521</v>
      </c>
      <c r="C64" s="135" t="s">
        <v>434</v>
      </c>
      <c r="D64" s="135" t="s">
        <v>452</v>
      </c>
      <c r="E64" s="135" t="s">
        <v>30</v>
      </c>
      <c r="F64" s="135" t="s">
        <v>1010</v>
      </c>
      <c r="G64" s="135">
        <v>268160</v>
      </c>
      <c r="H64" s="135" t="s">
        <v>108</v>
      </c>
      <c r="I64" s="135">
        <v>1</v>
      </c>
      <c r="J64" s="135">
        <v>1.03</v>
      </c>
      <c r="K64" s="135">
        <v>3.0000000000000027E-2</v>
      </c>
      <c r="L64" s="135" t="s">
        <v>1111</v>
      </c>
      <c r="M64" s="135">
        <v>1.1330000000000001E-3</v>
      </c>
      <c r="N64" s="135">
        <v>1.3596000000000002E-4</v>
      </c>
      <c r="O64" s="135">
        <v>1.6995000000000001E-4</v>
      </c>
      <c r="P64" s="135">
        <v>5.6650000000000008E-3</v>
      </c>
      <c r="Q64" s="135">
        <v>4.0788E-4</v>
      </c>
      <c r="R64" s="135">
        <v>2.2660000000000003E-2</v>
      </c>
      <c r="S64" s="135">
        <v>9.0866599999999999E-3</v>
      </c>
      <c r="T64" s="135">
        <v>1.3471370000000003E-2</v>
      </c>
      <c r="U64" s="135"/>
      <c r="V64" s="135"/>
      <c r="W64" s="135"/>
      <c r="X64" s="135">
        <v>2.2000000000000001E-3</v>
      </c>
      <c r="Y64" s="135">
        <v>4.4000000000000003E-3</v>
      </c>
      <c r="Z64" s="135">
        <v>1.32E-3</v>
      </c>
      <c r="AA64" s="135">
        <v>1.7600000000000003E-3</v>
      </c>
      <c r="AB64" s="135">
        <v>1.1000000000000001E-3</v>
      </c>
      <c r="AC64" s="135">
        <v>7.1500000000000001E-3</v>
      </c>
      <c r="AD64" s="135">
        <v>2.1961299502883933E-3</v>
      </c>
      <c r="AE64" s="135"/>
      <c r="AF64" s="135">
        <v>1.6500000000000002E-3</v>
      </c>
      <c r="AG64" s="135">
        <v>5.5000000000000009E-5</v>
      </c>
      <c r="AH64" s="135">
        <v>5.9999999999999995E-4</v>
      </c>
      <c r="AI64" s="135">
        <v>2.2000000000000001E-3</v>
      </c>
      <c r="AJ64" s="135">
        <v>2.7500000000000004E-2</v>
      </c>
      <c r="AK64" s="135"/>
      <c r="AL64" s="135"/>
      <c r="AM64" s="135"/>
      <c r="AN64" s="135"/>
      <c r="AO64" s="135"/>
      <c r="AP64" s="135"/>
      <c r="AQ64" s="135"/>
      <c r="AR64" s="135">
        <v>2.1961299502883933E-3</v>
      </c>
      <c r="AS64" s="135">
        <v>5.016000000000001E-2</v>
      </c>
      <c r="AT64" s="135"/>
      <c r="AU64" s="135"/>
      <c r="AV64" s="135">
        <v>4.0800000000000003E-2</v>
      </c>
      <c r="AW64" s="135"/>
      <c r="AX64" s="135">
        <v>180521</v>
      </c>
      <c r="AY64" s="135" t="s">
        <v>33</v>
      </c>
      <c r="AZ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DN64" s="129"/>
      <c r="DO64" s="129"/>
    </row>
    <row r="65" spans="1:119" ht="15" x14ac:dyDescent="0.25">
      <c r="A65" s="135">
        <v>64</v>
      </c>
      <c r="B65" s="135">
        <v>191217</v>
      </c>
      <c r="C65" s="135" t="s">
        <v>435</v>
      </c>
      <c r="D65" s="135" t="s">
        <v>453</v>
      </c>
      <c r="E65" s="135" t="s">
        <v>30</v>
      </c>
      <c r="F65" s="135" t="s">
        <v>1017</v>
      </c>
      <c r="G65" s="135">
        <v>307171</v>
      </c>
      <c r="H65" s="135" t="s">
        <v>108</v>
      </c>
      <c r="I65" s="135">
        <v>1</v>
      </c>
      <c r="J65" s="135">
        <v>1.2</v>
      </c>
      <c r="K65" s="135">
        <v>0.19999999999999996</v>
      </c>
      <c r="L65" s="135" t="s">
        <v>1111</v>
      </c>
      <c r="M65" s="135">
        <v>1.32E-3</v>
      </c>
      <c r="N65" s="135">
        <v>1.584E-4</v>
      </c>
      <c r="O65" s="135">
        <v>1.9799999999999999E-4</v>
      </c>
      <c r="P65" s="135">
        <v>6.6000000000000008E-3</v>
      </c>
      <c r="Q65" s="135">
        <v>4.7519999999999995E-4</v>
      </c>
      <c r="R65" s="135">
        <v>2.6400000000000003E-2</v>
      </c>
      <c r="S65" s="135">
        <v>1.0586399999999999E-2</v>
      </c>
      <c r="T65" s="135">
        <v>1.5694800000000002E-2</v>
      </c>
      <c r="U65" s="135"/>
      <c r="V65" s="135"/>
      <c r="W65" s="135"/>
      <c r="X65" s="135">
        <v>2.2000000000000001E-3</v>
      </c>
      <c r="Y65" s="135">
        <v>4.4000000000000003E-3</v>
      </c>
      <c r="Z65" s="135">
        <v>1.32E-3</v>
      </c>
      <c r="AA65" s="135">
        <v>1.7600000000000003E-3</v>
      </c>
      <c r="AB65" s="135">
        <v>1.1000000000000001E-3</v>
      </c>
      <c r="AC65" s="135">
        <v>7.1500000000000001E-3</v>
      </c>
      <c r="AD65" s="135">
        <v>2.1961299502883933E-3</v>
      </c>
      <c r="AE65" s="135"/>
      <c r="AF65" s="135">
        <v>1.6500000000000002E-3</v>
      </c>
      <c r="AG65" s="135">
        <v>5.5000000000000009E-5</v>
      </c>
      <c r="AH65" s="135">
        <v>5.9999999999999995E-4</v>
      </c>
      <c r="AI65" s="135">
        <v>2.2000000000000001E-3</v>
      </c>
      <c r="AJ65" s="135">
        <v>2.7500000000000004E-2</v>
      </c>
      <c r="AK65" s="135"/>
      <c r="AL65" s="135"/>
      <c r="AM65" s="135"/>
      <c r="AN65" s="135"/>
      <c r="AO65" s="135"/>
      <c r="AP65" s="135"/>
      <c r="AQ65" s="135"/>
      <c r="AR65" s="135">
        <v>2.1961299502883933E-3</v>
      </c>
      <c r="AS65" s="135">
        <v>5.3900000000000003E-2</v>
      </c>
      <c r="AT65" s="135"/>
      <c r="AU65" s="135"/>
      <c r="AV65" s="135"/>
      <c r="AW65" s="135">
        <v>4.0800000000000003E-2</v>
      </c>
      <c r="AX65" s="135">
        <v>191217</v>
      </c>
      <c r="AY65" s="135" t="s">
        <v>33</v>
      </c>
      <c r="AZ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DN65" s="129"/>
      <c r="DO65" s="129"/>
    </row>
    <row r="66" spans="1:119" ht="15" x14ac:dyDescent="0.25">
      <c r="A66" s="135">
        <v>65</v>
      </c>
      <c r="B66" s="135">
        <v>181464</v>
      </c>
      <c r="C66" s="135" t="s">
        <v>459</v>
      </c>
      <c r="D66" s="135" t="s">
        <v>1452</v>
      </c>
      <c r="E66" s="135" t="s">
        <v>30</v>
      </c>
      <c r="F66" s="135" t="s">
        <v>1009</v>
      </c>
      <c r="G66" s="135">
        <v>267722</v>
      </c>
      <c r="H66" s="135" t="s">
        <v>108</v>
      </c>
      <c r="I66" s="135">
        <v>1</v>
      </c>
      <c r="J66" s="135">
        <v>1.03</v>
      </c>
      <c r="K66" s="135">
        <v>3.0000000000000027E-2</v>
      </c>
      <c r="L66" s="135" t="s">
        <v>1111</v>
      </c>
      <c r="M66" s="135">
        <v>1.1330000000000001E-3</v>
      </c>
      <c r="N66" s="135">
        <v>1.3596000000000002E-4</v>
      </c>
      <c r="O66" s="135">
        <v>1.6995000000000001E-4</v>
      </c>
      <c r="P66" s="135">
        <v>5.6650000000000008E-3</v>
      </c>
      <c r="Q66" s="135">
        <v>4.0788E-4</v>
      </c>
      <c r="R66" s="135">
        <v>2.2660000000000003E-2</v>
      </c>
      <c r="S66" s="135">
        <v>9.0866599999999999E-3</v>
      </c>
      <c r="T66" s="135">
        <v>1.3471370000000003E-2</v>
      </c>
      <c r="U66" s="135"/>
      <c r="V66" s="135"/>
      <c r="W66" s="135"/>
      <c r="X66" s="135">
        <v>2.2000000000000001E-3</v>
      </c>
      <c r="Y66" s="135">
        <v>4.4000000000000003E-3</v>
      </c>
      <c r="Z66" s="135">
        <v>1.32E-3</v>
      </c>
      <c r="AA66" s="135">
        <v>1.7600000000000003E-3</v>
      </c>
      <c r="AB66" s="135">
        <v>1.1000000000000001E-3</v>
      </c>
      <c r="AC66" s="135">
        <v>7.1500000000000001E-3</v>
      </c>
      <c r="AD66" s="135">
        <v>2.1961299502883933E-3</v>
      </c>
      <c r="AE66" s="135"/>
      <c r="AF66" s="135">
        <v>1.6500000000000002E-3</v>
      </c>
      <c r="AG66" s="135">
        <v>5.5000000000000009E-5</v>
      </c>
      <c r="AH66" s="135">
        <v>5.9999999999999995E-4</v>
      </c>
      <c r="AI66" s="135">
        <v>2.2000000000000001E-3</v>
      </c>
      <c r="AJ66" s="135">
        <v>2.7500000000000004E-2</v>
      </c>
      <c r="AK66" s="135"/>
      <c r="AL66" s="135"/>
      <c r="AM66" s="135"/>
      <c r="AN66" s="135"/>
      <c r="AO66" s="135"/>
      <c r="AP66" s="135"/>
      <c r="AQ66" s="135"/>
      <c r="AR66" s="135">
        <v>2.1961299502883933E-3</v>
      </c>
      <c r="AS66" s="135">
        <v>5.016000000000001E-2</v>
      </c>
      <c r="AT66" s="135"/>
      <c r="AU66" s="135"/>
      <c r="AV66" s="135">
        <v>4.0800000000000003E-2</v>
      </c>
      <c r="AW66" s="135"/>
      <c r="AX66" s="135">
        <v>181464</v>
      </c>
      <c r="AY66" s="135" t="s">
        <v>33</v>
      </c>
      <c r="AZ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DN66" s="129"/>
      <c r="DO66" s="129"/>
    </row>
    <row r="67" spans="1:119" ht="15" x14ac:dyDescent="0.25">
      <c r="A67" s="135">
        <v>66</v>
      </c>
      <c r="B67" s="135">
        <v>184554</v>
      </c>
      <c r="C67" s="135" t="s">
        <v>460</v>
      </c>
      <c r="D67" s="135" t="s">
        <v>1453</v>
      </c>
      <c r="E67" s="135" t="s">
        <v>30</v>
      </c>
      <c r="F67" s="135" t="s">
        <v>1009</v>
      </c>
      <c r="G67" s="135">
        <v>267722</v>
      </c>
      <c r="H67" s="135" t="s">
        <v>108</v>
      </c>
      <c r="I67" s="135">
        <v>1</v>
      </c>
      <c r="J67" s="135">
        <v>1.03</v>
      </c>
      <c r="K67" s="135">
        <v>3.0000000000000027E-2</v>
      </c>
      <c r="L67" s="135" t="s">
        <v>1111</v>
      </c>
      <c r="M67" s="135">
        <v>1.1330000000000001E-3</v>
      </c>
      <c r="N67" s="135">
        <v>1.3596000000000002E-4</v>
      </c>
      <c r="O67" s="135">
        <v>1.6995000000000001E-4</v>
      </c>
      <c r="P67" s="135">
        <v>5.6650000000000008E-3</v>
      </c>
      <c r="Q67" s="135">
        <v>4.0788E-4</v>
      </c>
      <c r="R67" s="135">
        <v>2.2660000000000003E-2</v>
      </c>
      <c r="S67" s="135">
        <v>9.0866599999999999E-3</v>
      </c>
      <c r="T67" s="135">
        <v>1.3471370000000003E-2</v>
      </c>
      <c r="U67" s="135"/>
      <c r="V67" s="135"/>
      <c r="W67" s="135"/>
      <c r="X67" s="135">
        <v>2.2000000000000001E-3</v>
      </c>
      <c r="Y67" s="135">
        <v>4.4000000000000003E-3</v>
      </c>
      <c r="Z67" s="135">
        <v>1.32E-3</v>
      </c>
      <c r="AA67" s="135">
        <v>1.7600000000000003E-3</v>
      </c>
      <c r="AB67" s="135">
        <v>1.1000000000000001E-3</v>
      </c>
      <c r="AC67" s="135">
        <v>7.1500000000000001E-3</v>
      </c>
      <c r="AD67" s="135">
        <v>2.1961299502883933E-3</v>
      </c>
      <c r="AE67" s="135"/>
      <c r="AF67" s="135">
        <v>1.6500000000000002E-3</v>
      </c>
      <c r="AG67" s="135">
        <v>5.5000000000000009E-5</v>
      </c>
      <c r="AH67" s="135">
        <v>5.9999999999999995E-4</v>
      </c>
      <c r="AI67" s="135">
        <v>2.2000000000000001E-3</v>
      </c>
      <c r="AJ67" s="135">
        <v>2.7500000000000004E-2</v>
      </c>
      <c r="AK67" s="135"/>
      <c r="AL67" s="135"/>
      <c r="AM67" s="135"/>
      <c r="AN67" s="135"/>
      <c r="AO67" s="135"/>
      <c r="AP67" s="135"/>
      <c r="AQ67" s="135"/>
      <c r="AR67" s="135">
        <v>2.1961299502883933E-3</v>
      </c>
      <c r="AS67" s="135">
        <v>5.016000000000001E-2</v>
      </c>
      <c r="AT67" s="135"/>
      <c r="AU67" s="135"/>
      <c r="AV67" s="135">
        <v>4.0800000000000003E-2</v>
      </c>
      <c r="AW67" s="135"/>
      <c r="AX67" s="135">
        <v>184554</v>
      </c>
      <c r="AY67" s="135" t="s">
        <v>33</v>
      </c>
      <c r="AZ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DN67" s="129"/>
      <c r="DO67" s="129"/>
    </row>
    <row r="68" spans="1:119" ht="15" x14ac:dyDescent="0.25">
      <c r="A68" s="135">
        <v>67</v>
      </c>
      <c r="B68" s="135">
        <v>181461</v>
      </c>
      <c r="C68" s="135" t="s">
        <v>461</v>
      </c>
      <c r="D68" s="135" t="s">
        <v>1454</v>
      </c>
      <c r="E68" s="135" t="s">
        <v>30</v>
      </c>
      <c r="F68" s="135" t="s">
        <v>1009</v>
      </c>
      <c r="G68" s="135">
        <v>267722</v>
      </c>
      <c r="H68" s="135" t="s">
        <v>108</v>
      </c>
      <c r="I68" s="135">
        <v>1</v>
      </c>
      <c r="J68" s="135">
        <v>1.03</v>
      </c>
      <c r="K68" s="135">
        <v>3.0000000000000027E-2</v>
      </c>
      <c r="L68" s="135" t="s">
        <v>1111</v>
      </c>
      <c r="M68" s="135">
        <v>1.1330000000000001E-3</v>
      </c>
      <c r="N68" s="135">
        <v>1.3596000000000002E-4</v>
      </c>
      <c r="O68" s="135">
        <v>1.6995000000000001E-4</v>
      </c>
      <c r="P68" s="135">
        <v>5.6650000000000008E-3</v>
      </c>
      <c r="Q68" s="135">
        <v>4.0788E-4</v>
      </c>
      <c r="R68" s="135">
        <v>2.2660000000000003E-2</v>
      </c>
      <c r="S68" s="135">
        <v>9.0866599999999999E-3</v>
      </c>
      <c r="T68" s="135">
        <v>1.3471370000000003E-2</v>
      </c>
      <c r="U68" s="135"/>
      <c r="V68" s="135"/>
      <c r="W68" s="135"/>
      <c r="X68" s="135">
        <v>2.2000000000000001E-3</v>
      </c>
      <c r="Y68" s="135">
        <v>4.4000000000000003E-3</v>
      </c>
      <c r="Z68" s="135">
        <v>1.32E-3</v>
      </c>
      <c r="AA68" s="135">
        <v>1.7600000000000003E-3</v>
      </c>
      <c r="AB68" s="135">
        <v>1.1000000000000001E-3</v>
      </c>
      <c r="AC68" s="135">
        <v>7.1500000000000001E-3</v>
      </c>
      <c r="AD68" s="135">
        <v>2.1961299502883933E-3</v>
      </c>
      <c r="AE68" s="135"/>
      <c r="AF68" s="135">
        <v>1.6500000000000002E-3</v>
      </c>
      <c r="AG68" s="135">
        <v>5.5000000000000009E-5</v>
      </c>
      <c r="AH68" s="135">
        <v>5.9999999999999995E-4</v>
      </c>
      <c r="AI68" s="135">
        <v>2.2000000000000001E-3</v>
      </c>
      <c r="AJ68" s="135">
        <v>2.7500000000000004E-2</v>
      </c>
      <c r="AK68" s="135"/>
      <c r="AL68" s="135"/>
      <c r="AM68" s="135"/>
      <c r="AN68" s="135"/>
      <c r="AO68" s="135"/>
      <c r="AP68" s="135"/>
      <c r="AQ68" s="135"/>
      <c r="AR68" s="135">
        <v>2.1961299502883933E-3</v>
      </c>
      <c r="AS68" s="135">
        <v>5.016000000000001E-2</v>
      </c>
      <c r="AT68" s="135"/>
      <c r="AU68" s="135"/>
      <c r="AV68" s="135">
        <v>4.0800000000000003E-2</v>
      </c>
      <c r="AW68" s="135"/>
      <c r="AX68" s="135">
        <v>181461</v>
      </c>
      <c r="AY68" s="135" t="s">
        <v>33</v>
      </c>
      <c r="AZ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DN68" s="129"/>
      <c r="DO68" s="129"/>
    </row>
    <row r="69" spans="1:119" ht="15" x14ac:dyDescent="0.25">
      <c r="A69" s="135">
        <v>68</v>
      </c>
      <c r="B69" s="135">
        <v>218058</v>
      </c>
      <c r="C69" s="135" t="s">
        <v>439</v>
      </c>
      <c r="D69" s="135" t="s">
        <v>1455</v>
      </c>
      <c r="E69" s="135" t="s">
        <v>30</v>
      </c>
      <c r="F69" s="135" t="s">
        <v>1008</v>
      </c>
      <c r="G69" s="135">
        <v>253758</v>
      </c>
      <c r="H69" s="135" t="s">
        <v>108</v>
      </c>
      <c r="I69" s="135">
        <v>1</v>
      </c>
      <c r="J69" s="135">
        <v>1.03</v>
      </c>
      <c r="K69" s="135">
        <v>3.0000000000000027E-2</v>
      </c>
      <c r="L69" s="135" t="s">
        <v>1111</v>
      </c>
      <c r="M69" s="135">
        <v>1.1330000000000001E-3</v>
      </c>
      <c r="N69" s="135">
        <v>1.3596000000000002E-4</v>
      </c>
      <c r="O69" s="135">
        <v>1.6995000000000001E-4</v>
      </c>
      <c r="P69" s="135">
        <v>5.6650000000000008E-3</v>
      </c>
      <c r="Q69" s="135">
        <v>4.0788E-4</v>
      </c>
      <c r="R69" s="135">
        <v>2.2660000000000003E-2</v>
      </c>
      <c r="S69" s="135">
        <v>9.0866599999999999E-3</v>
      </c>
      <c r="T69" s="135">
        <v>1.3471370000000003E-2</v>
      </c>
      <c r="U69" s="135"/>
      <c r="V69" s="135"/>
      <c r="W69" s="135"/>
      <c r="X69" s="135">
        <v>2.2000000000000001E-3</v>
      </c>
      <c r="Y69" s="135">
        <v>4.4000000000000003E-3</v>
      </c>
      <c r="Z69" s="135">
        <v>1.32E-3</v>
      </c>
      <c r="AA69" s="135">
        <v>1.7600000000000003E-3</v>
      </c>
      <c r="AB69" s="135">
        <v>1.1000000000000001E-3</v>
      </c>
      <c r="AC69" s="135">
        <v>7.1500000000000001E-3</v>
      </c>
      <c r="AD69" s="135">
        <v>2.1961299502883933E-3</v>
      </c>
      <c r="AE69" s="135"/>
      <c r="AF69" s="135">
        <v>1.6500000000000002E-3</v>
      </c>
      <c r="AG69" s="135">
        <v>5.5000000000000009E-5</v>
      </c>
      <c r="AH69" s="135">
        <v>5.9999999999999995E-4</v>
      </c>
      <c r="AI69" s="135">
        <v>2.2000000000000001E-3</v>
      </c>
      <c r="AJ69" s="135">
        <v>2.7500000000000004E-2</v>
      </c>
      <c r="AK69" s="135"/>
      <c r="AL69" s="135"/>
      <c r="AM69" s="135"/>
      <c r="AN69" s="135"/>
      <c r="AO69" s="135"/>
      <c r="AP69" s="135"/>
      <c r="AQ69" s="135"/>
      <c r="AR69" s="135">
        <v>2.1961299502883933E-3</v>
      </c>
      <c r="AS69" s="135">
        <v>5.016000000000001E-2</v>
      </c>
      <c r="AT69" s="135"/>
      <c r="AU69" s="135"/>
      <c r="AV69" s="135">
        <v>4.0800000000000003E-2</v>
      </c>
      <c r="AW69" s="135"/>
      <c r="AX69" s="135">
        <v>218058</v>
      </c>
      <c r="AY69" s="135" t="s">
        <v>33</v>
      </c>
      <c r="AZ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DN69" s="129"/>
      <c r="DO69" s="129"/>
    </row>
    <row r="70" spans="1:119" ht="15" x14ac:dyDescent="0.25">
      <c r="A70" s="135">
        <v>69</v>
      </c>
      <c r="B70" s="135">
        <v>181665</v>
      </c>
      <c r="C70" s="135" t="s">
        <v>462</v>
      </c>
      <c r="D70" s="135" t="s">
        <v>1456</v>
      </c>
      <c r="E70" s="135" t="s">
        <v>30</v>
      </c>
      <c r="F70" s="135" t="s">
        <v>1017</v>
      </c>
      <c r="G70" s="135">
        <v>307171</v>
      </c>
      <c r="H70" s="135" t="s">
        <v>108</v>
      </c>
      <c r="I70" s="135">
        <v>1</v>
      </c>
      <c r="J70" s="135">
        <v>1.2</v>
      </c>
      <c r="K70" s="135">
        <v>0.19999999999999996</v>
      </c>
      <c r="L70" s="135" t="s">
        <v>1111</v>
      </c>
      <c r="M70" s="135">
        <v>1.32E-3</v>
      </c>
      <c r="N70" s="135">
        <v>1.584E-4</v>
      </c>
      <c r="O70" s="135">
        <v>1.9799999999999999E-4</v>
      </c>
      <c r="P70" s="135">
        <v>6.6000000000000008E-3</v>
      </c>
      <c r="Q70" s="135">
        <v>4.7519999999999995E-4</v>
      </c>
      <c r="R70" s="135">
        <v>2.6400000000000003E-2</v>
      </c>
      <c r="S70" s="135">
        <v>1.0586399999999999E-2</v>
      </c>
      <c r="T70" s="135">
        <v>1.5694800000000002E-2</v>
      </c>
      <c r="U70" s="135"/>
      <c r="V70" s="135"/>
      <c r="W70" s="135"/>
      <c r="X70" s="135">
        <v>2.2000000000000001E-3</v>
      </c>
      <c r="Y70" s="135">
        <v>4.4000000000000003E-3</v>
      </c>
      <c r="Z70" s="135">
        <v>1.32E-3</v>
      </c>
      <c r="AA70" s="135">
        <v>1.7600000000000003E-3</v>
      </c>
      <c r="AB70" s="135">
        <v>1.1000000000000001E-3</v>
      </c>
      <c r="AC70" s="135">
        <v>7.1500000000000001E-3</v>
      </c>
      <c r="AD70" s="135">
        <v>2.1961299502883933E-3</v>
      </c>
      <c r="AE70" s="135"/>
      <c r="AF70" s="135">
        <v>1.6500000000000002E-3</v>
      </c>
      <c r="AG70" s="135">
        <v>5.5000000000000009E-5</v>
      </c>
      <c r="AH70" s="135">
        <v>5.9999999999999995E-4</v>
      </c>
      <c r="AI70" s="135">
        <v>2.2000000000000001E-3</v>
      </c>
      <c r="AJ70" s="135">
        <v>2.7500000000000004E-2</v>
      </c>
      <c r="AK70" s="135"/>
      <c r="AL70" s="135"/>
      <c r="AM70" s="135"/>
      <c r="AN70" s="135"/>
      <c r="AO70" s="135"/>
      <c r="AP70" s="135"/>
      <c r="AQ70" s="135"/>
      <c r="AR70" s="135">
        <v>2.1961299502883933E-3</v>
      </c>
      <c r="AS70" s="135">
        <v>5.3900000000000003E-2</v>
      </c>
      <c r="AT70" s="135"/>
      <c r="AU70" s="135">
        <v>4.0800000000000003E-2</v>
      </c>
      <c r="AV70" s="135"/>
      <c r="AW70" s="135"/>
      <c r="AX70" s="135">
        <v>181665</v>
      </c>
      <c r="AY70" s="135" t="s">
        <v>33</v>
      </c>
      <c r="AZ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DN70" s="129"/>
      <c r="DO70" s="129"/>
    </row>
    <row r="71" spans="1:119" ht="15" x14ac:dyDescent="0.25">
      <c r="A71" s="135">
        <v>70</v>
      </c>
      <c r="B71" s="135">
        <v>183642</v>
      </c>
      <c r="C71" s="135" t="s">
        <v>483</v>
      </c>
      <c r="D71" s="135" t="s">
        <v>503</v>
      </c>
      <c r="E71" s="135" t="s">
        <v>30</v>
      </c>
      <c r="F71" s="135" t="s">
        <v>1010</v>
      </c>
      <c r="G71" s="135">
        <v>268160</v>
      </c>
      <c r="H71" s="135" t="s">
        <v>108</v>
      </c>
      <c r="I71" s="135">
        <v>1</v>
      </c>
      <c r="J71" s="135">
        <v>1.03</v>
      </c>
      <c r="K71" s="135">
        <v>3.0000000000000027E-2</v>
      </c>
      <c r="L71" s="135" t="s">
        <v>1111</v>
      </c>
      <c r="M71" s="135">
        <v>1.1330000000000001E-3</v>
      </c>
      <c r="N71" s="135">
        <v>1.3596000000000002E-4</v>
      </c>
      <c r="O71" s="135">
        <v>1.6995000000000001E-4</v>
      </c>
      <c r="P71" s="135">
        <v>5.6650000000000008E-3</v>
      </c>
      <c r="Q71" s="135">
        <v>4.0788E-4</v>
      </c>
      <c r="R71" s="135">
        <v>2.2660000000000003E-2</v>
      </c>
      <c r="S71" s="135">
        <v>9.0866599999999999E-3</v>
      </c>
      <c r="T71" s="135">
        <v>1.3471370000000003E-2</v>
      </c>
      <c r="U71" s="135"/>
      <c r="V71" s="135"/>
      <c r="W71" s="135"/>
      <c r="X71" s="135">
        <v>2.2000000000000001E-3</v>
      </c>
      <c r="Y71" s="135">
        <v>4.4000000000000003E-3</v>
      </c>
      <c r="Z71" s="135">
        <v>1.32E-3</v>
      </c>
      <c r="AA71" s="135">
        <v>1.7600000000000003E-3</v>
      </c>
      <c r="AB71" s="135">
        <v>1.1000000000000001E-3</v>
      </c>
      <c r="AC71" s="135">
        <v>7.1500000000000001E-3</v>
      </c>
      <c r="AD71" s="135">
        <v>2.1961299502883933E-3</v>
      </c>
      <c r="AE71" s="135"/>
      <c r="AF71" s="135">
        <v>1.6500000000000002E-3</v>
      </c>
      <c r="AG71" s="135">
        <v>5.5000000000000009E-5</v>
      </c>
      <c r="AH71" s="135">
        <v>5.9999999999999995E-4</v>
      </c>
      <c r="AI71" s="135">
        <v>2.2000000000000001E-3</v>
      </c>
      <c r="AJ71" s="135">
        <v>2.7500000000000004E-2</v>
      </c>
      <c r="AK71" s="135"/>
      <c r="AL71" s="135"/>
      <c r="AM71" s="135"/>
      <c r="AN71" s="135"/>
      <c r="AO71" s="135"/>
      <c r="AP71" s="135"/>
      <c r="AQ71" s="135"/>
      <c r="AR71" s="135">
        <v>2.1961299502883933E-3</v>
      </c>
      <c r="AS71" s="135">
        <v>5.016000000000001E-2</v>
      </c>
      <c r="AT71" s="135"/>
      <c r="AU71" s="135"/>
      <c r="AV71" s="135">
        <v>4.0800000000000003E-2</v>
      </c>
      <c r="AW71" s="135"/>
      <c r="AX71" s="135">
        <v>183642</v>
      </c>
      <c r="AY71" s="135" t="s">
        <v>33</v>
      </c>
      <c r="AZ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DN71" s="129"/>
      <c r="DO71" s="129"/>
    </row>
    <row r="72" spans="1:119" ht="15" x14ac:dyDescent="0.25">
      <c r="A72" s="135">
        <v>71</v>
      </c>
      <c r="B72" s="135">
        <v>218388</v>
      </c>
      <c r="C72" s="135" t="s">
        <v>608</v>
      </c>
      <c r="D72" s="135" t="s">
        <v>1457</v>
      </c>
      <c r="E72" s="135" t="s">
        <v>30</v>
      </c>
      <c r="F72" s="135" t="s">
        <v>1009</v>
      </c>
      <c r="G72" s="135">
        <v>267722</v>
      </c>
      <c r="H72" s="135" t="s">
        <v>108</v>
      </c>
      <c r="I72" s="135">
        <v>1</v>
      </c>
      <c r="J72" s="135">
        <v>1.03</v>
      </c>
      <c r="K72" s="135">
        <v>3.0000000000000027E-2</v>
      </c>
      <c r="L72" s="135" t="s">
        <v>1111</v>
      </c>
      <c r="M72" s="135">
        <v>1.1330000000000001E-3</v>
      </c>
      <c r="N72" s="135">
        <v>1.3596000000000002E-4</v>
      </c>
      <c r="O72" s="135">
        <v>1.6995000000000001E-4</v>
      </c>
      <c r="P72" s="135">
        <v>5.6650000000000008E-3</v>
      </c>
      <c r="Q72" s="135">
        <v>4.0788E-4</v>
      </c>
      <c r="R72" s="135">
        <v>2.2660000000000003E-2</v>
      </c>
      <c r="S72" s="135">
        <v>9.0866599999999999E-3</v>
      </c>
      <c r="T72" s="135">
        <v>1.3471370000000003E-2</v>
      </c>
      <c r="U72" s="135"/>
      <c r="V72" s="135"/>
      <c r="W72" s="135"/>
      <c r="X72" s="135">
        <v>2.2000000000000001E-3</v>
      </c>
      <c r="Y72" s="135">
        <v>4.4000000000000003E-3</v>
      </c>
      <c r="Z72" s="135">
        <v>1.32E-3</v>
      </c>
      <c r="AA72" s="135">
        <v>1.7600000000000003E-3</v>
      </c>
      <c r="AB72" s="135">
        <v>1.1000000000000001E-3</v>
      </c>
      <c r="AC72" s="135">
        <v>7.1500000000000001E-3</v>
      </c>
      <c r="AD72" s="135">
        <v>2.1961299502883933E-3</v>
      </c>
      <c r="AE72" s="135"/>
      <c r="AF72" s="135">
        <v>1.6500000000000002E-3</v>
      </c>
      <c r="AG72" s="135">
        <v>5.5000000000000009E-5</v>
      </c>
      <c r="AH72" s="135">
        <v>5.9999999999999995E-4</v>
      </c>
      <c r="AI72" s="135">
        <v>2.2000000000000001E-3</v>
      </c>
      <c r="AJ72" s="135">
        <v>2.7500000000000004E-2</v>
      </c>
      <c r="AK72" s="135"/>
      <c r="AL72" s="135"/>
      <c r="AM72" s="135"/>
      <c r="AN72" s="135"/>
      <c r="AO72" s="135"/>
      <c r="AP72" s="135"/>
      <c r="AQ72" s="135"/>
      <c r="AR72" s="135">
        <v>2.1961299502883933E-3</v>
      </c>
      <c r="AS72" s="135">
        <v>5.016000000000001E-2</v>
      </c>
      <c r="AT72" s="135"/>
      <c r="AU72" s="135"/>
      <c r="AV72" s="135">
        <v>4.0800000000000003E-2</v>
      </c>
      <c r="AW72" s="135"/>
      <c r="AX72" s="135">
        <v>218388</v>
      </c>
      <c r="AY72" s="135" t="s">
        <v>33</v>
      </c>
      <c r="AZ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DN72" s="129"/>
      <c r="DO72" s="129"/>
    </row>
    <row r="73" spans="1:119" ht="15" x14ac:dyDescent="0.25">
      <c r="A73" s="135">
        <v>72</v>
      </c>
      <c r="B73" s="135">
        <v>218389</v>
      </c>
      <c r="C73" s="135" t="s">
        <v>609</v>
      </c>
      <c r="D73" s="135" t="s">
        <v>1458</v>
      </c>
      <c r="E73" s="135" t="s">
        <v>30</v>
      </c>
      <c r="F73" s="135" t="s">
        <v>1009</v>
      </c>
      <c r="G73" s="135">
        <v>267722</v>
      </c>
      <c r="H73" s="135" t="s">
        <v>108</v>
      </c>
      <c r="I73" s="135">
        <v>1</v>
      </c>
      <c r="J73" s="135">
        <v>1.03</v>
      </c>
      <c r="K73" s="135">
        <v>3.0000000000000027E-2</v>
      </c>
      <c r="L73" s="135" t="s">
        <v>1111</v>
      </c>
      <c r="M73" s="135">
        <v>1.1330000000000001E-3</v>
      </c>
      <c r="N73" s="135">
        <v>1.3596000000000002E-4</v>
      </c>
      <c r="O73" s="135">
        <v>1.6995000000000001E-4</v>
      </c>
      <c r="P73" s="135">
        <v>5.6650000000000008E-3</v>
      </c>
      <c r="Q73" s="135">
        <v>4.0788E-4</v>
      </c>
      <c r="R73" s="135">
        <v>2.2660000000000003E-2</v>
      </c>
      <c r="S73" s="135">
        <v>9.0866599999999999E-3</v>
      </c>
      <c r="T73" s="135">
        <v>1.3471370000000003E-2</v>
      </c>
      <c r="U73" s="135"/>
      <c r="V73" s="135"/>
      <c r="W73" s="135"/>
      <c r="X73" s="135">
        <v>2.2000000000000001E-3</v>
      </c>
      <c r="Y73" s="135">
        <v>4.4000000000000003E-3</v>
      </c>
      <c r="Z73" s="135">
        <v>1.32E-3</v>
      </c>
      <c r="AA73" s="135">
        <v>1.7600000000000003E-3</v>
      </c>
      <c r="AB73" s="135">
        <v>1.1000000000000001E-3</v>
      </c>
      <c r="AC73" s="135">
        <v>7.1500000000000001E-3</v>
      </c>
      <c r="AD73" s="135">
        <v>2.1961299502883933E-3</v>
      </c>
      <c r="AE73" s="135"/>
      <c r="AF73" s="135">
        <v>1.6500000000000002E-3</v>
      </c>
      <c r="AG73" s="135">
        <v>5.5000000000000009E-5</v>
      </c>
      <c r="AH73" s="135">
        <v>5.9999999999999995E-4</v>
      </c>
      <c r="AI73" s="135">
        <v>2.2000000000000001E-3</v>
      </c>
      <c r="AJ73" s="135">
        <v>2.7500000000000004E-2</v>
      </c>
      <c r="AK73" s="135"/>
      <c r="AL73" s="135"/>
      <c r="AM73" s="135"/>
      <c r="AN73" s="135"/>
      <c r="AO73" s="135"/>
      <c r="AP73" s="135"/>
      <c r="AQ73" s="135"/>
      <c r="AR73" s="135">
        <v>2.1961299502883933E-3</v>
      </c>
      <c r="AS73" s="135">
        <v>5.016000000000001E-2</v>
      </c>
      <c r="AT73" s="135"/>
      <c r="AU73" s="135"/>
      <c r="AV73" s="135">
        <v>4.0800000000000003E-2</v>
      </c>
      <c r="AW73" s="135"/>
      <c r="AX73" s="135">
        <v>218389</v>
      </c>
      <c r="AY73" s="135" t="s">
        <v>33</v>
      </c>
      <c r="AZ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DN73" s="129"/>
      <c r="DO73" s="129"/>
    </row>
    <row r="74" spans="1:119" ht="15" x14ac:dyDescent="0.25">
      <c r="A74" s="135">
        <v>73</v>
      </c>
      <c r="B74" s="135">
        <v>218390</v>
      </c>
      <c r="C74" s="135" t="s">
        <v>610</v>
      </c>
      <c r="D74" s="135" t="s">
        <v>1459</v>
      </c>
      <c r="E74" s="135" t="s">
        <v>30</v>
      </c>
      <c r="F74" s="135" t="s">
        <v>1009</v>
      </c>
      <c r="G74" s="135">
        <v>267722</v>
      </c>
      <c r="H74" s="135" t="s">
        <v>108</v>
      </c>
      <c r="I74" s="135">
        <v>1</v>
      </c>
      <c r="J74" s="135">
        <v>1.03</v>
      </c>
      <c r="K74" s="135">
        <v>3.0000000000000027E-2</v>
      </c>
      <c r="L74" s="135" t="s">
        <v>1111</v>
      </c>
      <c r="M74" s="135">
        <v>1.1330000000000001E-3</v>
      </c>
      <c r="N74" s="135">
        <v>1.3596000000000002E-4</v>
      </c>
      <c r="O74" s="135">
        <v>1.6995000000000001E-4</v>
      </c>
      <c r="P74" s="135">
        <v>5.6650000000000008E-3</v>
      </c>
      <c r="Q74" s="135">
        <v>4.0788E-4</v>
      </c>
      <c r="R74" s="135">
        <v>2.2660000000000003E-2</v>
      </c>
      <c r="S74" s="135">
        <v>9.0866599999999999E-3</v>
      </c>
      <c r="T74" s="135">
        <v>1.3471370000000003E-2</v>
      </c>
      <c r="U74" s="135"/>
      <c r="V74" s="135"/>
      <c r="W74" s="135"/>
      <c r="X74" s="135">
        <v>2.2000000000000001E-3</v>
      </c>
      <c r="Y74" s="135">
        <v>4.4000000000000003E-3</v>
      </c>
      <c r="Z74" s="135">
        <v>1.32E-3</v>
      </c>
      <c r="AA74" s="135">
        <v>1.7600000000000003E-3</v>
      </c>
      <c r="AB74" s="135">
        <v>1.1000000000000001E-3</v>
      </c>
      <c r="AC74" s="135">
        <v>7.1500000000000001E-3</v>
      </c>
      <c r="AD74" s="135">
        <v>2.1961299502883933E-3</v>
      </c>
      <c r="AE74" s="135"/>
      <c r="AF74" s="135">
        <v>1.6500000000000002E-3</v>
      </c>
      <c r="AG74" s="135">
        <v>5.5000000000000009E-5</v>
      </c>
      <c r="AH74" s="135">
        <v>5.9999999999999995E-4</v>
      </c>
      <c r="AI74" s="135">
        <v>2.2000000000000001E-3</v>
      </c>
      <c r="AJ74" s="135">
        <v>2.7500000000000004E-2</v>
      </c>
      <c r="AK74" s="135"/>
      <c r="AL74" s="135"/>
      <c r="AM74" s="135"/>
      <c r="AN74" s="135"/>
      <c r="AO74" s="135"/>
      <c r="AP74" s="135"/>
      <c r="AQ74" s="135"/>
      <c r="AR74" s="135">
        <v>2.1961299502883933E-3</v>
      </c>
      <c r="AS74" s="135">
        <v>5.016000000000001E-2</v>
      </c>
      <c r="AT74" s="135"/>
      <c r="AU74" s="135"/>
      <c r="AV74" s="135">
        <v>4.0800000000000003E-2</v>
      </c>
      <c r="AW74" s="135"/>
      <c r="AX74" s="135">
        <v>218390</v>
      </c>
      <c r="AY74" s="135" t="s">
        <v>33</v>
      </c>
      <c r="AZ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DN74" s="129"/>
      <c r="DO74" s="129"/>
    </row>
    <row r="75" spans="1:119" ht="15" x14ac:dyDescent="0.25">
      <c r="A75" s="135">
        <v>74</v>
      </c>
      <c r="B75" s="135">
        <v>218391</v>
      </c>
      <c r="C75" s="135" t="s">
        <v>611</v>
      </c>
      <c r="D75" s="135" t="s">
        <v>1460</v>
      </c>
      <c r="E75" s="135" t="s">
        <v>30</v>
      </c>
      <c r="F75" s="135" t="s">
        <v>1009</v>
      </c>
      <c r="G75" s="135">
        <v>267722</v>
      </c>
      <c r="H75" s="135" t="s">
        <v>108</v>
      </c>
      <c r="I75" s="135">
        <v>1</v>
      </c>
      <c r="J75" s="135">
        <v>1.03</v>
      </c>
      <c r="K75" s="135">
        <v>3.0000000000000027E-2</v>
      </c>
      <c r="L75" s="135" t="s">
        <v>1111</v>
      </c>
      <c r="M75" s="135">
        <v>1.1330000000000001E-3</v>
      </c>
      <c r="N75" s="135">
        <v>1.3596000000000002E-4</v>
      </c>
      <c r="O75" s="135">
        <v>1.6995000000000001E-4</v>
      </c>
      <c r="P75" s="135">
        <v>5.6650000000000008E-3</v>
      </c>
      <c r="Q75" s="135">
        <v>4.0788E-4</v>
      </c>
      <c r="R75" s="135">
        <v>2.2660000000000003E-2</v>
      </c>
      <c r="S75" s="135">
        <v>9.0866599999999999E-3</v>
      </c>
      <c r="T75" s="135">
        <v>1.3471370000000003E-2</v>
      </c>
      <c r="U75" s="135"/>
      <c r="V75" s="135"/>
      <c r="W75" s="135"/>
      <c r="X75" s="135">
        <v>2.2000000000000001E-3</v>
      </c>
      <c r="Y75" s="135">
        <v>4.4000000000000003E-3</v>
      </c>
      <c r="Z75" s="135">
        <v>1.32E-3</v>
      </c>
      <c r="AA75" s="135">
        <v>1.7600000000000003E-3</v>
      </c>
      <c r="AB75" s="135">
        <v>1.1000000000000001E-3</v>
      </c>
      <c r="AC75" s="135">
        <v>7.1500000000000001E-3</v>
      </c>
      <c r="AD75" s="135">
        <v>2.1961299502883933E-3</v>
      </c>
      <c r="AE75" s="135"/>
      <c r="AF75" s="135">
        <v>1.6500000000000002E-3</v>
      </c>
      <c r="AG75" s="135">
        <v>5.5000000000000009E-5</v>
      </c>
      <c r="AH75" s="135">
        <v>5.9999999999999995E-4</v>
      </c>
      <c r="AI75" s="135">
        <v>2.2000000000000001E-3</v>
      </c>
      <c r="AJ75" s="135">
        <v>2.7500000000000004E-2</v>
      </c>
      <c r="AK75" s="135"/>
      <c r="AL75" s="135"/>
      <c r="AM75" s="135"/>
      <c r="AN75" s="135"/>
      <c r="AO75" s="135"/>
      <c r="AP75" s="135"/>
      <c r="AQ75" s="135"/>
      <c r="AR75" s="135">
        <v>2.1961299502883933E-3</v>
      </c>
      <c r="AS75" s="135">
        <v>5.016000000000001E-2</v>
      </c>
      <c r="AT75" s="135"/>
      <c r="AU75" s="135"/>
      <c r="AV75" s="135">
        <v>4.0800000000000003E-2</v>
      </c>
      <c r="AW75" s="135"/>
      <c r="AX75" s="135">
        <v>218391</v>
      </c>
      <c r="AY75" s="135" t="s">
        <v>33</v>
      </c>
      <c r="AZ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DN75" s="129"/>
      <c r="DO75" s="129"/>
    </row>
    <row r="76" spans="1:119" ht="15" x14ac:dyDescent="0.25">
      <c r="A76" s="135">
        <v>75</v>
      </c>
      <c r="B76" s="135">
        <v>218392</v>
      </c>
      <c r="C76" s="135" t="s">
        <v>616</v>
      </c>
      <c r="D76" s="135" t="s">
        <v>625</v>
      </c>
      <c r="E76" s="135" t="s">
        <v>30</v>
      </c>
      <c r="F76" s="135" t="s">
        <v>1016</v>
      </c>
      <c r="G76" s="135">
        <v>267714</v>
      </c>
      <c r="H76" s="135" t="s">
        <v>108</v>
      </c>
      <c r="I76" s="135">
        <v>1</v>
      </c>
      <c r="J76" s="135">
        <v>1.18</v>
      </c>
      <c r="K76" s="135">
        <v>0.17999999999999994</v>
      </c>
      <c r="L76" s="135" t="s">
        <v>61</v>
      </c>
      <c r="M76" s="135">
        <v>1.2980000000000001E-3</v>
      </c>
      <c r="N76" s="135">
        <v>1.5576000000000001E-4</v>
      </c>
      <c r="O76" s="135">
        <v>1.9469999999999999E-4</v>
      </c>
      <c r="P76" s="135">
        <v>6.4900000000000001E-3</v>
      </c>
      <c r="Q76" s="135">
        <v>4.6727999999999993E-4</v>
      </c>
      <c r="R76" s="135">
        <v>2.596E-2</v>
      </c>
      <c r="S76" s="135">
        <v>1.0409959999999999E-2</v>
      </c>
      <c r="T76" s="135">
        <v>1.5433220000000001E-2</v>
      </c>
      <c r="U76" s="135"/>
      <c r="V76" s="135"/>
      <c r="W76" s="135"/>
      <c r="X76" s="135">
        <v>2.2000000000000001E-3</v>
      </c>
      <c r="Y76" s="135">
        <v>4.4000000000000003E-3</v>
      </c>
      <c r="Z76" s="135">
        <v>1.32E-3</v>
      </c>
      <c r="AA76" s="135">
        <v>1.7600000000000003E-3</v>
      </c>
      <c r="AB76" s="135">
        <v>1.1000000000000001E-3</v>
      </c>
      <c r="AC76" s="135">
        <v>7.1500000000000001E-3</v>
      </c>
      <c r="AD76" s="135">
        <v>2.1961299502883933E-3</v>
      </c>
      <c r="AE76" s="135">
        <v>2.4200000000000003E-3</v>
      </c>
      <c r="AF76" s="135"/>
      <c r="AG76" s="135">
        <v>5.5000000000000009E-5</v>
      </c>
      <c r="AH76" s="135">
        <v>5.9999999999999995E-4</v>
      </c>
      <c r="AI76" s="135">
        <v>2.2000000000000001E-3</v>
      </c>
      <c r="AJ76" s="135">
        <v>2.7500000000000004E-2</v>
      </c>
      <c r="AK76" s="135"/>
      <c r="AL76" s="135"/>
      <c r="AM76" s="135"/>
      <c r="AN76" s="135"/>
      <c r="AO76" s="135"/>
      <c r="AP76" s="135"/>
      <c r="AQ76" s="135"/>
      <c r="AR76" s="135">
        <v>2.1961299502883933E-3</v>
      </c>
      <c r="AS76" s="135">
        <v>5.3460000000000008E-2</v>
      </c>
      <c r="AT76" s="135"/>
      <c r="AU76" s="135"/>
      <c r="AV76" s="135"/>
      <c r="AW76" s="135">
        <v>4.0800000000000003E-2</v>
      </c>
      <c r="AX76" s="135">
        <v>218392</v>
      </c>
      <c r="AY76" s="135" t="s">
        <v>33</v>
      </c>
      <c r="AZ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DN76" s="129"/>
      <c r="DO76" s="129"/>
    </row>
    <row r="77" spans="1:119" ht="15" x14ac:dyDescent="0.25">
      <c r="A77" s="135">
        <v>76</v>
      </c>
      <c r="B77" s="135">
        <v>219645</v>
      </c>
      <c r="C77" s="135" t="s">
        <v>733</v>
      </c>
      <c r="D77" s="135" t="s">
        <v>725</v>
      </c>
      <c r="E77" s="135" t="s">
        <v>30</v>
      </c>
      <c r="F77" s="135" t="s">
        <v>1010</v>
      </c>
      <c r="G77" s="135">
        <v>268160</v>
      </c>
      <c r="H77" s="135" t="s">
        <v>108</v>
      </c>
      <c r="I77" s="135">
        <v>1</v>
      </c>
      <c r="J77" s="135">
        <v>1.03</v>
      </c>
      <c r="K77" s="135">
        <v>3.0000000000000027E-2</v>
      </c>
      <c r="L77" s="135" t="s">
        <v>1111</v>
      </c>
      <c r="M77" s="135">
        <v>1.1330000000000001E-3</v>
      </c>
      <c r="N77" s="135">
        <v>1.3596000000000002E-4</v>
      </c>
      <c r="O77" s="135">
        <v>1.6995000000000001E-4</v>
      </c>
      <c r="P77" s="135">
        <v>5.6650000000000008E-3</v>
      </c>
      <c r="Q77" s="135">
        <v>4.0788E-4</v>
      </c>
      <c r="R77" s="135">
        <v>2.2660000000000003E-2</v>
      </c>
      <c r="S77" s="135">
        <v>9.0866599999999999E-3</v>
      </c>
      <c r="T77" s="135">
        <v>1.3471370000000003E-2</v>
      </c>
      <c r="U77" s="135"/>
      <c r="V77" s="135"/>
      <c r="W77" s="135"/>
      <c r="X77" s="135">
        <v>2.2000000000000001E-3</v>
      </c>
      <c r="Y77" s="135">
        <v>4.4000000000000003E-3</v>
      </c>
      <c r="Z77" s="135">
        <v>1.32E-3</v>
      </c>
      <c r="AA77" s="135">
        <v>1.7600000000000003E-3</v>
      </c>
      <c r="AB77" s="135">
        <v>1.1000000000000001E-3</v>
      </c>
      <c r="AC77" s="135">
        <v>7.1500000000000001E-3</v>
      </c>
      <c r="AD77" s="135">
        <v>2.1961299502883933E-3</v>
      </c>
      <c r="AE77" s="135"/>
      <c r="AF77" s="135">
        <v>1.6500000000000002E-3</v>
      </c>
      <c r="AG77" s="135">
        <v>5.5000000000000009E-5</v>
      </c>
      <c r="AH77" s="135">
        <v>5.9999999999999995E-4</v>
      </c>
      <c r="AI77" s="135">
        <v>2.2000000000000001E-3</v>
      </c>
      <c r="AJ77" s="135">
        <v>2.7500000000000004E-2</v>
      </c>
      <c r="AK77" s="135"/>
      <c r="AL77" s="135"/>
      <c r="AM77" s="135"/>
      <c r="AN77" s="135"/>
      <c r="AO77" s="135"/>
      <c r="AP77" s="135"/>
      <c r="AQ77" s="135"/>
      <c r="AR77" s="135">
        <v>2.1961299502883933E-3</v>
      </c>
      <c r="AS77" s="135">
        <v>5.016000000000001E-2</v>
      </c>
      <c r="AT77" s="135"/>
      <c r="AU77" s="135"/>
      <c r="AV77" s="135">
        <v>4.0800000000000003E-2</v>
      </c>
      <c r="AW77" s="135"/>
      <c r="AX77" s="135">
        <v>219645</v>
      </c>
      <c r="AY77" s="135" t="s">
        <v>33</v>
      </c>
      <c r="AZ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DN77" s="129"/>
      <c r="DO77" s="129"/>
    </row>
    <row r="78" spans="1:119" ht="15" x14ac:dyDescent="0.25">
      <c r="A78" s="135">
        <v>77</v>
      </c>
      <c r="B78" s="135">
        <v>219646</v>
      </c>
      <c r="C78" s="135" t="s">
        <v>734</v>
      </c>
      <c r="D78" s="135" t="s">
        <v>726</v>
      </c>
      <c r="E78" s="135" t="s">
        <v>30</v>
      </c>
      <c r="F78" s="135" t="s">
        <v>1008</v>
      </c>
      <c r="G78" s="135">
        <v>253758</v>
      </c>
      <c r="H78" s="135" t="s">
        <v>108</v>
      </c>
      <c r="I78" s="135">
        <v>1</v>
      </c>
      <c r="J78" s="135">
        <v>1.03</v>
      </c>
      <c r="K78" s="135">
        <v>3.0000000000000027E-2</v>
      </c>
      <c r="L78" s="135" t="s">
        <v>1111</v>
      </c>
      <c r="M78" s="135">
        <v>1.1330000000000001E-3</v>
      </c>
      <c r="N78" s="135">
        <v>1.3596000000000002E-4</v>
      </c>
      <c r="O78" s="135">
        <v>1.6995000000000001E-4</v>
      </c>
      <c r="P78" s="135">
        <v>5.6650000000000008E-3</v>
      </c>
      <c r="Q78" s="135">
        <v>4.0788E-4</v>
      </c>
      <c r="R78" s="135">
        <v>2.2660000000000003E-2</v>
      </c>
      <c r="S78" s="135">
        <v>9.0866599999999999E-3</v>
      </c>
      <c r="T78" s="135">
        <v>1.3471370000000003E-2</v>
      </c>
      <c r="U78" s="135"/>
      <c r="V78" s="135"/>
      <c r="W78" s="135"/>
      <c r="X78" s="135">
        <v>2.2000000000000001E-3</v>
      </c>
      <c r="Y78" s="135">
        <v>4.4000000000000003E-3</v>
      </c>
      <c r="Z78" s="135">
        <v>1.32E-3</v>
      </c>
      <c r="AA78" s="135">
        <v>1.7600000000000003E-3</v>
      </c>
      <c r="AB78" s="135">
        <v>1.1000000000000001E-3</v>
      </c>
      <c r="AC78" s="135">
        <v>7.1500000000000001E-3</v>
      </c>
      <c r="AD78" s="135">
        <v>2.1961299502883933E-3</v>
      </c>
      <c r="AE78" s="135"/>
      <c r="AF78" s="135">
        <v>1.6500000000000002E-3</v>
      </c>
      <c r="AG78" s="135">
        <v>5.5000000000000009E-5</v>
      </c>
      <c r="AH78" s="135">
        <v>5.9999999999999995E-4</v>
      </c>
      <c r="AI78" s="135">
        <v>2.2000000000000001E-3</v>
      </c>
      <c r="AJ78" s="135">
        <v>2.7500000000000004E-2</v>
      </c>
      <c r="AK78" s="135"/>
      <c r="AL78" s="135"/>
      <c r="AM78" s="135"/>
      <c r="AN78" s="135"/>
      <c r="AO78" s="135"/>
      <c r="AP78" s="135"/>
      <c r="AQ78" s="135"/>
      <c r="AR78" s="135">
        <v>2.1961299502883933E-3</v>
      </c>
      <c r="AS78" s="135">
        <v>5.016000000000001E-2</v>
      </c>
      <c r="AT78" s="135"/>
      <c r="AU78" s="135"/>
      <c r="AV78" s="135">
        <v>4.0800000000000003E-2</v>
      </c>
      <c r="AW78" s="135"/>
      <c r="AX78" s="135">
        <v>219646</v>
      </c>
      <c r="AY78" s="135" t="s">
        <v>33</v>
      </c>
      <c r="AZ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DN78" s="129"/>
      <c r="DO78" s="129"/>
    </row>
    <row r="79" spans="1:119" ht="15" x14ac:dyDescent="0.25">
      <c r="A79" s="135">
        <v>78</v>
      </c>
      <c r="B79" s="135">
        <v>219647</v>
      </c>
      <c r="C79" s="135" t="s">
        <v>736</v>
      </c>
      <c r="D79" s="135" t="s">
        <v>727</v>
      </c>
      <c r="E79" s="135" t="s">
        <v>30</v>
      </c>
      <c r="F79" s="135" t="s">
        <v>1008</v>
      </c>
      <c r="G79" s="135">
        <v>253758</v>
      </c>
      <c r="H79" s="135" t="s">
        <v>108</v>
      </c>
      <c r="I79" s="135">
        <v>1</v>
      </c>
      <c r="J79" s="135">
        <v>1.03</v>
      </c>
      <c r="K79" s="135">
        <v>3.0000000000000027E-2</v>
      </c>
      <c r="L79" s="135" t="s">
        <v>1111</v>
      </c>
      <c r="M79" s="135">
        <v>1.1330000000000001E-3</v>
      </c>
      <c r="N79" s="135">
        <v>1.3596000000000002E-4</v>
      </c>
      <c r="O79" s="135">
        <v>1.6995000000000001E-4</v>
      </c>
      <c r="P79" s="135">
        <v>5.6650000000000008E-3</v>
      </c>
      <c r="Q79" s="135">
        <v>4.0788E-4</v>
      </c>
      <c r="R79" s="135">
        <v>2.2660000000000003E-2</v>
      </c>
      <c r="S79" s="135">
        <v>9.0866599999999999E-3</v>
      </c>
      <c r="T79" s="135">
        <v>1.3471370000000003E-2</v>
      </c>
      <c r="U79" s="135"/>
      <c r="V79" s="135"/>
      <c r="W79" s="135"/>
      <c r="X79" s="135">
        <v>2.2000000000000001E-3</v>
      </c>
      <c r="Y79" s="135">
        <v>4.4000000000000003E-3</v>
      </c>
      <c r="Z79" s="135">
        <v>1.32E-3</v>
      </c>
      <c r="AA79" s="135">
        <v>1.7600000000000003E-3</v>
      </c>
      <c r="AB79" s="135">
        <v>1.1000000000000001E-3</v>
      </c>
      <c r="AC79" s="135">
        <v>7.1500000000000001E-3</v>
      </c>
      <c r="AD79" s="135">
        <v>2.1961299502883933E-3</v>
      </c>
      <c r="AE79" s="135"/>
      <c r="AF79" s="135">
        <v>1.6500000000000002E-3</v>
      </c>
      <c r="AG79" s="135">
        <v>5.5000000000000009E-5</v>
      </c>
      <c r="AH79" s="135">
        <v>5.9999999999999995E-4</v>
      </c>
      <c r="AI79" s="135">
        <v>2.2000000000000001E-3</v>
      </c>
      <c r="AJ79" s="135">
        <v>2.7500000000000004E-2</v>
      </c>
      <c r="AK79" s="135"/>
      <c r="AL79" s="135"/>
      <c r="AM79" s="135"/>
      <c r="AN79" s="135"/>
      <c r="AO79" s="135"/>
      <c r="AP79" s="135"/>
      <c r="AQ79" s="135"/>
      <c r="AR79" s="135">
        <v>2.1961299502883933E-3</v>
      </c>
      <c r="AS79" s="135">
        <v>5.016000000000001E-2</v>
      </c>
      <c r="AT79" s="135"/>
      <c r="AU79" s="135"/>
      <c r="AV79" s="135">
        <v>4.0800000000000003E-2</v>
      </c>
      <c r="AW79" s="135"/>
      <c r="AX79" s="135">
        <v>219647</v>
      </c>
      <c r="AY79" s="135" t="s">
        <v>33</v>
      </c>
      <c r="AZ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DN79" s="129"/>
      <c r="DO79" s="129"/>
    </row>
    <row r="80" spans="1:119" ht="15" x14ac:dyDescent="0.25">
      <c r="A80" s="135">
        <v>79</v>
      </c>
      <c r="B80" s="135">
        <v>219648</v>
      </c>
      <c r="C80" s="135" t="s">
        <v>737</v>
      </c>
      <c r="D80" s="135" t="s">
        <v>1461</v>
      </c>
      <c r="E80" s="135" t="s">
        <v>30</v>
      </c>
      <c r="F80" s="135" t="s">
        <v>1008</v>
      </c>
      <c r="G80" s="135">
        <v>253758</v>
      </c>
      <c r="H80" s="135" t="s">
        <v>108</v>
      </c>
      <c r="I80" s="135">
        <v>1</v>
      </c>
      <c r="J80" s="135">
        <v>1.03</v>
      </c>
      <c r="K80" s="135">
        <v>3.0000000000000027E-2</v>
      </c>
      <c r="L80" s="135" t="s">
        <v>1111</v>
      </c>
      <c r="M80" s="135">
        <v>1.1330000000000001E-3</v>
      </c>
      <c r="N80" s="135">
        <v>1.3596000000000002E-4</v>
      </c>
      <c r="O80" s="135">
        <v>1.6995000000000001E-4</v>
      </c>
      <c r="P80" s="135">
        <v>5.6650000000000008E-3</v>
      </c>
      <c r="Q80" s="135">
        <v>4.0788E-4</v>
      </c>
      <c r="R80" s="135">
        <v>2.2660000000000003E-2</v>
      </c>
      <c r="S80" s="135">
        <v>9.0866599999999999E-3</v>
      </c>
      <c r="T80" s="135">
        <v>1.3471370000000003E-2</v>
      </c>
      <c r="U80" s="135"/>
      <c r="V80" s="135"/>
      <c r="W80" s="135"/>
      <c r="X80" s="135">
        <v>2.2000000000000001E-3</v>
      </c>
      <c r="Y80" s="135">
        <v>4.4000000000000003E-3</v>
      </c>
      <c r="Z80" s="135">
        <v>1.32E-3</v>
      </c>
      <c r="AA80" s="135">
        <v>1.7600000000000003E-3</v>
      </c>
      <c r="AB80" s="135">
        <v>1.1000000000000001E-3</v>
      </c>
      <c r="AC80" s="135">
        <v>7.1500000000000001E-3</v>
      </c>
      <c r="AD80" s="135">
        <v>2.1961299502883933E-3</v>
      </c>
      <c r="AE80" s="135"/>
      <c r="AF80" s="135">
        <v>1.6500000000000002E-3</v>
      </c>
      <c r="AG80" s="135">
        <v>5.5000000000000009E-5</v>
      </c>
      <c r="AH80" s="135">
        <v>5.9999999999999995E-4</v>
      </c>
      <c r="AI80" s="135">
        <v>2.2000000000000001E-3</v>
      </c>
      <c r="AJ80" s="135">
        <v>2.7500000000000004E-2</v>
      </c>
      <c r="AK80" s="135"/>
      <c r="AL80" s="135"/>
      <c r="AM80" s="135"/>
      <c r="AN80" s="135"/>
      <c r="AO80" s="135"/>
      <c r="AP80" s="135"/>
      <c r="AQ80" s="135"/>
      <c r="AR80" s="135">
        <v>2.1961299502883933E-3</v>
      </c>
      <c r="AS80" s="135">
        <v>5.016000000000001E-2</v>
      </c>
      <c r="AT80" s="135"/>
      <c r="AU80" s="135"/>
      <c r="AV80" s="135">
        <v>4.0800000000000003E-2</v>
      </c>
      <c r="AW80" s="135"/>
      <c r="AX80" s="135">
        <v>219648</v>
      </c>
      <c r="AY80" s="135" t="s">
        <v>33</v>
      </c>
      <c r="AZ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DN80" s="129"/>
      <c r="DO80" s="129"/>
    </row>
    <row r="81" spans="1:119" ht="15" x14ac:dyDescent="0.25">
      <c r="A81" s="135">
        <v>80</v>
      </c>
      <c r="B81" s="135">
        <v>218393</v>
      </c>
      <c r="C81" s="135" t="s">
        <v>745</v>
      </c>
      <c r="D81" s="135" t="s">
        <v>743</v>
      </c>
      <c r="E81" s="135" t="s">
        <v>30</v>
      </c>
      <c r="F81" s="135" t="s">
        <v>1010</v>
      </c>
      <c r="G81" s="135">
        <v>268160</v>
      </c>
      <c r="H81" s="135" t="s">
        <v>108</v>
      </c>
      <c r="I81" s="135">
        <v>1</v>
      </c>
      <c r="J81" s="135">
        <v>1.03</v>
      </c>
      <c r="K81" s="135">
        <v>3.0000000000000027E-2</v>
      </c>
      <c r="L81" s="135" t="s">
        <v>1111</v>
      </c>
      <c r="M81" s="135">
        <v>1.1330000000000001E-3</v>
      </c>
      <c r="N81" s="135">
        <v>1.3596000000000002E-4</v>
      </c>
      <c r="O81" s="135">
        <v>1.6995000000000001E-4</v>
      </c>
      <c r="P81" s="135">
        <v>5.6650000000000008E-3</v>
      </c>
      <c r="Q81" s="135">
        <v>4.0788E-4</v>
      </c>
      <c r="R81" s="135">
        <v>2.2660000000000003E-2</v>
      </c>
      <c r="S81" s="135">
        <v>9.0866599999999999E-3</v>
      </c>
      <c r="T81" s="135">
        <v>1.3471370000000003E-2</v>
      </c>
      <c r="U81" s="135"/>
      <c r="V81" s="135"/>
      <c r="W81" s="135"/>
      <c r="X81" s="135">
        <v>2.2000000000000001E-3</v>
      </c>
      <c r="Y81" s="135">
        <v>4.4000000000000003E-3</v>
      </c>
      <c r="Z81" s="135">
        <v>1.32E-3</v>
      </c>
      <c r="AA81" s="135">
        <v>1.7600000000000003E-3</v>
      </c>
      <c r="AB81" s="135">
        <v>1.1000000000000001E-3</v>
      </c>
      <c r="AC81" s="135">
        <v>7.1500000000000001E-3</v>
      </c>
      <c r="AD81" s="135">
        <v>2.1961299502883933E-3</v>
      </c>
      <c r="AE81" s="135"/>
      <c r="AF81" s="135">
        <v>1.6500000000000002E-3</v>
      </c>
      <c r="AG81" s="135">
        <v>5.5000000000000009E-5</v>
      </c>
      <c r="AH81" s="135">
        <v>5.9999999999999995E-4</v>
      </c>
      <c r="AI81" s="135">
        <v>2.2000000000000001E-3</v>
      </c>
      <c r="AJ81" s="135">
        <v>2.7500000000000004E-2</v>
      </c>
      <c r="AK81" s="135"/>
      <c r="AL81" s="135"/>
      <c r="AM81" s="135"/>
      <c r="AN81" s="135"/>
      <c r="AO81" s="135"/>
      <c r="AP81" s="135"/>
      <c r="AQ81" s="135"/>
      <c r="AR81" s="135">
        <v>2.1961299502883933E-3</v>
      </c>
      <c r="AS81" s="135">
        <v>5.016000000000001E-2</v>
      </c>
      <c r="AT81" s="135"/>
      <c r="AU81" s="135"/>
      <c r="AV81" s="135">
        <v>4.0800000000000003E-2</v>
      </c>
      <c r="AW81" s="135"/>
      <c r="AX81" s="135">
        <v>218393</v>
      </c>
      <c r="AY81" s="135" t="s">
        <v>33</v>
      </c>
      <c r="AZ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DN81" s="129"/>
      <c r="DO81" s="129"/>
    </row>
    <row r="82" spans="1:119" ht="15" x14ac:dyDescent="0.25">
      <c r="A82" s="135">
        <v>81</v>
      </c>
      <c r="B82" s="135">
        <v>230580</v>
      </c>
      <c r="C82" s="135" t="s">
        <v>783</v>
      </c>
      <c r="D82" s="135" t="s">
        <v>784</v>
      </c>
      <c r="E82" s="135" t="s">
        <v>30</v>
      </c>
      <c r="F82" s="135" t="s">
        <v>1010</v>
      </c>
      <c r="G82" s="135">
        <v>268160</v>
      </c>
      <c r="H82" s="135" t="s">
        <v>108</v>
      </c>
      <c r="I82" s="135">
        <v>1</v>
      </c>
      <c r="J82" s="135">
        <v>1.03</v>
      </c>
      <c r="K82" s="135">
        <v>3.0000000000000027E-2</v>
      </c>
      <c r="L82" s="135" t="s">
        <v>1111</v>
      </c>
      <c r="M82" s="135">
        <v>1.1330000000000001E-3</v>
      </c>
      <c r="N82" s="135">
        <v>1.3596000000000002E-4</v>
      </c>
      <c r="O82" s="135">
        <v>1.6995000000000001E-4</v>
      </c>
      <c r="P82" s="135">
        <v>5.6650000000000008E-3</v>
      </c>
      <c r="Q82" s="135">
        <v>4.0788E-4</v>
      </c>
      <c r="R82" s="135">
        <v>2.2660000000000003E-2</v>
      </c>
      <c r="S82" s="135">
        <v>9.0866599999999999E-3</v>
      </c>
      <c r="T82" s="135">
        <v>1.3471370000000003E-2</v>
      </c>
      <c r="U82" s="135"/>
      <c r="V82" s="135"/>
      <c r="W82" s="135"/>
      <c r="X82" s="135">
        <v>2.2000000000000001E-3</v>
      </c>
      <c r="Y82" s="135">
        <v>4.4000000000000003E-3</v>
      </c>
      <c r="Z82" s="135">
        <v>1.32E-3</v>
      </c>
      <c r="AA82" s="135">
        <v>1.7600000000000003E-3</v>
      </c>
      <c r="AB82" s="135">
        <v>1.1000000000000001E-3</v>
      </c>
      <c r="AC82" s="135">
        <v>7.1500000000000001E-3</v>
      </c>
      <c r="AD82" s="135">
        <v>2.1961299502883933E-3</v>
      </c>
      <c r="AE82" s="135"/>
      <c r="AF82" s="135">
        <v>1.6500000000000002E-3</v>
      </c>
      <c r="AG82" s="135">
        <v>5.5000000000000009E-5</v>
      </c>
      <c r="AH82" s="135">
        <v>5.9999999999999995E-4</v>
      </c>
      <c r="AI82" s="135">
        <v>2.2000000000000001E-3</v>
      </c>
      <c r="AJ82" s="135">
        <v>2.7500000000000004E-2</v>
      </c>
      <c r="AK82" s="135"/>
      <c r="AL82" s="135"/>
      <c r="AM82" s="135"/>
      <c r="AN82" s="135"/>
      <c r="AO82" s="135"/>
      <c r="AP82" s="135"/>
      <c r="AQ82" s="135"/>
      <c r="AR82" s="135">
        <v>2.1961299502883933E-3</v>
      </c>
      <c r="AS82" s="135">
        <v>5.016000000000001E-2</v>
      </c>
      <c r="AT82" s="135"/>
      <c r="AU82" s="135"/>
      <c r="AV82" s="135">
        <v>4.0800000000000003E-2</v>
      </c>
      <c r="AW82" s="135"/>
      <c r="AX82" s="135">
        <v>230580</v>
      </c>
      <c r="AY82" s="135" t="s">
        <v>33</v>
      </c>
      <c r="AZ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DN82" s="129"/>
      <c r="DO82" s="129"/>
    </row>
    <row r="83" spans="1:119" ht="15" x14ac:dyDescent="0.25">
      <c r="A83" s="135">
        <v>82</v>
      </c>
      <c r="B83" s="135">
        <v>230590</v>
      </c>
      <c r="C83" s="135" t="s">
        <v>781</v>
      </c>
      <c r="D83" s="135" t="s">
        <v>1462</v>
      </c>
      <c r="E83" s="135" t="s">
        <v>30</v>
      </c>
      <c r="F83" s="135" t="s">
        <v>1010</v>
      </c>
      <c r="G83" s="135">
        <v>268160</v>
      </c>
      <c r="H83" s="135" t="s">
        <v>108</v>
      </c>
      <c r="I83" s="135">
        <v>1</v>
      </c>
      <c r="J83" s="135">
        <v>1.03</v>
      </c>
      <c r="K83" s="135">
        <v>3.0000000000000027E-2</v>
      </c>
      <c r="L83" s="135" t="s">
        <v>1111</v>
      </c>
      <c r="M83" s="135">
        <v>1.1330000000000001E-3</v>
      </c>
      <c r="N83" s="135">
        <v>1.3596000000000002E-4</v>
      </c>
      <c r="O83" s="135">
        <v>1.6995000000000001E-4</v>
      </c>
      <c r="P83" s="135">
        <v>5.6650000000000008E-3</v>
      </c>
      <c r="Q83" s="135">
        <v>4.0788E-4</v>
      </c>
      <c r="R83" s="135">
        <v>2.2660000000000003E-2</v>
      </c>
      <c r="S83" s="135">
        <v>9.0866599999999999E-3</v>
      </c>
      <c r="T83" s="135">
        <v>1.3471370000000003E-2</v>
      </c>
      <c r="U83" s="135"/>
      <c r="V83" s="135"/>
      <c r="W83" s="135"/>
      <c r="X83" s="135">
        <v>2.2000000000000001E-3</v>
      </c>
      <c r="Y83" s="135">
        <v>4.4000000000000003E-3</v>
      </c>
      <c r="Z83" s="135">
        <v>1.32E-3</v>
      </c>
      <c r="AA83" s="135">
        <v>1.7600000000000003E-3</v>
      </c>
      <c r="AB83" s="135">
        <v>1.1000000000000001E-3</v>
      </c>
      <c r="AC83" s="135">
        <v>7.1500000000000001E-3</v>
      </c>
      <c r="AD83" s="135">
        <v>2.1961299502883933E-3</v>
      </c>
      <c r="AE83" s="135"/>
      <c r="AF83" s="135">
        <v>1.6500000000000002E-3</v>
      </c>
      <c r="AG83" s="135">
        <v>5.5000000000000009E-5</v>
      </c>
      <c r="AH83" s="135">
        <v>5.9999999999999995E-4</v>
      </c>
      <c r="AI83" s="135">
        <v>2.2000000000000001E-3</v>
      </c>
      <c r="AJ83" s="135">
        <v>2.7500000000000004E-2</v>
      </c>
      <c r="AK83" s="135"/>
      <c r="AL83" s="135"/>
      <c r="AM83" s="135"/>
      <c r="AN83" s="135"/>
      <c r="AO83" s="135"/>
      <c r="AP83" s="135"/>
      <c r="AQ83" s="135"/>
      <c r="AR83" s="135">
        <v>2.1961299502883933E-3</v>
      </c>
      <c r="AS83" s="135">
        <v>5.016000000000001E-2</v>
      </c>
      <c r="AT83" s="135"/>
      <c r="AU83" s="135"/>
      <c r="AV83" s="135">
        <v>4.0800000000000003E-2</v>
      </c>
      <c r="AW83" s="135"/>
      <c r="AX83" s="135">
        <v>230590</v>
      </c>
      <c r="AY83" s="135" t="s">
        <v>33</v>
      </c>
      <c r="AZ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DN83" s="129"/>
      <c r="DO83" s="129"/>
    </row>
    <row r="84" spans="1:119" ht="15" x14ac:dyDescent="0.25">
      <c r="A84" s="135">
        <v>83</v>
      </c>
      <c r="B84" s="135">
        <v>230591</v>
      </c>
      <c r="C84" s="135" t="s">
        <v>786</v>
      </c>
      <c r="D84" s="135" t="s">
        <v>785</v>
      </c>
      <c r="E84" s="135" t="s">
        <v>30</v>
      </c>
      <c r="F84" s="135" t="s">
        <v>1010</v>
      </c>
      <c r="G84" s="135">
        <v>268160</v>
      </c>
      <c r="H84" s="135" t="s">
        <v>108</v>
      </c>
      <c r="I84" s="135">
        <v>1</v>
      </c>
      <c r="J84" s="135">
        <v>1.03</v>
      </c>
      <c r="K84" s="135">
        <v>3.0000000000000027E-2</v>
      </c>
      <c r="L84" s="135" t="s">
        <v>1111</v>
      </c>
      <c r="M84" s="135">
        <v>1.1330000000000001E-3</v>
      </c>
      <c r="N84" s="135">
        <v>1.3596000000000002E-4</v>
      </c>
      <c r="O84" s="135">
        <v>1.6995000000000001E-4</v>
      </c>
      <c r="P84" s="135">
        <v>5.6650000000000008E-3</v>
      </c>
      <c r="Q84" s="135">
        <v>4.0788E-4</v>
      </c>
      <c r="R84" s="135">
        <v>2.2660000000000003E-2</v>
      </c>
      <c r="S84" s="135">
        <v>9.0866599999999999E-3</v>
      </c>
      <c r="T84" s="135">
        <v>1.3471370000000003E-2</v>
      </c>
      <c r="U84" s="135"/>
      <c r="V84" s="135"/>
      <c r="W84" s="135"/>
      <c r="X84" s="135">
        <v>2.2000000000000001E-3</v>
      </c>
      <c r="Y84" s="135">
        <v>4.4000000000000003E-3</v>
      </c>
      <c r="Z84" s="135">
        <v>1.32E-3</v>
      </c>
      <c r="AA84" s="135">
        <v>1.7600000000000003E-3</v>
      </c>
      <c r="AB84" s="135">
        <v>1.1000000000000001E-3</v>
      </c>
      <c r="AC84" s="135">
        <v>7.1500000000000001E-3</v>
      </c>
      <c r="AD84" s="135">
        <v>2.1961299502883933E-3</v>
      </c>
      <c r="AE84" s="135"/>
      <c r="AF84" s="135">
        <v>1.6500000000000002E-3</v>
      </c>
      <c r="AG84" s="135">
        <v>5.5000000000000009E-5</v>
      </c>
      <c r="AH84" s="135">
        <v>5.9999999999999995E-4</v>
      </c>
      <c r="AI84" s="135">
        <v>2.2000000000000001E-3</v>
      </c>
      <c r="AJ84" s="135">
        <v>2.7500000000000004E-2</v>
      </c>
      <c r="AK84" s="135"/>
      <c r="AL84" s="135"/>
      <c r="AM84" s="135"/>
      <c r="AN84" s="135"/>
      <c r="AO84" s="135"/>
      <c r="AP84" s="135"/>
      <c r="AQ84" s="135"/>
      <c r="AR84" s="135">
        <v>2.1961299502883933E-3</v>
      </c>
      <c r="AS84" s="135">
        <v>5.016000000000001E-2</v>
      </c>
      <c r="AT84" s="135"/>
      <c r="AU84" s="135"/>
      <c r="AV84" s="135">
        <v>4.0800000000000003E-2</v>
      </c>
      <c r="AW84" s="135"/>
      <c r="AX84" s="135">
        <v>230591</v>
      </c>
      <c r="AY84" s="135" t="s">
        <v>33</v>
      </c>
      <c r="AZ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DN84" s="129"/>
      <c r="DO84" s="129"/>
    </row>
    <row r="85" spans="1:119" ht="15" x14ac:dyDescent="0.25">
      <c r="A85" s="135">
        <v>84</v>
      </c>
      <c r="B85" s="135">
        <v>230592</v>
      </c>
      <c r="C85" s="135" t="s">
        <v>779</v>
      </c>
      <c r="D85" s="135" t="s">
        <v>1463</v>
      </c>
      <c r="E85" s="135" t="s">
        <v>30</v>
      </c>
      <c r="F85" s="135" t="s">
        <v>1010</v>
      </c>
      <c r="G85" s="135">
        <v>268160</v>
      </c>
      <c r="H85" s="135" t="s">
        <v>108</v>
      </c>
      <c r="I85" s="135">
        <v>1</v>
      </c>
      <c r="J85" s="135">
        <v>1.03</v>
      </c>
      <c r="K85" s="135">
        <v>3.0000000000000027E-2</v>
      </c>
      <c r="L85" s="135" t="s">
        <v>1111</v>
      </c>
      <c r="M85" s="135">
        <v>1.1330000000000001E-3</v>
      </c>
      <c r="N85" s="135">
        <v>1.3596000000000002E-4</v>
      </c>
      <c r="O85" s="135">
        <v>1.6995000000000001E-4</v>
      </c>
      <c r="P85" s="135">
        <v>5.6650000000000008E-3</v>
      </c>
      <c r="Q85" s="135">
        <v>4.0788E-4</v>
      </c>
      <c r="R85" s="135">
        <v>2.2660000000000003E-2</v>
      </c>
      <c r="S85" s="135">
        <v>9.0866599999999999E-3</v>
      </c>
      <c r="T85" s="135">
        <v>1.3471370000000003E-2</v>
      </c>
      <c r="U85" s="135"/>
      <c r="V85" s="135"/>
      <c r="W85" s="135"/>
      <c r="X85" s="135">
        <v>2.2000000000000001E-3</v>
      </c>
      <c r="Y85" s="135">
        <v>4.4000000000000003E-3</v>
      </c>
      <c r="Z85" s="135">
        <v>1.32E-3</v>
      </c>
      <c r="AA85" s="135">
        <v>1.7600000000000003E-3</v>
      </c>
      <c r="AB85" s="135">
        <v>1.1000000000000001E-3</v>
      </c>
      <c r="AC85" s="135">
        <v>7.1500000000000001E-3</v>
      </c>
      <c r="AD85" s="135">
        <v>2.1961299502883933E-3</v>
      </c>
      <c r="AE85" s="135"/>
      <c r="AF85" s="135">
        <v>1.6500000000000002E-3</v>
      </c>
      <c r="AG85" s="135">
        <v>5.5000000000000009E-5</v>
      </c>
      <c r="AH85" s="135">
        <v>5.9999999999999995E-4</v>
      </c>
      <c r="AI85" s="135">
        <v>2.2000000000000001E-3</v>
      </c>
      <c r="AJ85" s="135">
        <v>2.7500000000000004E-2</v>
      </c>
      <c r="AK85" s="135"/>
      <c r="AL85" s="135"/>
      <c r="AM85" s="135"/>
      <c r="AN85" s="135"/>
      <c r="AO85" s="135"/>
      <c r="AP85" s="135"/>
      <c r="AQ85" s="135"/>
      <c r="AR85" s="135">
        <v>2.1961299502883933E-3</v>
      </c>
      <c r="AS85" s="135">
        <v>5.016000000000001E-2</v>
      </c>
      <c r="AT85" s="135"/>
      <c r="AU85" s="135"/>
      <c r="AV85" s="135">
        <v>4.0800000000000003E-2</v>
      </c>
      <c r="AW85" s="135"/>
      <c r="AX85" s="135">
        <v>230592</v>
      </c>
      <c r="AY85" s="135" t="s">
        <v>33</v>
      </c>
      <c r="AZ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DN85" s="129"/>
      <c r="DO85" s="129"/>
    </row>
    <row r="86" spans="1:119" ht="15" x14ac:dyDescent="0.25">
      <c r="A86" s="135">
        <v>85</v>
      </c>
      <c r="B86" s="135">
        <v>230593</v>
      </c>
      <c r="C86" s="135" t="s">
        <v>794</v>
      </c>
      <c r="D86" s="135" t="s">
        <v>1464</v>
      </c>
      <c r="E86" s="135" t="s">
        <v>30</v>
      </c>
      <c r="F86" s="135" t="s">
        <v>1009</v>
      </c>
      <c r="G86" s="135">
        <v>267722</v>
      </c>
      <c r="H86" s="135" t="s">
        <v>108</v>
      </c>
      <c r="I86" s="135">
        <v>1</v>
      </c>
      <c r="J86" s="135">
        <v>1.03</v>
      </c>
      <c r="K86" s="135">
        <v>3.0000000000000027E-2</v>
      </c>
      <c r="L86" s="135" t="s">
        <v>1111</v>
      </c>
      <c r="M86" s="135">
        <v>1.1330000000000001E-3</v>
      </c>
      <c r="N86" s="135">
        <v>1.3596000000000002E-4</v>
      </c>
      <c r="O86" s="135">
        <v>1.6995000000000001E-4</v>
      </c>
      <c r="P86" s="135">
        <v>5.6650000000000008E-3</v>
      </c>
      <c r="Q86" s="135">
        <v>4.0788E-4</v>
      </c>
      <c r="R86" s="135">
        <v>2.2660000000000003E-2</v>
      </c>
      <c r="S86" s="135">
        <v>9.0866599999999999E-3</v>
      </c>
      <c r="T86" s="135">
        <v>1.3471370000000003E-2</v>
      </c>
      <c r="U86" s="135"/>
      <c r="V86" s="135"/>
      <c r="W86" s="135"/>
      <c r="X86" s="135">
        <v>2.2000000000000001E-3</v>
      </c>
      <c r="Y86" s="135">
        <v>4.4000000000000003E-3</v>
      </c>
      <c r="Z86" s="135">
        <v>1.32E-3</v>
      </c>
      <c r="AA86" s="135">
        <v>1.7600000000000003E-3</v>
      </c>
      <c r="AB86" s="135">
        <v>1.1000000000000001E-3</v>
      </c>
      <c r="AC86" s="135">
        <v>7.1500000000000001E-3</v>
      </c>
      <c r="AD86" s="135">
        <v>2.1961299502883933E-3</v>
      </c>
      <c r="AE86" s="135"/>
      <c r="AF86" s="135">
        <v>1.6500000000000002E-3</v>
      </c>
      <c r="AG86" s="135">
        <v>5.5000000000000009E-5</v>
      </c>
      <c r="AH86" s="135">
        <v>5.9999999999999995E-4</v>
      </c>
      <c r="AI86" s="135">
        <v>2.2000000000000001E-3</v>
      </c>
      <c r="AJ86" s="135">
        <v>2.7500000000000004E-2</v>
      </c>
      <c r="AK86" s="135"/>
      <c r="AL86" s="135"/>
      <c r="AM86" s="135"/>
      <c r="AN86" s="135"/>
      <c r="AO86" s="135"/>
      <c r="AP86" s="135"/>
      <c r="AQ86" s="135"/>
      <c r="AR86" s="135">
        <v>2.1961299502883933E-3</v>
      </c>
      <c r="AS86" s="135">
        <v>5.016000000000001E-2</v>
      </c>
      <c r="AT86" s="135"/>
      <c r="AU86" s="135"/>
      <c r="AV86" s="135">
        <v>4.0800000000000003E-2</v>
      </c>
      <c r="AW86" s="135"/>
      <c r="AX86" s="135">
        <v>230593</v>
      </c>
      <c r="AY86" s="135" t="s">
        <v>33</v>
      </c>
      <c r="AZ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DN86" s="129"/>
      <c r="DO86" s="129"/>
    </row>
    <row r="87" spans="1:119" ht="15" x14ac:dyDescent="0.25">
      <c r="A87" s="135">
        <v>86</v>
      </c>
      <c r="B87" s="135">
        <v>230594</v>
      </c>
      <c r="C87" s="135" t="s">
        <v>263</v>
      </c>
      <c r="D87" s="135" t="s">
        <v>1465</v>
      </c>
      <c r="E87" s="135" t="s">
        <v>30</v>
      </c>
      <c r="F87" s="135" t="s">
        <v>1015</v>
      </c>
      <c r="G87" s="135">
        <v>267726</v>
      </c>
      <c r="H87" s="135" t="s">
        <v>108</v>
      </c>
      <c r="I87" s="135">
        <v>1</v>
      </c>
      <c r="J87" s="135">
        <v>1.2</v>
      </c>
      <c r="K87" s="135">
        <v>0.19999999999999996</v>
      </c>
      <c r="L87" s="135" t="s">
        <v>1111</v>
      </c>
      <c r="M87" s="135">
        <v>1.32E-3</v>
      </c>
      <c r="N87" s="135">
        <v>1.584E-4</v>
      </c>
      <c r="O87" s="135">
        <v>1.9799999999999999E-4</v>
      </c>
      <c r="P87" s="135">
        <v>6.6000000000000008E-3</v>
      </c>
      <c r="Q87" s="135">
        <v>4.7519999999999995E-4</v>
      </c>
      <c r="R87" s="135">
        <v>2.6400000000000003E-2</v>
      </c>
      <c r="S87" s="135">
        <v>1.0586399999999999E-2</v>
      </c>
      <c r="T87" s="135">
        <v>1.5694800000000002E-2</v>
      </c>
      <c r="U87" s="135"/>
      <c r="V87" s="135"/>
      <c r="W87" s="135"/>
      <c r="X87" s="135">
        <v>2.2000000000000001E-3</v>
      </c>
      <c r="Y87" s="135">
        <v>4.4000000000000003E-3</v>
      </c>
      <c r="Z87" s="135">
        <v>1.32E-3</v>
      </c>
      <c r="AA87" s="135">
        <v>1.7600000000000003E-3</v>
      </c>
      <c r="AB87" s="135">
        <v>1.1000000000000001E-3</v>
      </c>
      <c r="AC87" s="135">
        <v>7.1500000000000001E-3</v>
      </c>
      <c r="AD87" s="135">
        <v>2.1961299502883933E-3</v>
      </c>
      <c r="AE87" s="135"/>
      <c r="AF87" s="135">
        <v>1.6500000000000002E-3</v>
      </c>
      <c r="AG87" s="135">
        <v>5.5000000000000009E-5</v>
      </c>
      <c r="AH87" s="135">
        <v>5.9999999999999995E-4</v>
      </c>
      <c r="AI87" s="135">
        <v>2.2000000000000001E-3</v>
      </c>
      <c r="AJ87" s="135">
        <v>2.7500000000000004E-2</v>
      </c>
      <c r="AK87" s="135"/>
      <c r="AL87" s="135"/>
      <c r="AM87" s="135"/>
      <c r="AN87" s="135"/>
      <c r="AO87" s="135"/>
      <c r="AP87" s="135"/>
      <c r="AQ87" s="135"/>
      <c r="AR87" s="135">
        <v>2.1961299502883933E-3</v>
      </c>
      <c r="AS87" s="135">
        <v>5.3900000000000003E-2</v>
      </c>
      <c r="AT87" s="135"/>
      <c r="AU87" s="135"/>
      <c r="AV87" s="135"/>
      <c r="AW87" s="135">
        <v>4.0800000000000003E-2</v>
      </c>
      <c r="AX87" s="135">
        <v>230594</v>
      </c>
      <c r="AY87" s="135" t="s">
        <v>33</v>
      </c>
      <c r="AZ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DN87" s="129"/>
      <c r="DO87" s="129"/>
    </row>
    <row r="88" spans="1:119" ht="15" x14ac:dyDescent="0.25">
      <c r="A88" s="135">
        <v>87</v>
      </c>
      <c r="B88" s="135">
        <v>240046</v>
      </c>
      <c r="C88" s="135" t="s">
        <v>990</v>
      </c>
      <c r="D88" s="135" t="s">
        <v>1466</v>
      </c>
      <c r="E88" s="135" t="s">
        <v>30</v>
      </c>
      <c r="F88" s="135" t="s">
        <v>1008</v>
      </c>
      <c r="G88" s="135">
        <v>253758</v>
      </c>
      <c r="H88" s="135" t="s">
        <v>108</v>
      </c>
      <c r="I88" s="135">
        <v>1</v>
      </c>
      <c r="J88" s="135">
        <v>1.05</v>
      </c>
      <c r="K88" s="135">
        <v>5.0000000000000044E-2</v>
      </c>
      <c r="L88" s="135" t="s">
        <v>61</v>
      </c>
      <c r="M88" s="135">
        <v>1.1550000000000002E-3</v>
      </c>
      <c r="N88" s="135">
        <v>1.3860000000000001E-4</v>
      </c>
      <c r="O88" s="135">
        <v>1.7325000000000001E-4</v>
      </c>
      <c r="P88" s="135">
        <v>5.7750000000000006E-3</v>
      </c>
      <c r="Q88" s="135">
        <v>4.1579999999999997E-4</v>
      </c>
      <c r="R88" s="135">
        <v>2.3100000000000002E-2</v>
      </c>
      <c r="S88" s="135">
        <v>9.2630999999999998E-3</v>
      </c>
      <c r="T88" s="135">
        <v>1.3732950000000002E-2</v>
      </c>
      <c r="U88" s="135"/>
      <c r="V88" s="135"/>
      <c r="W88" s="135"/>
      <c r="X88" s="135">
        <v>2.2000000000000001E-3</v>
      </c>
      <c r="Y88" s="135">
        <v>4.4000000000000003E-3</v>
      </c>
      <c r="Z88" s="135">
        <v>1.32E-3</v>
      </c>
      <c r="AA88" s="135">
        <v>1.7600000000000003E-3</v>
      </c>
      <c r="AB88" s="135">
        <v>1.1000000000000001E-3</v>
      </c>
      <c r="AC88" s="135">
        <v>7.1500000000000001E-3</v>
      </c>
      <c r="AD88" s="135">
        <v>2.1961299502883933E-3</v>
      </c>
      <c r="AE88" s="135">
        <v>2.4200000000000003E-3</v>
      </c>
      <c r="AF88" s="135"/>
      <c r="AG88" s="135">
        <v>5.5000000000000009E-5</v>
      </c>
      <c r="AH88" s="135">
        <v>5.9999999999999995E-4</v>
      </c>
      <c r="AI88" s="135">
        <v>2.2000000000000001E-3</v>
      </c>
      <c r="AJ88" s="135">
        <v>2.7500000000000004E-2</v>
      </c>
      <c r="AK88" s="135"/>
      <c r="AL88" s="135"/>
      <c r="AM88" s="135"/>
      <c r="AN88" s="135"/>
      <c r="AO88" s="135"/>
      <c r="AP88" s="135"/>
      <c r="AQ88" s="135"/>
      <c r="AR88" s="135">
        <v>2.1961299502883933E-3</v>
      </c>
      <c r="AS88" s="135">
        <v>5.0600000000000006E-2</v>
      </c>
      <c r="AT88" s="135"/>
      <c r="AU88" s="135"/>
      <c r="AV88" s="135"/>
      <c r="AW88" s="135"/>
      <c r="AX88" s="135">
        <v>240046</v>
      </c>
      <c r="AY88" s="135" t="s">
        <v>33</v>
      </c>
      <c r="AZ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DN88" s="129"/>
      <c r="DO88" s="129"/>
    </row>
    <row r="89" spans="1:119" ht="15" x14ac:dyDescent="0.25">
      <c r="A89" s="135">
        <v>88</v>
      </c>
      <c r="B89" s="135">
        <v>240047</v>
      </c>
      <c r="C89" s="135" t="s">
        <v>261</v>
      </c>
      <c r="D89" s="135" t="s">
        <v>1467</v>
      </c>
      <c r="E89" s="135" t="s">
        <v>30</v>
      </c>
      <c r="F89" s="135" t="s">
        <v>1008</v>
      </c>
      <c r="G89" s="135">
        <v>253758</v>
      </c>
      <c r="H89" s="135" t="s">
        <v>108</v>
      </c>
      <c r="I89" s="135">
        <v>1</v>
      </c>
      <c r="J89" s="135">
        <v>1.05</v>
      </c>
      <c r="K89" s="135">
        <v>5.0000000000000044E-2</v>
      </c>
      <c r="L89" s="135" t="s">
        <v>61</v>
      </c>
      <c r="M89" s="135">
        <v>1.1550000000000002E-3</v>
      </c>
      <c r="N89" s="135">
        <v>1.3860000000000001E-4</v>
      </c>
      <c r="O89" s="135">
        <v>1.7325000000000001E-4</v>
      </c>
      <c r="P89" s="135">
        <v>5.7750000000000006E-3</v>
      </c>
      <c r="Q89" s="135">
        <v>4.1579999999999997E-4</v>
      </c>
      <c r="R89" s="135">
        <v>2.3100000000000002E-2</v>
      </c>
      <c r="S89" s="135">
        <v>9.2630999999999998E-3</v>
      </c>
      <c r="T89" s="135">
        <v>1.3732950000000002E-2</v>
      </c>
      <c r="U89" s="135"/>
      <c r="V89" s="135"/>
      <c r="W89" s="135"/>
      <c r="X89" s="135">
        <v>2.2000000000000001E-3</v>
      </c>
      <c r="Y89" s="135">
        <v>4.4000000000000003E-3</v>
      </c>
      <c r="Z89" s="135">
        <v>1.32E-3</v>
      </c>
      <c r="AA89" s="135">
        <v>1.7600000000000003E-3</v>
      </c>
      <c r="AB89" s="135">
        <v>1.1000000000000001E-3</v>
      </c>
      <c r="AC89" s="135">
        <v>7.1500000000000001E-3</v>
      </c>
      <c r="AD89" s="135">
        <v>2.1961299502883933E-3</v>
      </c>
      <c r="AE89" s="135">
        <v>2.4200000000000003E-3</v>
      </c>
      <c r="AF89" s="135"/>
      <c r="AG89" s="135">
        <v>5.5000000000000009E-5</v>
      </c>
      <c r="AH89" s="135">
        <v>5.9999999999999995E-4</v>
      </c>
      <c r="AI89" s="135">
        <v>2.2000000000000001E-3</v>
      </c>
      <c r="AJ89" s="135">
        <v>2.7500000000000004E-2</v>
      </c>
      <c r="AK89" s="135"/>
      <c r="AL89" s="135"/>
      <c r="AM89" s="135"/>
      <c r="AN89" s="135"/>
      <c r="AO89" s="135"/>
      <c r="AP89" s="135"/>
      <c r="AQ89" s="135"/>
      <c r="AR89" s="135">
        <v>2.1961299502883933E-3</v>
      </c>
      <c r="AS89" s="135">
        <v>5.0600000000000006E-2</v>
      </c>
      <c r="AT89" s="135"/>
      <c r="AU89" s="135"/>
      <c r="AV89" s="135"/>
      <c r="AW89" s="135"/>
      <c r="AX89" s="135">
        <v>240047</v>
      </c>
      <c r="AY89" s="135" t="s">
        <v>33</v>
      </c>
      <c r="AZ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DN89" s="129"/>
      <c r="DO89" s="129"/>
    </row>
    <row r="90" spans="1:119" ht="15" x14ac:dyDescent="0.25">
      <c r="A90" s="135">
        <v>89</v>
      </c>
      <c r="B90" s="135">
        <v>242197</v>
      </c>
      <c r="C90" s="135" t="s">
        <v>821</v>
      </c>
      <c r="D90" s="135" t="s">
        <v>824</v>
      </c>
      <c r="E90" s="135" t="s">
        <v>30</v>
      </c>
      <c r="F90" s="135" t="s">
        <v>1010</v>
      </c>
      <c r="G90" s="135">
        <v>268160</v>
      </c>
      <c r="H90" s="135" t="s">
        <v>108</v>
      </c>
      <c r="I90" s="135">
        <v>1</v>
      </c>
      <c r="J90" s="135">
        <v>1.03</v>
      </c>
      <c r="K90" s="135">
        <v>3.0000000000000027E-2</v>
      </c>
      <c r="L90" s="135" t="s">
        <v>1111</v>
      </c>
      <c r="M90" s="135">
        <v>1.1330000000000001E-3</v>
      </c>
      <c r="N90" s="135">
        <v>1.3596000000000002E-4</v>
      </c>
      <c r="O90" s="135">
        <v>1.6995000000000001E-4</v>
      </c>
      <c r="P90" s="135">
        <v>5.6650000000000008E-3</v>
      </c>
      <c r="Q90" s="135">
        <v>4.0788E-4</v>
      </c>
      <c r="R90" s="135">
        <v>2.2660000000000003E-2</v>
      </c>
      <c r="S90" s="135">
        <v>9.0866599999999999E-3</v>
      </c>
      <c r="T90" s="135">
        <v>1.3471370000000003E-2</v>
      </c>
      <c r="U90" s="135"/>
      <c r="V90" s="135"/>
      <c r="W90" s="135"/>
      <c r="X90" s="135">
        <v>2.2000000000000001E-3</v>
      </c>
      <c r="Y90" s="135">
        <v>4.4000000000000003E-3</v>
      </c>
      <c r="Z90" s="135">
        <v>1.32E-3</v>
      </c>
      <c r="AA90" s="135">
        <v>1.7600000000000003E-3</v>
      </c>
      <c r="AB90" s="135">
        <v>1.1000000000000001E-3</v>
      </c>
      <c r="AC90" s="135">
        <v>7.1500000000000001E-3</v>
      </c>
      <c r="AD90" s="135">
        <v>2.1961299502883933E-3</v>
      </c>
      <c r="AE90" s="135"/>
      <c r="AF90" s="135">
        <v>1.6500000000000002E-3</v>
      </c>
      <c r="AG90" s="135">
        <v>5.5000000000000009E-5</v>
      </c>
      <c r="AH90" s="135">
        <v>5.9999999999999995E-4</v>
      </c>
      <c r="AI90" s="135">
        <v>2.2000000000000001E-3</v>
      </c>
      <c r="AJ90" s="135">
        <v>2.7500000000000004E-2</v>
      </c>
      <c r="AK90" s="135"/>
      <c r="AL90" s="135"/>
      <c r="AM90" s="135"/>
      <c r="AN90" s="135"/>
      <c r="AO90" s="135"/>
      <c r="AP90" s="135"/>
      <c r="AQ90" s="135"/>
      <c r="AR90" s="135">
        <v>2.1961299502883933E-3</v>
      </c>
      <c r="AS90" s="135">
        <v>5.016000000000001E-2</v>
      </c>
      <c r="AT90" s="135"/>
      <c r="AU90" s="135"/>
      <c r="AV90" s="135">
        <v>4.0800000000000003E-2</v>
      </c>
      <c r="AW90" s="135"/>
      <c r="AX90" s="135">
        <v>242197</v>
      </c>
      <c r="AY90" s="135" t="s">
        <v>33</v>
      </c>
      <c r="AZ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DN90" s="129"/>
      <c r="DO90" s="129"/>
    </row>
    <row r="91" spans="1:119" ht="15" x14ac:dyDescent="0.25">
      <c r="A91" s="135">
        <v>91</v>
      </c>
      <c r="B91" s="135">
        <v>247262</v>
      </c>
      <c r="C91" s="135" t="s">
        <v>795</v>
      </c>
      <c r="D91" s="135" t="s">
        <v>1468</v>
      </c>
      <c r="E91" s="135" t="s">
        <v>30</v>
      </c>
      <c r="F91" s="135" t="s">
        <v>1008</v>
      </c>
      <c r="G91" s="135">
        <v>253758</v>
      </c>
      <c r="H91" s="135" t="s">
        <v>108</v>
      </c>
      <c r="I91" s="135">
        <v>1</v>
      </c>
      <c r="J91" s="135">
        <v>1.05</v>
      </c>
      <c r="K91" s="135">
        <v>5.0000000000000044E-2</v>
      </c>
      <c r="L91" s="135" t="s">
        <v>1111</v>
      </c>
      <c r="M91" s="135">
        <v>1.1550000000000002E-3</v>
      </c>
      <c r="N91" s="135">
        <v>1.3860000000000001E-4</v>
      </c>
      <c r="O91" s="135">
        <v>1.7325000000000001E-4</v>
      </c>
      <c r="P91" s="135">
        <v>5.7750000000000006E-3</v>
      </c>
      <c r="Q91" s="135">
        <v>4.1579999999999997E-4</v>
      </c>
      <c r="R91" s="135">
        <v>2.3100000000000002E-2</v>
      </c>
      <c r="S91" s="135">
        <v>9.2630999999999998E-3</v>
      </c>
      <c r="T91" s="135">
        <v>1.3732950000000002E-2</v>
      </c>
      <c r="U91" s="135"/>
      <c r="V91" s="135">
        <v>7.0400000000000011E-3</v>
      </c>
      <c r="W91" s="135">
        <v>5.1700000000000003E-2</v>
      </c>
      <c r="X91" s="135">
        <v>2.2000000000000001E-3</v>
      </c>
      <c r="Y91" s="135">
        <v>4.4000000000000003E-3</v>
      </c>
      <c r="Z91" s="135">
        <v>1.32E-3</v>
      </c>
      <c r="AA91" s="135">
        <v>1.7600000000000003E-3</v>
      </c>
      <c r="AB91" s="135">
        <v>1.1000000000000001E-3</v>
      </c>
      <c r="AC91" s="135">
        <v>7.1500000000000001E-3</v>
      </c>
      <c r="AD91" s="135">
        <v>2.1961299502883933E-3</v>
      </c>
      <c r="AE91" s="135"/>
      <c r="AF91" s="135">
        <v>1.6500000000000002E-3</v>
      </c>
      <c r="AG91" s="135">
        <v>5.5000000000000009E-5</v>
      </c>
      <c r="AH91" s="135">
        <v>5.9999999999999995E-4</v>
      </c>
      <c r="AI91" s="135">
        <v>2.2000000000000001E-3</v>
      </c>
      <c r="AJ91" s="135">
        <v>2.7500000000000004E-2</v>
      </c>
      <c r="AK91" s="135"/>
      <c r="AL91" s="135"/>
      <c r="AM91" s="135"/>
      <c r="AN91" s="135"/>
      <c r="AO91" s="135"/>
      <c r="AP91" s="135"/>
      <c r="AQ91" s="135"/>
      <c r="AR91" s="135">
        <v>2.1961299502883933E-3</v>
      </c>
      <c r="AS91" s="135">
        <v>5.0600000000000006E-2</v>
      </c>
      <c r="AT91" s="135"/>
      <c r="AU91" s="135"/>
      <c r="AV91" s="135"/>
      <c r="AW91" s="135"/>
      <c r="AX91" s="135">
        <v>247262</v>
      </c>
      <c r="AY91" s="135" t="s">
        <v>33</v>
      </c>
      <c r="AZ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DN91" s="129"/>
      <c r="DO91" s="129"/>
    </row>
    <row r="92" spans="1:119" ht="15" x14ac:dyDescent="0.25">
      <c r="A92" s="135">
        <v>92</v>
      </c>
      <c r="B92" s="135">
        <v>247263</v>
      </c>
      <c r="C92" s="135" t="s">
        <v>796</v>
      </c>
      <c r="D92" s="135" t="s">
        <v>1469</v>
      </c>
      <c r="E92" s="135" t="s">
        <v>30</v>
      </c>
      <c r="F92" s="135" t="s">
        <v>1008</v>
      </c>
      <c r="G92" s="135">
        <v>253758</v>
      </c>
      <c r="H92" s="135" t="s">
        <v>108</v>
      </c>
      <c r="I92" s="135">
        <v>1</v>
      </c>
      <c r="J92" s="135">
        <v>1.05</v>
      </c>
      <c r="K92" s="135">
        <v>5.0000000000000044E-2</v>
      </c>
      <c r="L92" s="135" t="s">
        <v>1111</v>
      </c>
      <c r="M92" s="135">
        <v>1.1550000000000002E-3</v>
      </c>
      <c r="N92" s="135">
        <v>1.3860000000000001E-4</v>
      </c>
      <c r="O92" s="135">
        <v>1.7325000000000001E-4</v>
      </c>
      <c r="P92" s="135">
        <v>5.7750000000000006E-3</v>
      </c>
      <c r="Q92" s="135">
        <v>4.1579999999999997E-4</v>
      </c>
      <c r="R92" s="135">
        <v>2.3100000000000002E-2</v>
      </c>
      <c r="S92" s="135">
        <v>9.2630999999999998E-3</v>
      </c>
      <c r="T92" s="135">
        <v>1.3732950000000002E-2</v>
      </c>
      <c r="U92" s="135"/>
      <c r="V92" s="135">
        <v>7.0400000000000011E-3</v>
      </c>
      <c r="W92" s="135">
        <v>5.1700000000000003E-2</v>
      </c>
      <c r="X92" s="135">
        <v>2.2000000000000001E-3</v>
      </c>
      <c r="Y92" s="135">
        <v>4.4000000000000003E-3</v>
      </c>
      <c r="Z92" s="135">
        <v>1.32E-3</v>
      </c>
      <c r="AA92" s="135">
        <v>1.7600000000000003E-3</v>
      </c>
      <c r="AB92" s="135">
        <v>1.1000000000000001E-3</v>
      </c>
      <c r="AC92" s="135">
        <v>7.1500000000000001E-3</v>
      </c>
      <c r="AD92" s="135">
        <v>2.1961299502883933E-3</v>
      </c>
      <c r="AE92" s="135"/>
      <c r="AF92" s="135">
        <v>1.6500000000000002E-3</v>
      </c>
      <c r="AG92" s="135">
        <v>5.5000000000000009E-5</v>
      </c>
      <c r="AH92" s="135">
        <v>5.9999999999999995E-4</v>
      </c>
      <c r="AI92" s="135">
        <v>2.2000000000000001E-3</v>
      </c>
      <c r="AJ92" s="135">
        <v>2.7500000000000004E-2</v>
      </c>
      <c r="AK92" s="135"/>
      <c r="AL92" s="135"/>
      <c r="AM92" s="135"/>
      <c r="AN92" s="135"/>
      <c r="AO92" s="135"/>
      <c r="AP92" s="135"/>
      <c r="AQ92" s="135"/>
      <c r="AR92" s="135">
        <v>2.1961299502883933E-3</v>
      </c>
      <c r="AS92" s="135">
        <v>5.0600000000000006E-2</v>
      </c>
      <c r="AT92" s="135"/>
      <c r="AU92" s="135"/>
      <c r="AV92" s="135"/>
      <c r="AW92" s="135"/>
      <c r="AX92" s="135">
        <v>247263</v>
      </c>
      <c r="AY92" s="135" t="s">
        <v>33</v>
      </c>
      <c r="AZ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DN92" s="129"/>
      <c r="DO92" s="129"/>
    </row>
    <row r="93" spans="1:119" ht="15" x14ac:dyDescent="0.25">
      <c r="A93" s="135">
        <v>93</v>
      </c>
      <c r="B93" s="135">
        <v>247264</v>
      </c>
      <c r="C93" s="135" t="s">
        <v>797</v>
      </c>
      <c r="D93" s="135" t="s">
        <v>1470</v>
      </c>
      <c r="E93" s="135" t="s">
        <v>30</v>
      </c>
      <c r="F93" s="135" t="s">
        <v>1008</v>
      </c>
      <c r="G93" s="135">
        <v>253758</v>
      </c>
      <c r="H93" s="135" t="s">
        <v>108</v>
      </c>
      <c r="I93" s="135">
        <v>1</v>
      </c>
      <c r="J93" s="135">
        <v>1.05</v>
      </c>
      <c r="K93" s="135">
        <v>5.0000000000000044E-2</v>
      </c>
      <c r="L93" s="135" t="s">
        <v>1111</v>
      </c>
      <c r="M93" s="135">
        <v>1.1550000000000002E-3</v>
      </c>
      <c r="N93" s="135">
        <v>1.3860000000000001E-4</v>
      </c>
      <c r="O93" s="135">
        <v>1.7325000000000001E-4</v>
      </c>
      <c r="P93" s="135">
        <v>5.7750000000000006E-3</v>
      </c>
      <c r="Q93" s="135">
        <v>4.1579999999999997E-4</v>
      </c>
      <c r="R93" s="135">
        <v>2.3100000000000002E-2</v>
      </c>
      <c r="S93" s="135">
        <v>9.2630999999999998E-3</v>
      </c>
      <c r="T93" s="135">
        <v>1.3732950000000002E-2</v>
      </c>
      <c r="U93" s="135"/>
      <c r="V93" s="135">
        <v>7.0400000000000011E-3</v>
      </c>
      <c r="W93" s="135">
        <v>5.1700000000000003E-2</v>
      </c>
      <c r="X93" s="135">
        <v>2.2000000000000001E-3</v>
      </c>
      <c r="Y93" s="135">
        <v>4.4000000000000003E-3</v>
      </c>
      <c r="Z93" s="135">
        <v>1.32E-3</v>
      </c>
      <c r="AA93" s="135">
        <v>1.7600000000000003E-3</v>
      </c>
      <c r="AB93" s="135">
        <v>1.1000000000000001E-3</v>
      </c>
      <c r="AC93" s="135">
        <v>7.1500000000000001E-3</v>
      </c>
      <c r="AD93" s="135">
        <v>2.1961299502883933E-3</v>
      </c>
      <c r="AE93" s="135"/>
      <c r="AF93" s="135">
        <v>1.6500000000000002E-3</v>
      </c>
      <c r="AG93" s="135">
        <v>5.5000000000000009E-5</v>
      </c>
      <c r="AH93" s="135">
        <v>5.9999999999999995E-4</v>
      </c>
      <c r="AI93" s="135">
        <v>2.2000000000000001E-3</v>
      </c>
      <c r="AJ93" s="135">
        <v>2.7500000000000004E-2</v>
      </c>
      <c r="AK93" s="135"/>
      <c r="AL93" s="135"/>
      <c r="AM93" s="135"/>
      <c r="AN93" s="135"/>
      <c r="AO93" s="135"/>
      <c r="AP93" s="135"/>
      <c r="AQ93" s="135"/>
      <c r="AR93" s="135">
        <v>2.1961299502883933E-3</v>
      </c>
      <c r="AS93" s="135">
        <v>5.0600000000000006E-2</v>
      </c>
      <c r="AT93" s="135"/>
      <c r="AU93" s="135"/>
      <c r="AV93" s="135"/>
      <c r="AW93" s="135"/>
      <c r="AX93" s="135">
        <v>247264</v>
      </c>
      <c r="AY93" s="135" t="s">
        <v>33</v>
      </c>
      <c r="AZ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DN93" s="129"/>
      <c r="DO93" s="129"/>
    </row>
    <row r="94" spans="1:119" ht="15" x14ac:dyDescent="0.25">
      <c r="A94" s="135">
        <v>94</v>
      </c>
      <c r="B94" s="135">
        <v>247265</v>
      </c>
      <c r="C94" s="135" t="s">
        <v>798</v>
      </c>
      <c r="D94" s="135" t="s">
        <v>1471</v>
      </c>
      <c r="E94" s="135" t="s">
        <v>30</v>
      </c>
      <c r="F94" s="135" t="s">
        <v>1008</v>
      </c>
      <c r="G94" s="135">
        <v>253758</v>
      </c>
      <c r="H94" s="135" t="s">
        <v>108</v>
      </c>
      <c r="I94" s="135">
        <v>1</v>
      </c>
      <c r="J94" s="135">
        <v>1.05</v>
      </c>
      <c r="K94" s="135">
        <v>5.0000000000000044E-2</v>
      </c>
      <c r="L94" s="135" t="s">
        <v>1111</v>
      </c>
      <c r="M94" s="135">
        <v>1.1550000000000002E-3</v>
      </c>
      <c r="N94" s="135">
        <v>1.3860000000000001E-4</v>
      </c>
      <c r="O94" s="135">
        <v>1.7325000000000001E-4</v>
      </c>
      <c r="P94" s="135">
        <v>5.7750000000000006E-3</v>
      </c>
      <c r="Q94" s="135">
        <v>4.1579999999999997E-4</v>
      </c>
      <c r="R94" s="135">
        <v>2.3100000000000002E-2</v>
      </c>
      <c r="S94" s="135">
        <v>9.2630999999999998E-3</v>
      </c>
      <c r="T94" s="135">
        <v>1.3732950000000002E-2</v>
      </c>
      <c r="U94" s="135"/>
      <c r="V94" s="135">
        <v>7.0400000000000011E-3</v>
      </c>
      <c r="W94" s="135">
        <v>5.1700000000000003E-2</v>
      </c>
      <c r="X94" s="135">
        <v>2.2000000000000001E-3</v>
      </c>
      <c r="Y94" s="135">
        <v>4.4000000000000003E-3</v>
      </c>
      <c r="Z94" s="135">
        <v>1.32E-3</v>
      </c>
      <c r="AA94" s="135">
        <v>1.7600000000000003E-3</v>
      </c>
      <c r="AB94" s="135">
        <v>1.1000000000000001E-3</v>
      </c>
      <c r="AC94" s="135">
        <v>7.1500000000000001E-3</v>
      </c>
      <c r="AD94" s="135">
        <v>2.1961299502883933E-3</v>
      </c>
      <c r="AE94" s="135"/>
      <c r="AF94" s="135">
        <v>1.6500000000000002E-3</v>
      </c>
      <c r="AG94" s="135">
        <v>5.5000000000000009E-5</v>
      </c>
      <c r="AH94" s="135">
        <v>5.9999999999999995E-4</v>
      </c>
      <c r="AI94" s="135">
        <v>2.2000000000000001E-3</v>
      </c>
      <c r="AJ94" s="135">
        <v>2.7500000000000004E-2</v>
      </c>
      <c r="AK94" s="135"/>
      <c r="AL94" s="135"/>
      <c r="AM94" s="135"/>
      <c r="AN94" s="135"/>
      <c r="AO94" s="135"/>
      <c r="AP94" s="135"/>
      <c r="AQ94" s="135"/>
      <c r="AR94" s="135">
        <v>2.1961299502883933E-3</v>
      </c>
      <c r="AS94" s="135">
        <v>5.0600000000000006E-2</v>
      </c>
      <c r="AT94" s="135"/>
      <c r="AU94" s="135"/>
      <c r="AV94" s="135"/>
      <c r="AW94" s="135"/>
      <c r="AX94" s="135">
        <v>247265</v>
      </c>
      <c r="AY94" s="135" t="s">
        <v>33</v>
      </c>
      <c r="AZ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DN94" s="129"/>
      <c r="DO94" s="129"/>
    </row>
    <row r="95" spans="1:119" ht="15" x14ac:dyDescent="0.25">
      <c r="A95" s="135">
        <v>95</v>
      </c>
      <c r="B95" s="135">
        <v>251542</v>
      </c>
      <c r="C95" s="135" t="s">
        <v>845</v>
      </c>
      <c r="D95" s="135" t="s">
        <v>1472</v>
      </c>
      <c r="E95" s="135" t="s">
        <v>30</v>
      </c>
      <c r="F95" s="135" t="s">
        <v>1008</v>
      </c>
      <c r="G95" s="135">
        <v>253758</v>
      </c>
      <c r="H95" s="135" t="s">
        <v>108</v>
      </c>
      <c r="I95" s="135">
        <v>1</v>
      </c>
      <c r="J95" s="135">
        <v>1.03</v>
      </c>
      <c r="K95" s="135">
        <v>3.0000000000000027E-2</v>
      </c>
      <c r="L95" s="135" t="s">
        <v>837</v>
      </c>
      <c r="M95" s="135">
        <v>1.1330000000000001E-3</v>
      </c>
      <c r="N95" s="135">
        <v>1.3596000000000002E-4</v>
      </c>
      <c r="O95" s="135">
        <v>1.6995000000000001E-4</v>
      </c>
      <c r="P95" s="135">
        <v>5.6650000000000008E-3</v>
      </c>
      <c r="Q95" s="135">
        <v>4.0788E-4</v>
      </c>
      <c r="R95" s="135">
        <v>2.2660000000000003E-2</v>
      </c>
      <c r="S95" s="135">
        <v>9.0866599999999999E-3</v>
      </c>
      <c r="T95" s="135">
        <v>1.3471370000000003E-2</v>
      </c>
      <c r="U95" s="135"/>
      <c r="V95" s="135">
        <v>7.0400000000000011E-3</v>
      </c>
      <c r="W95" s="135">
        <v>5.1700000000000003E-2</v>
      </c>
      <c r="X95" s="135">
        <v>2.2000000000000001E-3</v>
      </c>
      <c r="Y95" s="135">
        <v>4.4000000000000003E-3</v>
      </c>
      <c r="Z95" s="135">
        <v>1.32E-3</v>
      </c>
      <c r="AA95" s="135">
        <v>1.7600000000000003E-3</v>
      </c>
      <c r="AB95" s="135">
        <v>1.1000000000000001E-3</v>
      </c>
      <c r="AC95" s="135">
        <v>7.1500000000000001E-3</v>
      </c>
      <c r="AD95" s="135">
        <v>2.1961299502883933E-3</v>
      </c>
      <c r="AE95" s="135"/>
      <c r="AF95" s="135"/>
      <c r="AG95" s="135">
        <v>5.5000000000000009E-5</v>
      </c>
      <c r="AH95" s="135">
        <v>5.9999999999999995E-4</v>
      </c>
      <c r="AI95" s="135">
        <v>2.2000000000000001E-3</v>
      </c>
      <c r="AJ95" s="135">
        <v>2.7500000000000004E-2</v>
      </c>
      <c r="AK95" s="135">
        <v>0.01</v>
      </c>
      <c r="AL95" s="135">
        <v>0.01</v>
      </c>
      <c r="AM95" s="135"/>
      <c r="AN95" s="135"/>
      <c r="AO95" s="135"/>
      <c r="AP95" s="135"/>
      <c r="AQ95" s="135"/>
      <c r="AR95" s="135">
        <v>2.1961299502883933E-3</v>
      </c>
      <c r="AS95" s="135">
        <v>5.016000000000001E-2</v>
      </c>
      <c r="AT95" s="135"/>
      <c r="AU95" s="135"/>
      <c r="AV95" s="135"/>
      <c r="AW95" s="135"/>
      <c r="AX95" s="135">
        <v>251542</v>
      </c>
      <c r="AY95" s="135" t="s">
        <v>33</v>
      </c>
      <c r="AZ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DN95" s="129"/>
      <c r="DO95" s="129"/>
    </row>
    <row r="96" spans="1:119" ht="15" x14ac:dyDescent="0.25">
      <c r="A96" s="135">
        <v>96</v>
      </c>
      <c r="B96" s="135">
        <v>251545</v>
      </c>
      <c r="C96" s="135" t="s">
        <v>846</v>
      </c>
      <c r="D96" s="135" t="s">
        <v>1473</v>
      </c>
      <c r="E96" s="135" t="s">
        <v>30</v>
      </c>
      <c r="F96" s="135" t="s">
        <v>1008</v>
      </c>
      <c r="G96" s="135">
        <v>253758</v>
      </c>
      <c r="H96" s="135" t="s">
        <v>108</v>
      </c>
      <c r="I96" s="135">
        <v>1</v>
      </c>
      <c r="J96" s="135">
        <v>1.03</v>
      </c>
      <c r="K96" s="135">
        <v>3.0000000000000027E-2</v>
      </c>
      <c r="L96" s="135" t="s">
        <v>837</v>
      </c>
      <c r="M96" s="135">
        <v>1.1330000000000001E-3</v>
      </c>
      <c r="N96" s="135">
        <v>1.3596000000000002E-4</v>
      </c>
      <c r="O96" s="135">
        <v>1.6995000000000001E-4</v>
      </c>
      <c r="P96" s="135">
        <v>5.6650000000000008E-3</v>
      </c>
      <c r="Q96" s="135">
        <v>4.0788E-4</v>
      </c>
      <c r="R96" s="135">
        <v>2.2660000000000003E-2</v>
      </c>
      <c r="S96" s="135">
        <v>9.0866599999999999E-3</v>
      </c>
      <c r="T96" s="135">
        <v>1.3471370000000003E-2</v>
      </c>
      <c r="U96" s="135"/>
      <c r="V96" s="135">
        <v>7.0400000000000011E-3</v>
      </c>
      <c r="W96" s="135">
        <v>5.1700000000000003E-2</v>
      </c>
      <c r="X96" s="135">
        <v>2.2000000000000001E-3</v>
      </c>
      <c r="Y96" s="135">
        <v>4.4000000000000003E-3</v>
      </c>
      <c r="Z96" s="135">
        <v>1.32E-3</v>
      </c>
      <c r="AA96" s="135">
        <v>1.7600000000000003E-3</v>
      </c>
      <c r="AB96" s="135">
        <v>1.1000000000000001E-3</v>
      </c>
      <c r="AC96" s="135">
        <v>7.1500000000000001E-3</v>
      </c>
      <c r="AD96" s="135">
        <v>2.1961299502883933E-3</v>
      </c>
      <c r="AE96" s="135"/>
      <c r="AF96" s="135"/>
      <c r="AG96" s="135">
        <v>5.5000000000000009E-5</v>
      </c>
      <c r="AH96" s="135">
        <v>5.9999999999999995E-4</v>
      </c>
      <c r="AI96" s="135">
        <v>2.2000000000000001E-3</v>
      </c>
      <c r="AJ96" s="135">
        <v>2.7500000000000004E-2</v>
      </c>
      <c r="AK96" s="135">
        <v>0.01</v>
      </c>
      <c r="AL96" s="135">
        <v>0.01</v>
      </c>
      <c r="AM96" s="135"/>
      <c r="AN96" s="135"/>
      <c r="AO96" s="135"/>
      <c r="AP96" s="135"/>
      <c r="AQ96" s="135"/>
      <c r="AR96" s="135">
        <v>2.1961299502883933E-3</v>
      </c>
      <c r="AS96" s="135">
        <v>5.016000000000001E-2</v>
      </c>
      <c r="AT96" s="135"/>
      <c r="AU96" s="135"/>
      <c r="AV96" s="135"/>
      <c r="AW96" s="135"/>
      <c r="AX96" s="135">
        <v>251545</v>
      </c>
      <c r="AY96" s="135" t="s">
        <v>33</v>
      </c>
      <c r="AZ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DN96" s="129"/>
      <c r="DO96" s="129"/>
    </row>
    <row r="97" spans="1:119" ht="15" x14ac:dyDescent="0.25">
      <c r="A97" s="135">
        <v>97</v>
      </c>
      <c r="B97" s="135">
        <v>251546</v>
      </c>
      <c r="C97" s="135" t="s">
        <v>847</v>
      </c>
      <c r="D97" s="135" t="s">
        <v>1474</v>
      </c>
      <c r="E97" s="135" t="s">
        <v>30</v>
      </c>
      <c r="F97" s="135" t="s">
        <v>1008</v>
      </c>
      <c r="G97" s="135">
        <v>253758</v>
      </c>
      <c r="H97" s="135" t="s">
        <v>108</v>
      </c>
      <c r="I97" s="135">
        <v>1</v>
      </c>
      <c r="J97" s="135">
        <v>1.03</v>
      </c>
      <c r="K97" s="135">
        <v>3.0000000000000027E-2</v>
      </c>
      <c r="L97" s="135" t="s">
        <v>837</v>
      </c>
      <c r="M97" s="135">
        <v>1.1330000000000001E-3</v>
      </c>
      <c r="N97" s="135">
        <v>1.3596000000000002E-4</v>
      </c>
      <c r="O97" s="135">
        <v>1.6995000000000001E-4</v>
      </c>
      <c r="P97" s="135">
        <v>5.6650000000000008E-3</v>
      </c>
      <c r="Q97" s="135">
        <v>4.0788E-4</v>
      </c>
      <c r="R97" s="135">
        <v>2.2660000000000003E-2</v>
      </c>
      <c r="S97" s="135">
        <v>9.0866599999999999E-3</v>
      </c>
      <c r="T97" s="135">
        <v>1.3471370000000003E-2</v>
      </c>
      <c r="U97" s="135"/>
      <c r="V97" s="135">
        <v>7.0400000000000011E-3</v>
      </c>
      <c r="W97" s="135">
        <v>5.1700000000000003E-2</v>
      </c>
      <c r="X97" s="135">
        <v>2.2000000000000001E-3</v>
      </c>
      <c r="Y97" s="135">
        <v>4.4000000000000003E-3</v>
      </c>
      <c r="Z97" s="135">
        <v>1.32E-3</v>
      </c>
      <c r="AA97" s="135">
        <v>1.7600000000000003E-3</v>
      </c>
      <c r="AB97" s="135">
        <v>1.1000000000000001E-3</v>
      </c>
      <c r="AC97" s="135">
        <v>7.1500000000000001E-3</v>
      </c>
      <c r="AD97" s="135">
        <v>2.1961299502883933E-3</v>
      </c>
      <c r="AE97" s="135"/>
      <c r="AF97" s="135"/>
      <c r="AG97" s="135">
        <v>5.5000000000000009E-5</v>
      </c>
      <c r="AH97" s="135">
        <v>5.9999999999999995E-4</v>
      </c>
      <c r="AI97" s="135">
        <v>2.2000000000000001E-3</v>
      </c>
      <c r="AJ97" s="135">
        <v>2.7500000000000004E-2</v>
      </c>
      <c r="AK97" s="135">
        <v>0.01</v>
      </c>
      <c r="AL97" s="135">
        <v>0.01</v>
      </c>
      <c r="AM97" s="135"/>
      <c r="AN97" s="135"/>
      <c r="AO97" s="135"/>
      <c r="AP97" s="135"/>
      <c r="AQ97" s="135"/>
      <c r="AR97" s="135">
        <v>2.1961299502883933E-3</v>
      </c>
      <c r="AS97" s="135">
        <v>5.016000000000001E-2</v>
      </c>
      <c r="AT97" s="135"/>
      <c r="AU97" s="135"/>
      <c r="AV97" s="135"/>
      <c r="AW97" s="135"/>
      <c r="AX97" s="135">
        <v>251546</v>
      </c>
      <c r="AY97" s="135" t="s">
        <v>33</v>
      </c>
      <c r="AZ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DN97" s="129"/>
      <c r="DO97" s="129"/>
    </row>
    <row r="98" spans="1:119" ht="15" x14ac:dyDescent="0.25">
      <c r="A98" s="135">
        <v>98</v>
      </c>
      <c r="B98" s="135">
        <v>251547</v>
      </c>
      <c r="C98" s="135" t="s">
        <v>848</v>
      </c>
      <c r="D98" s="135" t="s">
        <v>1475</v>
      </c>
      <c r="E98" s="135" t="s">
        <v>30</v>
      </c>
      <c r="F98" s="135" t="s">
        <v>1008</v>
      </c>
      <c r="G98" s="135">
        <v>253758</v>
      </c>
      <c r="H98" s="135" t="s">
        <v>108</v>
      </c>
      <c r="I98" s="135">
        <v>1</v>
      </c>
      <c r="J98" s="135">
        <v>1.03</v>
      </c>
      <c r="K98" s="135">
        <v>3.0000000000000027E-2</v>
      </c>
      <c r="L98" s="135" t="s">
        <v>837</v>
      </c>
      <c r="M98" s="135">
        <v>1.1330000000000001E-3</v>
      </c>
      <c r="N98" s="135">
        <v>1.3596000000000002E-4</v>
      </c>
      <c r="O98" s="135">
        <v>1.6995000000000001E-4</v>
      </c>
      <c r="P98" s="135">
        <v>5.6650000000000008E-3</v>
      </c>
      <c r="Q98" s="135">
        <v>4.0788E-4</v>
      </c>
      <c r="R98" s="135">
        <v>2.2660000000000003E-2</v>
      </c>
      <c r="S98" s="135">
        <v>9.0866599999999999E-3</v>
      </c>
      <c r="T98" s="135">
        <v>1.3471370000000003E-2</v>
      </c>
      <c r="U98" s="135"/>
      <c r="V98" s="135">
        <v>7.0400000000000011E-3</v>
      </c>
      <c r="W98" s="135">
        <v>5.1700000000000003E-2</v>
      </c>
      <c r="X98" s="135">
        <v>2.2000000000000001E-3</v>
      </c>
      <c r="Y98" s="135">
        <v>4.4000000000000003E-3</v>
      </c>
      <c r="Z98" s="135">
        <v>1.32E-3</v>
      </c>
      <c r="AA98" s="135">
        <v>1.7600000000000003E-3</v>
      </c>
      <c r="AB98" s="135">
        <v>1.1000000000000001E-3</v>
      </c>
      <c r="AC98" s="135">
        <v>7.1500000000000001E-3</v>
      </c>
      <c r="AD98" s="135">
        <v>2.1961299502883933E-3</v>
      </c>
      <c r="AE98" s="135"/>
      <c r="AF98" s="135"/>
      <c r="AG98" s="135">
        <v>5.5000000000000009E-5</v>
      </c>
      <c r="AH98" s="135">
        <v>5.9999999999999995E-4</v>
      </c>
      <c r="AI98" s="135">
        <v>2.2000000000000001E-3</v>
      </c>
      <c r="AJ98" s="135">
        <v>2.7500000000000004E-2</v>
      </c>
      <c r="AK98" s="135">
        <v>0.01</v>
      </c>
      <c r="AL98" s="135">
        <v>0.01</v>
      </c>
      <c r="AM98" s="135"/>
      <c r="AN98" s="135"/>
      <c r="AO98" s="135"/>
      <c r="AP98" s="135"/>
      <c r="AQ98" s="135"/>
      <c r="AR98" s="135">
        <v>2.1961299502883933E-3</v>
      </c>
      <c r="AS98" s="135">
        <v>5.016000000000001E-2</v>
      </c>
      <c r="AT98" s="135"/>
      <c r="AU98" s="135"/>
      <c r="AV98" s="135"/>
      <c r="AW98" s="135"/>
      <c r="AX98" s="135">
        <v>251547</v>
      </c>
      <c r="AY98" s="135" t="s">
        <v>33</v>
      </c>
      <c r="AZ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DN98" s="129"/>
      <c r="DO98" s="129"/>
    </row>
    <row r="99" spans="1:119" ht="15" x14ac:dyDescent="0.25">
      <c r="A99" s="135">
        <v>99</v>
      </c>
      <c r="B99" s="135">
        <v>251549</v>
      </c>
      <c r="C99" s="135" t="s">
        <v>849</v>
      </c>
      <c r="D99" s="135" t="s">
        <v>1476</v>
      </c>
      <c r="E99" s="135" t="s">
        <v>30</v>
      </c>
      <c r="F99" s="135" t="s">
        <v>1008</v>
      </c>
      <c r="G99" s="135">
        <v>253758</v>
      </c>
      <c r="H99" s="135" t="s">
        <v>108</v>
      </c>
      <c r="I99" s="135">
        <v>1</v>
      </c>
      <c r="J99" s="135">
        <v>1.03</v>
      </c>
      <c r="K99" s="135">
        <v>3.0000000000000027E-2</v>
      </c>
      <c r="L99" s="135" t="s">
        <v>837</v>
      </c>
      <c r="M99" s="135">
        <v>1.1330000000000001E-3</v>
      </c>
      <c r="N99" s="135">
        <v>1.3596000000000002E-4</v>
      </c>
      <c r="O99" s="135">
        <v>1.6995000000000001E-4</v>
      </c>
      <c r="P99" s="135">
        <v>5.6650000000000008E-3</v>
      </c>
      <c r="Q99" s="135">
        <v>4.0788E-4</v>
      </c>
      <c r="R99" s="135">
        <v>2.2660000000000003E-2</v>
      </c>
      <c r="S99" s="135">
        <v>9.0866599999999999E-3</v>
      </c>
      <c r="T99" s="135">
        <v>1.3471370000000003E-2</v>
      </c>
      <c r="U99" s="135"/>
      <c r="V99" s="135">
        <v>7.0400000000000011E-3</v>
      </c>
      <c r="W99" s="135">
        <v>5.1700000000000003E-2</v>
      </c>
      <c r="X99" s="135">
        <v>2.2000000000000001E-3</v>
      </c>
      <c r="Y99" s="135">
        <v>4.4000000000000003E-3</v>
      </c>
      <c r="Z99" s="135">
        <v>1.32E-3</v>
      </c>
      <c r="AA99" s="135">
        <v>1.7600000000000003E-3</v>
      </c>
      <c r="AB99" s="135">
        <v>1.1000000000000001E-3</v>
      </c>
      <c r="AC99" s="135">
        <v>7.1500000000000001E-3</v>
      </c>
      <c r="AD99" s="135">
        <v>2.1961299502883933E-3</v>
      </c>
      <c r="AE99" s="135"/>
      <c r="AF99" s="135"/>
      <c r="AG99" s="135">
        <v>5.5000000000000009E-5</v>
      </c>
      <c r="AH99" s="135">
        <v>5.9999999999999995E-4</v>
      </c>
      <c r="AI99" s="135">
        <v>2.2000000000000001E-3</v>
      </c>
      <c r="AJ99" s="135">
        <v>2.7500000000000004E-2</v>
      </c>
      <c r="AK99" s="135">
        <v>0.01</v>
      </c>
      <c r="AL99" s="135">
        <v>0.01</v>
      </c>
      <c r="AM99" s="135"/>
      <c r="AN99" s="135"/>
      <c r="AO99" s="135"/>
      <c r="AP99" s="135"/>
      <c r="AQ99" s="135"/>
      <c r="AR99" s="135">
        <v>2.1961299502883933E-3</v>
      </c>
      <c r="AS99" s="135">
        <v>5.016000000000001E-2</v>
      </c>
      <c r="AT99" s="135"/>
      <c r="AU99" s="135"/>
      <c r="AV99" s="135"/>
      <c r="AW99" s="135"/>
      <c r="AX99" s="135">
        <v>251549</v>
      </c>
      <c r="AY99" s="135" t="s">
        <v>33</v>
      </c>
      <c r="AZ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DN99" s="129"/>
      <c r="DO99" s="129"/>
    </row>
    <row r="100" spans="1:119" ht="15" x14ac:dyDescent="0.25">
      <c r="A100" s="135">
        <v>100</v>
      </c>
      <c r="B100" s="135">
        <v>251551</v>
      </c>
      <c r="C100" s="135" t="s">
        <v>850</v>
      </c>
      <c r="D100" s="135" t="s">
        <v>1477</v>
      </c>
      <c r="E100" s="135" t="s">
        <v>30</v>
      </c>
      <c r="F100" s="135" t="s">
        <v>1008</v>
      </c>
      <c r="G100" s="135">
        <v>253758</v>
      </c>
      <c r="H100" s="135" t="s">
        <v>108</v>
      </c>
      <c r="I100" s="135">
        <v>1</v>
      </c>
      <c r="J100" s="135">
        <v>1.03</v>
      </c>
      <c r="K100" s="135">
        <v>3.0000000000000027E-2</v>
      </c>
      <c r="L100" s="135" t="s">
        <v>837</v>
      </c>
      <c r="M100" s="135">
        <v>1.1330000000000001E-3</v>
      </c>
      <c r="N100" s="135">
        <v>1.3596000000000002E-4</v>
      </c>
      <c r="O100" s="135">
        <v>1.6995000000000001E-4</v>
      </c>
      <c r="P100" s="135">
        <v>5.6650000000000008E-3</v>
      </c>
      <c r="Q100" s="135">
        <v>4.0788E-4</v>
      </c>
      <c r="R100" s="135">
        <v>2.2660000000000003E-2</v>
      </c>
      <c r="S100" s="135">
        <v>9.0866599999999999E-3</v>
      </c>
      <c r="T100" s="135">
        <v>1.3471370000000003E-2</v>
      </c>
      <c r="U100" s="135"/>
      <c r="V100" s="135">
        <v>7.0400000000000011E-3</v>
      </c>
      <c r="W100" s="135">
        <v>5.1700000000000003E-2</v>
      </c>
      <c r="X100" s="135">
        <v>2.2000000000000001E-3</v>
      </c>
      <c r="Y100" s="135">
        <v>4.4000000000000003E-3</v>
      </c>
      <c r="Z100" s="135">
        <v>1.32E-3</v>
      </c>
      <c r="AA100" s="135">
        <v>1.7600000000000003E-3</v>
      </c>
      <c r="AB100" s="135">
        <v>1.1000000000000001E-3</v>
      </c>
      <c r="AC100" s="135">
        <v>7.1500000000000001E-3</v>
      </c>
      <c r="AD100" s="135">
        <v>2.1961299502883933E-3</v>
      </c>
      <c r="AE100" s="135"/>
      <c r="AF100" s="135"/>
      <c r="AG100" s="135">
        <v>5.5000000000000009E-5</v>
      </c>
      <c r="AH100" s="135">
        <v>5.9999999999999995E-4</v>
      </c>
      <c r="AI100" s="135">
        <v>2.2000000000000001E-3</v>
      </c>
      <c r="AJ100" s="135">
        <v>2.7500000000000004E-2</v>
      </c>
      <c r="AK100" s="135">
        <v>0.01</v>
      </c>
      <c r="AL100" s="135">
        <v>0.01</v>
      </c>
      <c r="AM100" s="135"/>
      <c r="AN100" s="135"/>
      <c r="AO100" s="135"/>
      <c r="AP100" s="135"/>
      <c r="AQ100" s="135"/>
      <c r="AR100" s="135">
        <v>2.1961299502883933E-3</v>
      </c>
      <c r="AS100" s="135">
        <v>5.016000000000001E-2</v>
      </c>
      <c r="AT100" s="135"/>
      <c r="AU100" s="135"/>
      <c r="AV100" s="135"/>
      <c r="AW100" s="135"/>
      <c r="AX100" s="135">
        <v>251551</v>
      </c>
      <c r="AY100" s="135" t="s">
        <v>33</v>
      </c>
      <c r="AZ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DN100" s="129"/>
      <c r="DO100" s="129"/>
    </row>
    <row r="101" spans="1:119" ht="15" x14ac:dyDescent="0.25">
      <c r="A101" s="135">
        <v>101</v>
      </c>
      <c r="B101" s="135">
        <v>251552</v>
      </c>
      <c r="C101" s="135" t="s">
        <v>851</v>
      </c>
      <c r="D101" s="135" t="s">
        <v>1478</v>
      </c>
      <c r="E101" s="135" t="s">
        <v>30</v>
      </c>
      <c r="F101" s="135" t="s">
        <v>1008</v>
      </c>
      <c r="G101" s="135">
        <v>253758</v>
      </c>
      <c r="H101" s="135" t="s">
        <v>108</v>
      </c>
      <c r="I101" s="135">
        <v>1</v>
      </c>
      <c r="J101" s="135">
        <v>1.03</v>
      </c>
      <c r="K101" s="135">
        <v>3.0000000000000027E-2</v>
      </c>
      <c r="L101" s="135" t="s">
        <v>837</v>
      </c>
      <c r="M101" s="135">
        <v>1.1330000000000001E-3</v>
      </c>
      <c r="N101" s="135">
        <v>1.3596000000000002E-4</v>
      </c>
      <c r="O101" s="135">
        <v>1.6995000000000001E-4</v>
      </c>
      <c r="P101" s="135">
        <v>5.6650000000000008E-3</v>
      </c>
      <c r="Q101" s="135">
        <v>4.0788E-4</v>
      </c>
      <c r="R101" s="135">
        <v>2.2660000000000003E-2</v>
      </c>
      <c r="S101" s="135">
        <v>9.0866599999999999E-3</v>
      </c>
      <c r="T101" s="135">
        <v>1.3471370000000003E-2</v>
      </c>
      <c r="U101" s="135"/>
      <c r="V101" s="135">
        <v>7.0400000000000011E-3</v>
      </c>
      <c r="W101" s="135">
        <v>5.1700000000000003E-2</v>
      </c>
      <c r="X101" s="135">
        <v>2.2000000000000001E-3</v>
      </c>
      <c r="Y101" s="135">
        <v>4.4000000000000003E-3</v>
      </c>
      <c r="Z101" s="135">
        <v>1.32E-3</v>
      </c>
      <c r="AA101" s="135">
        <v>1.7600000000000003E-3</v>
      </c>
      <c r="AB101" s="135">
        <v>1.1000000000000001E-3</v>
      </c>
      <c r="AC101" s="135">
        <v>7.1500000000000001E-3</v>
      </c>
      <c r="AD101" s="135">
        <v>2.1961299502883933E-3</v>
      </c>
      <c r="AE101" s="135"/>
      <c r="AF101" s="135"/>
      <c r="AG101" s="135">
        <v>5.5000000000000009E-5</v>
      </c>
      <c r="AH101" s="135">
        <v>5.9999999999999995E-4</v>
      </c>
      <c r="AI101" s="135">
        <v>2.2000000000000001E-3</v>
      </c>
      <c r="AJ101" s="135">
        <v>2.7500000000000004E-2</v>
      </c>
      <c r="AK101" s="135">
        <v>0.01</v>
      </c>
      <c r="AL101" s="135">
        <v>0.01</v>
      </c>
      <c r="AM101" s="135"/>
      <c r="AN101" s="135"/>
      <c r="AO101" s="135"/>
      <c r="AP101" s="135"/>
      <c r="AQ101" s="135"/>
      <c r="AR101" s="135">
        <v>2.1961299502883933E-3</v>
      </c>
      <c r="AS101" s="135">
        <v>5.016000000000001E-2</v>
      </c>
      <c r="AT101" s="135"/>
      <c r="AU101" s="135"/>
      <c r="AV101" s="135"/>
      <c r="AW101" s="135"/>
      <c r="AX101" s="135">
        <v>251552</v>
      </c>
      <c r="AY101" s="135" t="s">
        <v>33</v>
      </c>
      <c r="AZ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DN101" s="129"/>
      <c r="DO101" s="129"/>
    </row>
    <row r="102" spans="1:119" ht="15" x14ac:dyDescent="0.25">
      <c r="A102" s="135">
        <v>102</v>
      </c>
      <c r="B102" s="135">
        <v>256092</v>
      </c>
      <c r="C102" s="135" t="s">
        <v>866</v>
      </c>
      <c r="D102" s="135" t="s">
        <v>1479</v>
      </c>
      <c r="E102" s="135" t="s">
        <v>30</v>
      </c>
      <c r="F102" s="135" t="s">
        <v>1008</v>
      </c>
      <c r="G102" s="135">
        <v>253758</v>
      </c>
      <c r="H102" s="135" t="s">
        <v>108</v>
      </c>
      <c r="I102" s="135">
        <v>1</v>
      </c>
      <c r="J102" s="135">
        <v>1.03</v>
      </c>
      <c r="K102" s="135">
        <v>3.0000000000000027E-2</v>
      </c>
      <c r="L102" s="135" t="s">
        <v>61</v>
      </c>
      <c r="M102" s="135">
        <v>1.1330000000000001E-3</v>
      </c>
      <c r="N102" s="135">
        <v>1.3596000000000002E-4</v>
      </c>
      <c r="O102" s="135">
        <v>1.6995000000000001E-4</v>
      </c>
      <c r="P102" s="135">
        <v>5.6650000000000008E-3</v>
      </c>
      <c r="Q102" s="135">
        <v>4.0788E-4</v>
      </c>
      <c r="R102" s="135">
        <v>2.2660000000000003E-2</v>
      </c>
      <c r="S102" s="135">
        <v>9.0866599999999999E-3</v>
      </c>
      <c r="T102" s="135">
        <v>1.3471370000000003E-2</v>
      </c>
      <c r="U102" s="135"/>
      <c r="V102" s="135">
        <v>7.0400000000000011E-3</v>
      </c>
      <c r="W102" s="135">
        <v>5.1700000000000003E-2</v>
      </c>
      <c r="X102" s="135">
        <v>2.2000000000000001E-3</v>
      </c>
      <c r="Y102" s="135">
        <v>4.4000000000000003E-3</v>
      </c>
      <c r="Z102" s="135">
        <v>1.32E-3</v>
      </c>
      <c r="AA102" s="135">
        <v>1.7600000000000003E-3</v>
      </c>
      <c r="AB102" s="135">
        <v>1.1000000000000001E-3</v>
      </c>
      <c r="AC102" s="135">
        <v>7.1500000000000001E-3</v>
      </c>
      <c r="AD102" s="135">
        <v>2.1961299502883933E-3</v>
      </c>
      <c r="AE102" s="135">
        <v>2.4200000000000003E-3</v>
      </c>
      <c r="AF102" s="135"/>
      <c r="AG102" s="135">
        <v>5.5000000000000009E-5</v>
      </c>
      <c r="AH102" s="135">
        <v>5.9999999999999995E-4</v>
      </c>
      <c r="AI102" s="135">
        <v>2.2000000000000001E-3</v>
      </c>
      <c r="AJ102" s="135">
        <v>2.7500000000000004E-2</v>
      </c>
      <c r="AK102" s="135"/>
      <c r="AL102" s="135"/>
      <c r="AM102" s="135"/>
      <c r="AN102" s="135"/>
      <c r="AO102" s="135"/>
      <c r="AP102" s="135"/>
      <c r="AQ102" s="135"/>
      <c r="AR102" s="135">
        <v>2.1961299502883933E-3</v>
      </c>
      <c r="AS102" s="135">
        <v>5.016000000000001E-2</v>
      </c>
      <c r="AT102" s="135"/>
      <c r="AU102" s="135"/>
      <c r="AV102" s="135"/>
      <c r="AW102" s="135"/>
      <c r="AX102" s="135">
        <v>256092</v>
      </c>
      <c r="AY102" s="135" t="s">
        <v>33</v>
      </c>
      <c r="AZ102" s="135"/>
      <c r="BB102" s="135"/>
      <c r="BC102" s="135"/>
      <c r="BD102" s="135"/>
      <c r="BE102" s="135"/>
      <c r="BF102" s="135"/>
      <c r="BG102" s="135"/>
      <c r="BH102" s="135"/>
      <c r="BI102" s="135"/>
      <c r="BJ102" s="135"/>
      <c r="BK102" s="135"/>
      <c r="DN102" s="129"/>
      <c r="DO102" s="129"/>
    </row>
    <row r="103" spans="1:119" ht="15" x14ac:dyDescent="0.25">
      <c r="A103" s="135">
        <v>103</v>
      </c>
      <c r="B103" s="135">
        <v>231774</v>
      </c>
      <c r="C103" s="135" t="s">
        <v>221</v>
      </c>
      <c r="D103" s="135" t="s">
        <v>1480</v>
      </c>
      <c r="E103" s="135" t="s">
        <v>30</v>
      </c>
      <c r="F103" s="135" t="s">
        <v>1008</v>
      </c>
      <c r="G103" s="135">
        <v>253758</v>
      </c>
      <c r="H103" s="135" t="s">
        <v>108</v>
      </c>
      <c r="I103" s="135">
        <v>1</v>
      </c>
      <c r="J103" s="135">
        <v>1.05</v>
      </c>
      <c r="K103" s="135">
        <v>5.0000000000000044E-2</v>
      </c>
      <c r="L103" s="135" t="s">
        <v>1111</v>
      </c>
      <c r="M103" s="135">
        <v>1.1550000000000002E-3</v>
      </c>
      <c r="N103" s="135">
        <v>1.3860000000000001E-4</v>
      </c>
      <c r="O103" s="135">
        <v>1.7325000000000001E-4</v>
      </c>
      <c r="P103" s="135">
        <v>5.7750000000000006E-3</v>
      </c>
      <c r="Q103" s="135">
        <v>4.1579999999999997E-4</v>
      </c>
      <c r="R103" s="135">
        <v>2.3100000000000002E-2</v>
      </c>
      <c r="S103" s="135">
        <v>9.2630999999999998E-3</v>
      </c>
      <c r="T103" s="135">
        <v>1.3732950000000002E-2</v>
      </c>
      <c r="U103" s="135"/>
      <c r="V103" s="135">
        <v>7.0400000000000011E-3</v>
      </c>
      <c r="W103" s="135">
        <v>5.1700000000000003E-2</v>
      </c>
      <c r="X103" s="135">
        <v>2.2000000000000001E-3</v>
      </c>
      <c r="Y103" s="135">
        <v>4.4000000000000003E-3</v>
      </c>
      <c r="Z103" s="135">
        <v>1.32E-3</v>
      </c>
      <c r="AA103" s="135">
        <v>1.7600000000000003E-3</v>
      </c>
      <c r="AB103" s="135">
        <v>1.1000000000000001E-3</v>
      </c>
      <c r="AC103" s="135">
        <v>7.1500000000000001E-3</v>
      </c>
      <c r="AD103" s="135">
        <v>2.1961299502883933E-3</v>
      </c>
      <c r="AE103" s="135"/>
      <c r="AF103" s="135">
        <v>1.6500000000000002E-3</v>
      </c>
      <c r="AG103" s="135">
        <v>5.5000000000000009E-5</v>
      </c>
      <c r="AH103" s="135">
        <v>5.9999999999999995E-4</v>
      </c>
      <c r="AI103" s="135">
        <v>2.2000000000000001E-3</v>
      </c>
      <c r="AJ103" s="135">
        <v>2.7500000000000004E-2</v>
      </c>
      <c r="AK103" s="135"/>
      <c r="AL103" s="135"/>
      <c r="AM103" s="135"/>
      <c r="AN103" s="135"/>
      <c r="AO103" s="135"/>
      <c r="AP103" s="135"/>
      <c r="AQ103" s="135"/>
      <c r="AR103" s="135">
        <v>2.1961299502883933E-3</v>
      </c>
      <c r="AS103" s="135">
        <v>5.0600000000000006E-2</v>
      </c>
      <c r="AT103" s="135"/>
      <c r="AU103" s="135"/>
      <c r="AV103" s="135"/>
      <c r="AW103" s="135"/>
      <c r="AX103" s="135">
        <v>231774</v>
      </c>
      <c r="AY103" s="135" t="s">
        <v>33</v>
      </c>
      <c r="AZ103" s="135"/>
      <c r="BB103" s="135"/>
      <c r="BC103" s="135"/>
      <c r="BD103" s="135"/>
      <c r="BE103" s="135"/>
      <c r="BF103" s="135"/>
      <c r="BG103" s="135"/>
      <c r="BH103" s="135"/>
      <c r="BI103" s="135"/>
      <c r="BJ103" s="135"/>
      <c r="BK103" s="135"/>
      <c r="DN103" s="129"/>
      <c r="DO103" s="129"/>
    </row>
    <row r="104" spans="1:119" ht="15" x14ac:dyDescent="0.25">
      <c r="A104" s="135">
        <v>105</v>
      </c>
      <c r="B104" s="135">
        <v>312760</v>
      </c>
      <c r="C104" s="135" t="s">
        <v>218</v>
      </c>
      <c r="D104" s="135" t="s">
        <v>1481</v>
      </c>
      <c r="E104" s="135" t="s">
        <v>30</v>
      </c>
      <c r="F104" s="135" t="s">
        <v>1008</v>
      </c>
      <c r="G104" s="135">
        <v>253758</v>
      </c>
      <c r="H104" s="135" t="s">
        <v>108</v>
      </c>
      <c r="I104" s="135">
        <v>1</v>
      </c>
      <c r="J104" s="135">
        <v>1.05</v>
      </c>
      <c r="K104" s="135">
        <v>5.0000000000000044E-2</v>
      </c>
      <c r="L104" s="135" t="s">
        <v>837</v>
      </c>
      <c r="M104" s="135">
        <v>1.1550000000000002E-3</v>
      </c>
      <c r="N104" s="135">
        <v>1.3860000000000001E-4</v>
      </c>
      <c r="O104" s="135">
        <v>1.7325000000000001E-4</v>
      </c>
      <c r="P104" s="135">
        <v>5.7750000000000006E-3</v>
      </c>
      <c r="Q104" s="135">
        <v>4.1579999999999997E-4</v>
      </c>
      <c r="R104" s="135">
        <v>2.3100000000000002E-2</v>
      </c>
      <c r="S104" s="135">
        <v>9.2630999999999998E-3</v>
      </c>
      <c r="T104" s="135">
        <v>1.3732950000000002E-2</v>
      </c>
      <c r="U104" s="135"/>
      <c r="V104" s="135">
        <v>7.0400000000000011E-3</v>
      </c>
      <c r="W104" s="135">
        <v>5.1700000000000003E-2</v>
      </c>
      <c r="X104" s="135">
        <v>2.2000000000000001E-3</v>
      </c>
      <c r="Y104" s="135">
        <v>4.4000000000000003E-3</v>
      </c>
      <c r="Z104" s="135">
        <v>1.32E-3</v>
      </c>
      <c r="AA104" s="135">
        <v>1.7600000000000003E-3</v>
      </c>
      <c r="AB104" s="135">
        <v>1.1000000000000001E-3</v>
      </c>
      <c r="AC104" s="135">
        <v>7.1500000000000001E-3</v>
      </c>
      <c r="AD104" s="135">
        <v>2.1961299502883933E-3</v>
      </c>
      <c r="AE104" s="135"/>
      <c r="AF104" s="135"/>
      <c r="AG104" s="135">
        <v>5.5000000000000009E-5</v>
      </c>
      <c r="AH104" s="135">
        <v>5.9999999999999995E-4</v>
      </c>
      <c r="AI104" s="135">
        <v>2.2000000000000001E-3</v>
      </c>
      <c r="AJ104" s="135">
        <v>2.7500000000000004E-2</v>
      </c>
      <c r="AK104" s="135">
        <v>0.01</v>
      </c>
      <c r="AL104" s="135">
        <v>0.01</v>
      </c>
      <c r="AM104" s="135"/>
      <c r="AN104" s="135"/>
      <c r="AO104" s="135"/>
      <c r="AP104" s="135"/>
      <c r="AQ104" s="135"/>
      <c r="AR104" s="135">
        <v>2.1961299502883933E-3</v>
      </c>
      <c r="AS104" s="135">
        <v>5.0600000000000006E-2</v>
      </c>
      <c r="AT104" s="135"/>
      <c r="AU104" s="135"/>
      <c r="AV104" s="135"/>
      <c r="AW104" s="135"/>
      <c r="AX104" s="135">
        <v>230606</v>
      </c>
      <c r="AY104" s="135" t="s">
        <v>33</v>
      </c>
      <c r="AZ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DN104" s="129"/>
      <c r="DO104" s="129"/>
    </row>
    <row r="105" spans="1:119" ht="15" x14ac:dyDescent="0.25">
      <c r="A105" s="135">
        <v>106</v>
      </c>
      <c r="B105" s="135">
        <v>312762</v>
      </c>
      <c r="C105" s="135" t="s">
        <v>219</v>
      </c>
      <c r="D105" s="135" t="s">
        <v>1482</v>
      </c>
      <c r="E105" s="135" t="s">
        <v>30</v>
      </c>
      <c r="F105" s="135" t="s">
        <v>1008</v>
      </c>
      <c r="G105" s="135">
        <v>253758</v>
      </c>
      <c r="H105" s="135" t="s">
        <v>108</v>
      </c>
      <c r="I105" s="135">
        <v>1</v>
      </c>
      <c r="J105" s="135">
        <v>1.05</v>
      </c>
      <c r="K105" s="135">
        <v>5.0000000000000044E-2</v>
      </c>
      <c r="L105" s="135" t="s">
        <v>837</v>
      </c>
      <c r="M105" s="135">
        <v>1.1550000000000002E-3</v>
      </c>
      <c r="N105" s="135">
        <v>1.3860000000000001E-4</v>
      </c>
      <c r="O105" s="135">
        <v>1.7325000000000001E-4</v>
      </c>
      <c r="P105" s="135">
        <v>5.7750000000000006E-3</v>
      </c>
      <c r="Q105" s="135">
        <v>4.1579999999999997E-4</v>
      </c>
      <c r="R105" s="135">
        <v>2.3100000000000002E-2</v>
      </c>
      <c r="S105" s="135">
        <v>9.2630999999999998E-3</v>
      </c>
      <c r="T105" s="135">
        <v>1.3732950000000002E-2</v>
      </c>
      <c r="U105" s="135"/>
      <c r="V105" s="135">
        <v>7.0400000000000011E-3</v>
      </c>
      <c r="W105" s="135">
        <v>5.1700000000000003E-2</v>
      </c>
      <c r="X105" s="135">
        <v>2.2000000000000001E-3</v>
      </c>
      <c r="Y105" s="135">
        <v>4.4000000000000003E-3</v>
      </c>
      <c r="Z105" s="135">
        <v>1.32E-3</v>
      </c>
      <c r="AA105" s="135">
        <v>1.7600000000000003E-3</v>
      </c>
      <c r="AB105" s="135">
        <v>1.1000000000000001E-3</v>
      </c>
      <c r="AC105" s="135">
        <v>7.1500000000000001E-3</v>
      </c>
      <c r="AD105" s="135">
        <v>2.1961299502883933E-3</v>
      </c>
      <c r="AE105" s="135"/>
      <c r="AF105" s="135"/>
      <c r="AG105" s="135">
        <v>5.5000000000000009E-5</v>
      </c>
      <c r="AH105" s="135">
        <v>5.9999999999999995E-4</v>
      </c>
      <c r="AI105" s="135">
        <v>2.2000000000000001E-3</v>
      </c>
      <c r="AJ105" s="135">
        <v>2.7500000000000004E-2</v>
      </c>
      <c r="AK105" s="135">
        <v>0.01</v>
      </c>
      <c r="AL105" s="135">
        <v>0.01</v>
      </c>
      <c r="AM105" s="135"/>
      <c r="AN105" s="135"/>
      <c r="AO105" s="135"/>
      <c r="AP105" s="135"/>
      <c r="AQ105" s="135"/>
      <c r="AR105" s="135">
        <v>2.1961299502883933E-3</v>
      </c>
      <c r="AS105" s="135">
        <v>5.0600000000000006E-2</v>
      </c>
      <c r="AT105" s="135"/>
      <c r="AU105" s="135"/>
      <c r="AV105" s="135"/>
      <c r="AW105" s="135"/>
      <c r="AX105" s="135">
        <v>230607</v>
      </c>
      <c r="AY105" s="135" t="s">
        <v>33</v>
      </c>
      <c r="AZ105" s="135"/>
      <c r="BB105" s="135"/>
      <c r="BC105" s="135"/>
      <c r="BD105" s="135"/>
      <c r="BE105" s="135"/>
      <c r="BF105" s="135"/>
      <c r="BG105" s="135"/>
      <c r="BH105" s="135"/>
      <c r="BI105" s="135"/>
      <c r="BJ105" s="135"/>
      <c r="BK105" s="135"/>
      <c r="DN105" s="129"/>
      <c r="DO105" s="129"/>
    </row>
    <row r="106" spans="1:119" ht="15" x14ac:dyDescent="0.25">
      <c r="A106" s="135">
        <v>107</v>
      </c>
      <c r="B106" s="135">
        <v>312765</v>
      </c>
      <c r="C106" s="135" t="s">
        <v>196</v>
      </c>
      <c r="D106" s="135" t="s">
        <v>1483</v>
      </c>
      <c r="E106" s="135" t="s">
        <v>30</v>
      </c>
      <c r="F106" s="135" t="s">
        <v>1008</v>
      </c>
      <c r="G106" s="135">
        <v>253758</v>
      </c>
      <c r="H106" s="135" t="s">
        <v>108</v>
      </c>
      <c r="I106" s="135">
        <v>1</v>
      </c>
      <c r="J106" s="135">
        <v>1.05</v>
      </c>
      <c r="K106" s="135">
        <v>5.0000000000000044E-2</v>
      </c>
      <c r="L106" s="135" t="s">
        <v>837</v>
      </c>
      <c r="M106" s="135">
        <v>1.1550000000000002E-3</v>
      </c>
      <c r="N106" s="135">
        <v>1.3860000000000001E-4</v>
      </c>
      <c r="O106" s="135">
        <v>1.7325000000000001E-4</v>
      </c>
      <c r="P106" s="135">
        <v>5.7750000000000006E-3</v>
      </c>
      <c r="Q106" s="135">
        <v>4.1579999999999997E-4</v>
      </c>
      <c r="R106" s="135">
        <v>2.3100000000000002E-2</v>
      </c>
      <c r="S106" s="135">
        <v>9.2630999999999998E-3</v>
      </c>
      <c r="T106" s="135">
        <v>1.3732950000000002E-2</v>
      </c>
      <c r="U106" s="135"/>
      <c r="V106" s="135">
        <v>7.0400000000000011E-3</v>
      </c>
      <c r="W106" s="135">
        <v>5.1700000000000003E-2</v>
      </c>
      <c r="X106" s="135">
        <v>2.2000000000000001E-3</v>
      </c>
      <c r="Y106" s="135">
        <v>4.4000000000000003E-3</v>
      </c>
      <c r="Z106" s="135">
        <v>1.32E-3</v>
      </c>
      <c r="AA106" s="135">
        <v>1.7600000000000003E-3</v>
      </c>
      <c r="AB106" s="135">
        <v>1.1000000000000001E-3</v>
      </c>
      <c r="AC106" s="135">
        <v>7.1500000000000001E-3</v>
      </c>
      <c r="AD106" s="135">
        <v>2.1961299502883933E-3</v>
      </c>
      <c r="AE106" s="135"/>
      <c r="AF106" s="135"/>
      <c r="AG106" s="135">
        <v>5.5000000000000009E-5</v>
      </c>
      <c r="AH106" s="135">
        <v>5.9999999999999995E-4</v>
      </c>
      <c r="AI106" s="135">
        <v>2.2000000000000001E-3</v>
      </c>
      <c r="AJ106" s="135">
        <v>2.7500000000000004E-2</v>
      </c>
      <c r="AK106" s="135">
        <v>0.01</v>
      </c>
      <c r="AL106" s="135">
        <v>0.01</v>
      </c>
      <c r="AM106" s="135"/>
      <c r="AN106" s="135"/>
      <c r="AO106" s="135"/>
      <c r="AP106" s="135"/>
      <c r="AQ106" s="135"/>
      <c r="AR106" s="135">
        <v>2.1961299502883933E-3</v>
      </c>
      <c r="AS106" s="135">
        <v>5.0600000000000006E-2</v>
      </c>
      <c r="AT106" s="135"/>
      <c r="AU106" s="135"/>
      <c r="AV106" s="135"/>
      <c r="AW106" s="135"/>
      <c r="AX106" s="135">
        <v>230608</v>
      </c>
      <c r="AY106" s="135" t="s">
        <v>33</v>
      </c>
      <c r="AZ106" s="135"/>
      <c r="BB106" s="135"/>
      <c r="BC106" s="135"/>
      <c r="BD106" s="135"/>
      <c r="BE106" s="135"/>
      <c r="BF106" s="135"/>
      <c r="BG106" s="135"/>
      <c r="BH106" s="135"/>
      <c r="BI106" s="135"/>
      <c r="BJ106" s="135"/>
      <c r="BK106" s="135"/>
      <c r="DN106" s="129"/>
      <c r="DO106" s="129"/>
    </row>
    <row r="107" spans="1:119" ht="15" x14ac:dyDescent="0.25">
      <c r="A107" s="135">
        <v>108</v>
      </c>
      <c r="B107" s="135">
        <v>312766</v>
      </c>
      <c r="C107" s="135" t="s">
        <v>220</v>
      </c>
      <c r="D107" s="135" t="s">
        <v>1484</v>
      </c>
      <c r="E107" s="135" t="s">
        <v>30</v>
      </c>
      <c r="F107" s="135" t="s">
        <v>1008</v>
      </c>
      <c r="G107" s="135">
        <v>253758</v>
      </c>
      <c r="H107" s="135" t="s">
        <v>108</v>
      </c>
      <c r="I107" s="135">
        <v>1</v>
      </c>
      <c r="J107" s="135">
        <v>1.05</v>
      </c>
      <c r="K107" s="135">
        <v>5.0000000000000044E-2</v>
      </c>
      <c r="L107" s="135" t="s">
        <v>837</v>
      </c>
      <c r="M107" s="135">
        <v>1.1550000000000002E-3</v>
      </c>
      <c r="N107" s="135">
        <v>1.3860000000000001E-4</v>
      </c>
      <c r="O107" s="135">
        <v>1.7325000000000001E-4</v>
      </c>
      <c r="P107" s="135">
        <v>5.7750000000000006E-3</v>
      </c>
      <c r="Q107" s="135">
        <v>4.1579999999999997E-4</v>
      </c>
      <c r="R107" s="135">
        <v>2.3100000000000002E-2</v>
      </c>
      <c r="S107" s="135">
        <v>9.2630999999999998E-3</v>
      </c>
      <c r="T107" s="135">
        <v>1.3732950000000002E-2</v>
      </c>
      <c r="U107" s="135"/>
      <c r="V107" s="135">
        <v>7.0400000000000011E-3</v>
      </c>
      <c r="W107" s="135">
        <v>5.1700000000000003E-2</v>
      </c>
      <c r="X107" s="135">
        <v>2.2000000000000001E-3</v>
      </c>
      <c r="Y107" s="135">
        <v>4.4000000000000003E-3</v>
      </c>
      <c r="Z107" s="135">
        <v>1.32E-3</v>
      </c>
      <c r="AA107" s="135">
        <v>1.7600000000000003E-3</v>
      </c>
      <c r="AB107" s="135">
        <v>1.1000000000000001E-3</v>
      </c>
      <c r="AC107" s="135">
        <v>7.1500000000000001E-3</v>
      </c>
      <c r="AD107" s="135">
        <v>2.1961299502883933E-3</v>
      </c>
      <c r="AE107" s="135"/>
      <c r="AF107" s="135"/>
      <c r="AG107" s="135">
        <v>5.5000000000000009E-5</v>
      </c>
      <c r="AH107" s="135">
        <v>5.9999999999999995E-4</v>
      </c>
      <c r="AI107" s="135">
        <v>2.2000000000000001E-3</v>
      </c>
      <c r="AJ107" s="135">
        <v>2.7500000000000004E-2</v>
      </c>
      <c r="AK107" s="135">
        <v>0.01</v>
      </c>
      <c r="AL107" s="135">
        <v>0.01</v>
      </c>
      <c r="AM107" s="135"/>
      <c r="AN107" s="135"/>
      <c r="AO107" s="135"/>
      <c r="AP107" s="135"/>
      <c r="AQ107" s="135"/>
      <c r="AR107" s="135">
        <v>2.1961299502883933E-3</v>
      </c>
      <c r="AS107" s="135">
        <v>5.0600000000000006E-2</v>
      </c>
      <c r="AT107" s="135"/>
      <c r="AU107" s="135"/>
      <c r="AV107" s="135"/>
      <c r="AW107" s="135"/>
      <c r="AX107" s="135">
        <v>230609</v>
      </c>
      <c r="AY107" s="135" t="s">
        <v>33</v>
      </c>
      <c r="AZ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DN107" s="129"/>
      <c r="DO107" s="129"/>
    </row>
    <row r="108" spans="1:119" ht="15" x14ac:dyDescent="0.25">
      <c r="A108" s="135">
        <v>109</v>
      </c>
      <c r="B108" s="135">
        <v>312767</v>
      </c>
      <c r="C108" s="135" t="s">
        <v>214</v>
      </c>
      <c r="D108" s="135" t="s">
        <v>1485</v>
      </c>
      <c r="E108" s="135" t="s">
        <v>30</v>
      </c>
      <c r="F108" s="135" t="s">
        <v>1008</v>
      </c>
      <c r="G108" s="135">
        <v>253758</v>
      </c>
      <c r="H108" s="135" t="s">
        <v>108</v>
      </c>
      <c r="I108" s="135">
        <v>1</v>
      </c>
      <c r="J108" s="135">
        <v>1.05</v>
      </c>
      <c r="K108" s="135">
        <v>5.0000000000000044E-2</v>
      </c>
      <c r="L108" s="135" t="s">
        <v>837</v>
      </c>
      <c r="M108" s="135">
        <v>1.1550000000000002E-3</v>
      </c>
      <c r="N108" s="135">
        <v>1.3860000000000001E-4</v>
      </c>
      <c r="O108" s="135">
        <v>1.7325000000000001E-4</v>
      </c>
      <c r="P108" s="135">
        <v>5.7750000000000006E-3</v>
      </c>
      <c r="Q108" s="135">
        <v>4.1579999999999997E-4</v>
      </c>
      <c r="R108" s="135">
        <v>2.3100000000000002E-2</v>
      </c>
      <c r="S108" s="135">
        <v>9.2630999999999998E-3</v>
      </c>
      <c r="T108" s="135">
        <v>1.3732950000000002E-2</v>
      </c>
      <c r="U108" s="135"/>
      <c r="V108" s="135">
        <v>7.0400000000000011E-3</v>
      </c>
      <c r="W108" s="135">
        <v>5.1700000000000003E-2</v>
      </c>
      <c r="X108" s="135">
        <v>2.2000000000000001E-3</v>
      </c>
      <c r="Y108" s="135">
        <v>4.4000000000000003E-3</v>
      </c>
      <c r="Z108" s="135">
        <v>1.32E-3</v>
      </c>
      <c r="AA108" s="135">
        <v>1.7600000000000003E-3</v>
      </c>
      <c r="AB108" s="135">
        <v>1.1000000000000001E-3</v>
      </c>
      <c r="AC108" s="135">
        <v>7.1500000000000001E-3</v>
      </c>
      <c r="AD108" s="135">
        <v>2.1961299502883933E-3</v>
      </c>
      <c r="AE108" s="135"/>
      <c r="AF108" s="135"/>
      <c r="AG108" s="135">
        <v>5.5000000000000009E-5</v>
      </c>
      <c r="AH108" s="135">
        <v>5.9999999999999995E-4</v>
      </c>
      <c r="AI108" s="135">
        <v>2.2000000000000001E-3</v>
      </c>
      <c r="AJ108" s="135">
        <v>2.7500000000000004E-2</v>
      </c>
      <c r="AK108" s="135">
        <v>0.01</v>
      </c>
      <c r="AL108" s="135">
        <v>0.01</v>
      </c>
      <c r="AM108" s="135"/>
      <c r="AN108" s="135"/>
      <c r="AO108" s="135"/>
      <c r="AP108" s="135"/>
      <c r="AQ108" s="135"/>
      <c r="AR108" s="135">
        <v>2.1961299502883933E-3</v>
      </c>
      <c r="AS108" s="135">
        <v>5.0600000000000006E-2</v>
      </c>
      <c r="AT108" s="135"/>
      <c r="AU108" s="135"/>
      <c r="AV108" s="135"/>
      <c r="AW108" s="135"/>
      <c r="AX108" s="135">
        <v>230610</v>
      </c>
      <c r="AY108" s="135" t="s">
        <v>33</v>
      </c>
      <c r="AZ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DN108" s="129"/>
      <c r="DO108" s="129"/>
    </row>
    <row r="109" spans="1:119" ht="15" x14ac:dyDescent="0.25">
      <c r="A109" s="135">
        <v>110</v>
      </c>
      <c r="B109" s="135">
        <v>312768</v>
      </c>
      <c r="C109" s="135" t="s">
        <v>738</v>
      </c>
      <c r="D109" s="135" t="s">
        <v>1486</v>
      </c>
      <c r="E109" s="135" t="s">
        <v>30</v>
      </c>
      <c r="F109" s="135" t="s">
        <v>1008</v>
      </c>
      <c r="G109" s="135">
        <v>253758</v>
      </c>
      <c r="H109" s="135" t="s">
        <v>108</v>
      </c>
      <c r="I109" s="135">
        <v>1</v>
      </c>
      <c r="J109" s="135">
        <v>1.05</v>
      </c>
      <c r="K109" s="135">
        <v>5.0000000000000044E-2</v>
      </c>
      <c r="L109" s="135" t="s">
        <v>837</v>
      </c>
      <c r="M109" s="135">
        <v>1.1550000000000002E-3</v>
      </c>
      <c r="N109" s="135">
        <v>1.3860000000000001E-4</v>
      </c>
      <c r="O109" s="135">
        <v>1.7325000000000001E-4</v>
      </c>
      <c r="P109" s="135">
        <v>5.7750000000000006E-3</v>
      </c>
      <c r="Q109" s="135">
        <v>4.1579999999999997E-4</v>
      </c>
      <c r="R109" s="135">
        <v>2.3100000000000002E-2</v>
      </c>
      <c r="S109" s="135">
        <v>9.2630999999999998E-3</v>
      </c>
      <c r="T109" s="135">
        <v>1.3732950000000002E-2</v>
      </c>
      <c r="U109" s="135"/>
      <c r="V109" s="135">
        <v>7.0400000000000011E-3</v>
      </c>
      <c r="W109" s="135">
        <v>5.1700000000000003E-2</v>
      </c>
      <c r="X109" s="135">
        <v>2.2000000000000001E-3</v>
      </c>
      <c r="Y109" s="135">
        <v>4.4000000000000003E-3</v>
      </c>
      <c r="Z109" s="135">
        <v>1.32E-3</v>
      </c>
      <c r="AA109" s="135">
        <v>1.7600000000000003E-3</v>
      </c>
      <c r="AB109" s="135">
        <v>1.1000000000000001E-3</v>
      </c>
      <c r="AC109" s="135">
        <v>7.1500000000000001E-3</v>
      </c>
      <c r="AD109" s="135">
        <v>2.1961299502883933E-3</v>
      </c>
      <c r="AE109" s="135"/>
      <c r="AF109" s="135"/>
      <c r="AG109" s="135">
        <v>5.5000000000000009E-5</v>
      </c>
      <c r="AH109" s="135">
        <v>5.9999999999999995E-4</v>
      </c>
      <c r="AI109" s="135">
        <v>2.2000000000000001E-3</v>
      </c>
      <c r="AJ109" s="135">
        <v>2.7500000000000004E-2</v>
      </c>
      <c r="AK109" s="135">
        <v>0.01</v>
      </c>
      <c r="AL109" s="135">
        <v>0.01</v>
      </c>
      <c r="AM109" s="135"/>
      <c r="AN109" s="135"/>
      <c r="AO109" s="135"/>
      <c r="AP109" s="135"/>
      <c r="AQ109" s="135"/>
      <c r="AR109" s="135">
        <v>2.1961299502883933E-3</v>
      </c>
      <c r="AS109" s="135">
        <v>5.0600000000000006E-2</v>
      </c>
      <c r="AT109" s="135"/>
      <c r="AU109" s="135"/>
      <c r="AV109" s="135"/>
      <c r="AW109" s="135"/>
      <c r="AX109" s="135">
        <v>219649</v>
      </c>
      <c r="AY109" s="135" t="s">
        <v>33</v>
      </c>
      <c r="AZ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DN109" s="129"/>
      <c r="DO109" s="129"/>
    </row>
    <row r="110" spans="1:119" ht="15" x14ac:dyDescent="0.25">
      <c r="A110" s="135">
        <v>111</v>
      </c>
      <c r="B110" s="135">
        <v>432918</v>
      </c>
      <c r="C110" s="135" t="s">
        <v>222</v>
      </c>
      <c r="D110" s="135" t="s">
        <v>1487</v>
      </c>
      <c r="E110" s="135" t="s">
        <v>30</v>
      </c>
      <c r="F110" s="135" t="s">
        <v>1008</v>
      </c>
      <c r="G110" s="135">
        <v>253758</v>
      </c>
      <c r="H110" s="135" t="s">
        <v>108</v>
      </c>
      <c r="I110" s="135">
        <v>1</v>
      </c>
      <c r="J110" s="135">
        <v>1.05</v>
      </c>
      <c r="K110" s="135">
        <v>5.0000000000000044E-2</v>
      </c>
      <c r="L110" s="135" t="s">
        <v>1111</v>
      </c>
      <c r="M110" s="135">
        <v>1.1550000000000002E-3</v>
      </c>
      <c r="N110" s="135">
        <v>1.3860000000000001E-4</v>
      </c>
      <c r="O110" s="135">
        <v>1.7325000000000001E-4</v>
      </c>
      <c r="P110" s="135">
        <v>5.7750000000000006E-3</v>
      </c>
      <c r="Q110" s="135">
        <v>4.1579999999999997E-4</v>
      </c>
      <c r="R110" s="135">
        <v>2.3100000000000002E-2</v>
      </c>
      <c r="S110" s="135">
        <v>9.2630999999999998E-3</v>
      </c>
      <c r="T110" s="135">
        <v>1.3732950000000002E-2</v>
      </c>
      <c r="U110" s="135"/>
      <c r="V110" s="135">
        <v>7.0400000000000011E-3</v>
      </c>
      <c r="W110" s="135">
        <v>5.1700000000000003E-2</v>
      </c>
      <c r="X110" s="135">
        <v>2.2000000000000001E-3</v>
      </c>
      <c r="Y110" s="135">
        <v>4.4000000000000003E-3</v>
      </c>
      <c r="Z110" s="135">
        <v>1.32E-3</v>
      </c>
      <c r="AA110" s="135">
        <v>1.7600000000000003E-3</v>
      </c>
      <c r="AB110" s="135">
        <v>1.1000000000000001E-3</v>
      </c>
      <c r="AC110" s="135">
        <v>7.1500000000000001E-3</v>
      </c>
      <c r="AD110" s="135">
        <v>2.1961299502883933E-3</v>
      </c>
      <c r="AE110" s="135"/>
      <c r="AF110" s="135">
        <v>1.6500000000000002E-3</v>
      </c>
      <c r="AG110" s="135">
        <v>5.5000000000000009E-5</v>
      </c>
      <c r="AH110" s="135">
        <v>5.9999999999999995E-4</v>
      </c>
      <c r="AI110" s="135">
        <v>2.2000000000000001E-3</v>
      </c>
      <c r="AJ110" s="135">
        <v>2.7500000000000004E-2</v>
      </c>
      <c r="AK110" s="135"/>
      <c r="AL110" s="135"/>
      <c r="AM110" s="135"/>
      <c r="AN110" s="135"/>
      <c r="AO110" s="135"/>
      <c r="AP110" s="135"/>
      <c r="AQ110" s="135"/>
      <c r="AR110" s="135">
        <v>2.1961299502883933E-3</v>
      </c>
      <c r="AS110" s="135">
        <v>5.0600000000000006E-2</v>
      </c>
      <c r="AT110" s="135"/>
      <c r="AU110" s="135"/>
      <c r="AV110" s="135"/>
      <c r="AW110" s="135"/>
      <c r="AX110" s="135">
        <v>432918</v>
      </c>
      <c r="AY110" s="135" t="s">
        <v>33</v>
      </c>
      <c r="AZ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DN110" s="129"/>
      <c r="DO110" s="129"/>
    </row>
    <row r="111" spans="1:119" ht="15" x14ac:dyDescent="0.25">
      <c r="A111" s="135">
        <v>112</v>
      </c>
      <c r="B111" s="135">
        <v>230612</v>
      </c>
      <c r="C111" s="135" t="s">
        <v>223</v>
      </c>
      <c r="D111" s="135" t="s">
        <v>1633</v>
      </c>
      <c r="E111" s="135" t="s">
        <v>30</v>
      </c>
      <c r="F111" s="135" t="s">
        <v>1008</v>
      </c>
      <c r="G111" s="135">
        <v>253758</v>
      </c>
      <c r="H111" s="135" t="s">
        <v>108</v>
      </c>
      <c r="I111" s="135">
        <v>1</v>
      </c>
      <c r="J111" s="135">
        <v>1.05</v>
      </c>
      <c r="K111" s="135">
        <v>5.0000000000000044E-2</v>
      </c>
      <c r="L111" s="135" t="s">
        <v>1111</v>
      </c>
      <c r="M111" s="135">
        <v>1.1550000000000002E-3</v>
      </c>
      <c r="N111" s="135">
        <v>1.3860000000000001E-4</v>
      </c>
      <c r="O111" s="135">
        <v>1.7325000000000001E-4</v>
      </c>
      <c r="P111" s="135">
        <v>5.7750000000000006E-3</v>
      </c>
      <c r="Q111" s="135">
        <v>4.1579999999999997E-4</v>
      </c>
      <c r="R111" s="135">
        <v>2.3100000000000002E-2</v>
      </c>
      <c r="S111" s="135">
        <v>9.2630999999999998E-3</v>
      </c>
      <c r="T111" s="135">
        <v>1.3732950000000002E-2</v>
      </c>
      <c r="U111" s="135"/>
      <c r="V111" s="135">
        <v>7.0400000000000011E-3</v>
      </c>
      <c r="W111" s="135">
        <v>5.1700000000000003E-2</v>
      </c>
      <c r="X111" s="135">
        <v>2.2000000000000001E-3</v>
      </c>
      <c r="Y111" s="135">
        <v>4.4000000000000003E-3</v>
      </c>
      <c r="Z111" s="135">
        <v>1.32E-3</v>
      </c>
      <c r="AA111" s="135">
        <v>1.7600000000000003E-3</v>
      </c>
      <c r="AB111" s="135">
        <v>1.1000000000000001E-3</v>
      </c>
      <c r="AC111" s="135">
        <v>7.1500000000000001E-3</v>
      </c>
      <c r="AD111" s="135">
        <v>2.1961299502883933E-3</v>
      </c>
      <c r="AE111" s="135"/>
      <c r="AF111" s="135">
        <v>1.6500000000000002E-3</v>
      </c>
      <c r="AG111" s="135">
        <v>5.5000000000000009E-5</v>
      </c>
      <c r="AH111" s="135">
        <v>5.9999999999999995E-4</v>
      </c>
      <c r="AI111" s="135">
        <v>2.2000000000000001E-3</v>
      </c>
      <c r="AJ111" s="135">
        <v>2.7500000000000004E-2</v>
      </c>
      <c r="AK111" s="135"/>
      <c r="AL111" s="135"/>
      <c r="AM111" s="135"/>
      <c r="AN111" s="135"/>
      <c r="AO111" s="135"/>
      <c r="AP111" s="135"/>
      <c r="AQ111" s="135"/>
      <c r="AR111" s="135">
        <v>2.1961299502883933E-3</v>
      </c>
      <c r="AS111" s="135">
        <v>5.0600000000000006E-2</v>
      </c>
      <c r="AT111" s="135"/>
      <c r="AU111" s="135"/>
      <c r="AV111" s="135"/>
      <c r="AW111" s="135"/>
      <c r="AX111" s="135">
        <v>230612</v>
      </c>
      <c r="AY111" s="135" t="s">
        <v>33</v>
      </c>
      <c r="AZ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DN111" s="129"/>
      <c r="DO111" s="129"/>
    </row>
    <row r="112" spans="1:119" ht="15" x14ac:dyDescent="0.25">
      <c r="A112" s="135">
        <v>113</v>
      </c>
      <c r="B112" s="135">
        <v>432919</v>
      </c>
      <c r="C112" s="135" t="s">
        <v>223</v>
      </c>
      <c r="D112" s="135" t="s">
        <v>1488</v>
      </c>
      <c r="E112" s="135" t="s">
        <v>30</v>
      </c>
      <c r="F112" s="135" t="s">
        <v>1008</v>
      </c>
      <c r="G112" s="135">
        <v>253758</v>
      </c>
      <c r="H112" s="135" t="s">
        <v>108</v>
      </c>
      <c r="I112" s="135">
        <v>1</v>
      </c>
      <c r="J112" s="135">
        <v>1.05</v>
      </c>
      <c r="K112" s="135">
        <v>5.0000000000000044E-2</v>
      </c>
      <c r="L112" s="135" t="s">
        <v>1111</v>
      </c>
      <c r="M112" s="135">
        <v>1.1550000000000002E-3</v>
      </c>
      <c r="N112" s="135">
        <v>1.3860000000000001E-4</v>
      </c>
      <c r="O112" s="135">
        <v>1.7325000000000001E-4</v>
      </c>
      <c r="P112" s="135">
        <v>5.7750000000000006E-3</v>
      </c>
      <c r="Q112" s="135">
        <v>4.1579999999999997E-4</v>
      </c>
      <c r="R112" s="135">
        <v>2.3100000000000002E-2</v>
      </c>
      <c r="S112" s="135">
        <v>9.2630999999999998E-3</v>
      </c>
      <c r="T112" s="135">
        <v>1.3732950000000002E-2</v>
      </c>
      <c r="U112" s="135"/>
      <c r="V112" s="135">
        <v>7.0400000000000011E-3</v>
      </c>
      <c r="W112" s="135">
        <v>5.1700000000000003E-2</v>
      </c>
      <c r="X112" s="135">
        <v>2.2000000000000001E-3</v>
      </c>
      <c r="Y112" s="135">
        <v>4.4000000000000003E-3</v>
      </c>
      <c r="Z112" s="135">
        <v>1.32E-3</v>
      </c>
      <c r="AA112" s="135">
        <v>1.7600000000000003E-3</v>
      </c>
      <c r="AB112" s="135">
        <v>1.1000000000000001E-3</v>
      </c>
      <c r="AC112" s="135">
        <v>7.1500000000000001E-3</v>
      </c>
      <c r="AD112" s="135">
        <v>2.1961299502883933E-3</v>
      </c>
      <c r="AE112" s="135"/>
      <c r="AF112" s="135">
        <v>1.6500000000000002E-3</v>
      </c>
      <c r="AG112" s="135">
        <v>5.5000000000000009E-5</v>
      </c>
      <c r="AH112" s="135">
        <v>5.9999999999999995E-4</v>
      </c>
      <c r="AI112" s="135">
        <v>2.2000000000000001E-3</v>
      </c>
      <c r="AJ112" s="135">
        <v>2.7500000000000004E-2</v>
      </c>
      <c r="AK112" s="135"/>
      <c r="AL112" s="135"/>
      <c r="AM112" s="135"/>
      <c r="AN112" s="135"/>
      <c r="AO112" s="135"/>
      <c r="AP112" s="135"/>
      <c r="AQ112" s="135"/>
      <c r="AR112" s="135">
        <v>2.1961299502883933E-3</v>
      </c>
      <c r="AS112" s="135">
        <v>5.0600000000000006E-2</v>
      </c>
      <c r="AT112" s="135"/>
      <c r="AU112" s="135"/>
      <c r="AV112" s="135"/>
      <c r="AW112" s="135"/>
      <c r="AX112" s="135">
        <v>432919</v>
      </c>
      <c r="AY112" s="135" t="s">
        <v>33</v>
      </c>
      <c r="AZ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DN112" s="129"/>
      <c r="DO112" s="129"/>
    </row>
    <row r="113" spans="1:119" ht="15" x14ac:dyDescent="0.25">
      <c r="A113" s="135">
        <v>114</v>
      </c>
      <c r="B113" s="135">
        <v>432920</v>
      </c>
      <c r="C113" s="135" t="s">
        <v>213</v>
      </c>
      <c r="D113" s="135" t="s">
        <v>1489</v>
      </c>
      <c r="E113" s="135" t="s">
        <v>30</v>
      </c>
      <c r="F113" s="135" t="s">
        <v>1008</v>
      </c>
      <c r="G113" s="135">
        <v>253758</v>
      </c>
      <c r="H113" s="135" t="s">
        <v>108</v>
      </c>
      <c r="I113" s="135">
        <v>1</v>
      </c>
      <c r="J113" s="135">
        <v>1.05</v>
      </c>
      <c r="K113" s="135">
        <v>5.0000000000000044E-2</v>
      </c>
      <c r="L113" s="135" t="s">
        <v>1111</v>
      </c>
      <c r="M113" s="135">
        <v>1.1550000000000002E-3</v>
      </c>
      <c r="N113" s="135">
        <v>1.3860000000000001E-4</v>
      </c>
      <c r="O113" s="135">
        <v>1.7325000000000001E-4</v>
      </c>
      <c r="P113" s="135">
        <v>5.7750000000000006E-3</v>
      </c>
      <c r="Q113" s="135">
        <v>4.1579999999999997E-4</v>
      </c>
      <c r="R113" s="135">
        <v>2.3100000000000002E-2</v>
      </c>
      <c r="S113" s="135">
        <v>9.2630999999999998E-3</v>
      </c>
      <c r="T113" s="135">
        <v>1.3732950000000002E-2</v>
      </c>
      <c r="U113" s="135"/>
      <c r="V113" s="135">
        <v>7.0400000000000011E-3</v>
      </c>
      <c r="W113" s="135">
        <v>5.1700000000000003E-2</v>
      </c>
      <c r="X113" s="135">
        <v>2.2000000000000001E-3</v>
      </c>
      <c r="Y113" s="135">
        <v>4.4000000000000003E-3</v>
      </c>
      <c r="Z113" s="135">
        <v>1.32E-3</v>
      </c>
      <c r="AA113" s="135">
        <v>1.7600000000000003E-3</v>
      </c>
      <c r="AB113" s="135">
        <v>1.1000000000000001E-3</v>
      </c>
      <c r="AC113" s="135">
        <v>7.1500000000000001E-3</v>
      </c>
      <c r="AD113" s="135">
        <v>2.1961299502883933E-3</v>
      </c>
      <c r="AE113" s="135"/>
      <c r="AF113" s="135">
        <v>1.6500000000000002E-3</v>
      </c>
      <c r="AG113" s="135">
        <v>5.5000000000000009E-5</v>
      </c>
      <c r="AH113" s="135">
        <v>5.9999999999999995E-4</v>
      </c>
      <c r="AI113" s="135">
        <v>2.2000000000000001E-3</v>
      </c>
      <c r="AJ113" s="135">
        <v>2.7500000000000004E-2</v>
      </c>
      <c r="AK113" s="135"/>
      <c r="AL113" s="135"/>
      <c r="AM113" s="135"/>
      <c r="AN113" s="135"/>
      <c r="AO113" s="135"/>
      <c r="AP113" s="135"/>
      <c r="AQ113" s="135"/>
      <c r="AR113" s="135">
        <v>2.1961299502883933E-3</v>
      </c>
      <c r="AS113" s="135">
        <v>5.0600000000000006E-2</v>
      </c>
      <c r="AT113" s="135"/>
      <c r="AU113" s="135"/>
      <c r="AV113" s="135"/>
      <c r="AW113" s="135"/>
      <c r="AX113" s="135">
        <v>432920</v>
      </c>
      <c r="AY113" s="135" t="s">
        <v>33</v>
      </c>
      <c r="AZ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DN113" s="129"/>
      <c r="DO113" s="129"/>
    </row>
    <row r="114" spans="1:119" ht="15" x14ac:dyDescent="0.25">
      <c r="A114" s="135">
        <v>115</v>
      </c>
      <c r="B114" s="135">
        <v>432921</v>
      </c>
      <c r="C114" s="135" t="s">
        <v>792</v>
      </c>
      <c r="D114" s="135" t="s">
        <v>1490</v>
      </c>
      <c r="E114" s="135" t="s">
        <v>30</v>
      </c>
      <c r="F114" s="135" t="s">
        <v>1008</v>
      </c>
      <c r="G114" s="135">
        <v>253758</v>
      </c>
      <c r="H114" s="135" t="s">
        <v>108</v>
      </c>
      <c r="I114" s="135">
        <v>1</v>
      </c>
      <c r="J114" s="135">
        <v>1.05</v>
      </c>
      <c r="K114" s="135">
        <v>5.0000000000000044E-2</v>
      </c>
      <c r="L114" s="135" t="s">
        <v>1111</v>
      </c>
      <c r="M114" s="135">
        <v>1.1550000000000002E-3</v>
      </c>
      <c r="N114" s="135">
        <v>1.3860000000000001E-4</v>
      </c>
      <c r="O114" s="135">
        <v>1.7325000000000001E-4</v>
      </c>
      <c r="P114" s="135">
        <v>5.7750000000000006E-3</v>
      </c>
      <c r="Q114" s="135">
        <v>4.1579999999999997E-4</v>
      </c>
      <c r="R114" s="135">
        <v>2.3100000000000002E-2</v>
      </c>
      <c r="S114" s="135">
        <v>9.2630999999999998E-3</v>
      </c>
      <c r="T114" s="135">
        <v>1.3732950000000002E-2</v>
      </c>
      <c r="U114" s="135"/>
      <c r="V114" s="135">
        <v>7.0400000000000011E-3</v>
      </c>
      <c r="W114" s="135">
        <v>5.1700000000000003E-2</v>
      </c>
      <c r="X114" s="135">
        <v>2.2000000000000001E-3</v>
      </c>
      <c r="Y114" s="135">
        <v>4.4000000000000003E-3</v>
      </c>
      <c r="Z114" s="135">
        <v>1.32E-3</v>
      </c>
      <c r="AA114" s="135">
        <v>1.7600000000000003E-3</v>
      </c>
      <c r="AB114" s="135">
        <v>1.1000000000000001E-3</v>
      </c>
      <c r="AC114" s="135">
        <v>7.1500000000000001E-3</v>
      </c>
      <c r="AD114" s="135">
        <v>2.1961299502883933E-3</v>
      </c>
      <c r="AE114" s="135"/>
      <c r="AF114" s="135">
        <v>1.6500000000000002E-3</v>
      </c>
      <c r="AG114" s="135">
        <v>5.5000000000000009E-5</v>
      </c>
      <c r="AH114" s="135">
        <v>5.9999999999999995E-4</v>
      </c>
      <c r="AI114" s="135">
        <v>2.2000000000000001E-3</v>
      </c>
      <c r="AJ114" s="135">
        <v>2.7500000000000004E-2</v>
      </c>
      <c r="AK114" s="135"/>
      <c r="AL114" s="135"/>
      <c r="AM114" s="135"/>
      <c r="AN114" s="135"/>
      <c r="AO114" s="135"/>
      <c r="AP114" s="135"/>
      <c r="AQ114" s="135"/>
      <c r="AR114" s="135">
        <v>2.1961299502883933E-3</v>
      </c>
      <c r="AS114" s="135">
        <v>5.0600000000000006E-2</v>
      </c>
      <c r="AT114" s="135"/>
      <c r="AU114" s="135"/>
      <c r="AV114" s="135"/>
      <c r="AW114" s="135"/>
      <c r="AX114" s="135">
        <v>432921</v>
      </c>
      <c r="AY114" s="135" t="s">
        <v>33</v>
      </c>
      <c r="AZ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DN114" s="129"/>
      <c r="DO114" s="129"/>
    </row>
    <row r="115" spans="1:119" ht="15" x14ac:dyDescent="0.25">
      <c r="A115" s="135">
        <v>116</v>
      </c>
      <c r="B115" s="135">
        <v>231776</v>
      </c>
      <c r="C115" s="135" t="s">
        <v>780</v>
      </c>
      <c r="D115" s="135" t="s">
        <v>1634</v>
      </c>
      <c r="E115" s="135" t="s">
        <v>30</v>
      </c>
      <c r="F115" s="135" t="s">
        <v>1008</v>
      </c>
      <c r="G115" s="135">
        <v>253758</v>
      </c>
      <c r="H115" s="135" t="s">
        <v>108</v>
      </c>
      <c r="I115" s="135">
        <v>1</v>
      </c>
      <c r="J115" s="135">
        <v>1.05</v>
      </c>
      <c r="K115" s="135">
        <v>5.0000000000000044E-2</v>
      </c>
      <c r="L115" s="135" t="s">
        <v>1111</v>
      </c>
      <c r="M115" s="135">
        <v>1.1550000000000002E-3</v>
      </c>
      <c r="N115" s="135">
        <v>1.3860000000000001E-4</v>
      </c>
      <c r="O115" s="135">
        <v>1.7325000000000001E-4</v>
      </c>
      <c r="P115" s="135">
        <v>5.7750000000000006E-3</v>
      </c>
      <c r="Q115" s="135">
        <v>4.1579999999999997E-4</v>
      </c>
      <c r="R115" s="135">
        <v>2.3100000000000002E-2</v>
      </c>
      <c r="S115" s="135">
        <v>9.2630999999999998E-3</v>
      </c>
      <c r="T115" s="135">
        <v>1.3732950000000002E-2</v>
      </c>
      <c r="U115" s="135"/>
      <c r="V115" s="135">
        <v>7.0400000000000011E-3</v>
      </c>
      <c r="W115" s="135">
        <v>5.1700000000000003E-2</v>
      </c>
      <c r="X115" s="135">
        <v>2.2000000000000001E-3</v>
      </c>
      <c r="Y115" s="135">
        <v>4.4000000000000003E-3</v>
      </c>
      <c r="Z115" s="135">
        <v>1.32E-3</v>
      </c>
      <c r="AA115" s="135">
        <v>1.7600000000000003E-3</v>
      </c>
      <c r="AB115" s="135">
        <v>1.1000000000000001E-3</v>
      </c>
      <c r="AC115" s="135">
        <v>7.1500000000000001E-3</v>
      </c>
      <c r="AD115" s="135">
        <v>2.1961299502883933E-3</v>
      </c>
      <c r="AE115" s="135"/>
      <c r="AF115" s="135">
        <v>1.6500000000000002E-3</v>
      </c>
      <c r="AG115" s="135">
        <v>5.5000000000000009E-5</v>
      </c>
      <c r="AH115" s="135">
        <v>5.9999999999999995E-4</v>
      </c>
      <c r="AI115" s="135">
        <v>2.2000000000000001E-3</v>
      </c>
      <c r="AJ115" s="135">
        <v>2.7500000000000004E-2</v>
      </c>
      <c r="AK115" s="135"/>
      <c r="AL115" s="135"/>
      <c r="AM115" s="135"/>
      <c r="AN115" s="135"/>
      <c r="AO115" s="135"/>
      <c r="AP115" s="135"/>
      <c r="AQ115" s="135"/>
      <c r="AR115" s="135">
        <v>2.1961299502883933E-3</v>
      </c>
      <c r="AS115" s="135">
        <v>5.0600000000000006E-2</v>
      </c>
      <c r="AT115" s="135"/>
      <c r="AU115" s="135"/>
      <c r="AV115" s="135"/>
      <c r="AW115" s="135"/>
      <c r="AX115" s="135">
        <v>231776</v>
      </c>
      <c r="AY115" s="135" t="s">
        <v>33</v>
      </c>
      <c r="AZ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DN115" s="129"/>
      <c r="DO115" s="129"/>
    </row>
    <row r="116" spans="1:119" ht="15" x14ac:dyDescent="0.25">
      <c r="A116" s="135">
        <v>117</v>
      </c>
      <c r="B116" s="135">
        <v>432922</v>
      </c>
      <c r="C116" s="135" t="s">
        <v>780</v>
      </c>
      <c r="D116" s="135" t="s">
        <v>1491</v>
      </c>
      <c r="E116" s="135" t="s">
        <v>30</v>
      </c>
      <c r="F116" s="135" t="s">
        <v>1008</v>
      </c>
      <c r="G116" s="135">
        <v>253758</v>
      </c>
      <c r="H116" s="135" t="s">
        <v>108</v>
      </c>
      <c r="I116" s="135">
        <v>1</v>
      </c>
      <c r="J116" s="135">
        <v>1.05</v>
      </c>
      <c r="K116" s="135">
        <v>5.0000000000000044E-2</v>
      </c>
      <c r="L116" s="135" t="s">
        <v>1111</v>
      </c>
      <c r="M116" s="135">
        <v>1.1550000000000002E-3</v>
      </c>
      <c r="N116" s="135">
        <v>1.3860000000000001E-4</v>
      </c>
      <c r="O116" s="135">
        <v>1.7325000000000001E-4</v>
      </c>
      <c r="P116" s="135">
        <v>5.7750000000000006E-3</v>
      </c>
      <c r="Q116" s="135">
        <v>4.1579999999999997E-4</v>
      </c>
      <c r="R116" s="135">
        <v>2.3100000000000002E-2</v>
      </c>
      <c r="S116" s="135">
        <v>9.2630999999999998E-3</v>
      </c>
      <c r="T116" s="135">
        <v>1.3732950000000002E-2</v>
      </c>
      <c r="U116" s="135"/>
      <c r="V116" s="135">
        <v>7.0400000000000011E-3</v>
      </c>
      <c r="W116" s="135">
        <v>5.1700000000000003E-2</v>
      </c>
      <c r="X116" s="135">
        <v>2.2000000000000001E-3</v>
      </c>
      <c r="Y116" s="135">
        <v>4.4000000000000003E-3</v>
      </c>
      <c r="Z116" s="135">
        <v>1.32E-3</v>
      </c>
      <c r="AA116" s="135">
        <v>1.7600000000000003E-3</v>
      </c>
      <c r="AB116" s="135">
        <v>1.1000000000000001E-3</v>
      </c>
      <c r="AC116" s="135">
        <v>7.1500000000000001E-3</v>
      </c>
      <c r="AD116" s="135">
        <v>2.1961299502883933E-3</v>
      </c>
      <c r="AE116" s="135"/>
      <c r="AF116" s="135">
        <v>1.6500000000000002E-3</v>
      </c>
      <c r="AG116" s="135">
        <v>5.5000000000000009E-5</v>
      </c>
      <c r="AH116" s="135">
        <v>5.9999999999999995E-4</v>
      </c>
      <c r="AI116" s="135">
        <v>2.2000000000000001E-3</v>
      </c>
      <c r="AJ116" s="135">
        <v>2.7500000000000004E-2</v>
      </c>
      <c r="AK116" s="135"/>
      <c r="AL116" s="135"/>
      <c r="AM116" s="135"/>
      <c r="AN116" s="135"/>
      <c r="AO116" s="135"/>
      <c r="AP116" s="135"/>
      <c r="AQ116" s="135"/>
      <c r="AR116" s="135">
        <v>2.1961299502883933E-3</v>
      </c>
      <c r="AS116" s="135">
        <v>5.0600000000000006E-2</v>
      </c>
      <c r="AT116" s="135"/>
      <c r="AU116" s="135"/>
      <c r="AV116" s="135"/>
      <c r="AW116" s="135"/>
      <c r="AX116" s="135">
        <v>432922</v>
      </c>
      <c r="AY116" s="135" t="s">
        <v>33</v>
      </c>
      <c r="AZ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DN116" s="129"/>
      <c r="DO116" s="129"/>
    </row>
    <row r="117" spans="1:119" ht="15" x14ac:dyDescent="0.25">
      <c r="A117" s="135">
        <v>118</v>
      </c>
      <c r="B117" s="135">
        <v>247261</v>
      </c>
      <c r="C117" s="135" t="s">
        <v>1215</v>
      </c>
      <c r="D117" s="135" t="s">
        <v>1492</v>
      </c>
      <c r="E117" s="135" t="s">
        <v>30</v>
      </c>
      <c r="F117" s="135" t="s">
        <v>1008</v>
      </c>
      <c r="G117" s="135">
        <v>253758</v>
      </c>
      <c r="H117" s="135" t="s">
        <v>108</v>
      </c>
      <c r="I117" s="135">
        <v>1</v>
      </c>
      <c r="J117" s="135">
        <v>1.05</v>
      </c>
      <c r="K117" s="135">
        <v>5.0000000000000044E-2</v>
      </c>
      <c r="L117" s="135" t="s">
        <v>1111</v>
      </c>
      <c r="M117" s="135">
        <v>1.1550000000000002E-3</v>
      </c>
      <c r="N117" s="135">
        <v>1.3860000000000001E-4</v>
      </c>
      <c r="O117" s="135">
        <v>1.7325000000000001E-4</v>
      </c>
      <c r="P117" s="135">
        <v>5.7750000000000006E-3</v>
      </c>
      <c r="Q117" s="135">
        <v>4.1579999999999997E-4</v>
      </c>
      <c r="R117" s="135">
        <v>2.3100000000000002E-2</v>
      </c>
      <c r="S117" s="135">
        <v>9.2630999999999998E-3</v>
      </c>
      <c r="T117" s="135">
        <v>1.3732950000000002E-2</v>
      </c>
      <c r="U117" s="135"/>
      <c r="V117" s="135">
        <v>7.0400000000000011E-3</v>
      </c>
      <c r="W117" s="135">
        <v>5.1700000000000003E-2</v>
      </c>
      <c r="X117" s="135">
        <v>2.2000000000000001E-3</v>
      </c>
      <c r="Y117" s="135">
        <v>4.4000000000000003E-3</v>
      </c>
      <c r="Z117" s="135">
        <v>1.32E-3</v>
      </c>
      <c r="AA117" s="135">
        <v>1.7600000000000003E-3</v>
      </c>
      <c r="AB117" s="135">
        <v>1.1000000000000001E-3</v>
      </c>
      <c r="AC117" s="135">
        <v>7.1500000000000001E-3</v>
      </c>
      <c r="AD117" s="135">
        <v>2.1961299502883933E-3</v>
      </c>
      <c r="AE117" s="135"/>
      <c r="AF117" s="135">
        <v>1.6500000000000002E-3</v>
      </c>
      <c r="AG117" s="135">
        <v>5.5000000000000009E-5</v>
      </c>
      <c r="AH117" s="135">
        <v>5.9999999999999995E-4</v>
      </c>
      <c r="AI117" s="135">
        <v>2.2000000000000001E-3</v>
      </c>
      <c r="AJ117" s="135">
        <v>2.7500000000000004E-2</v>
      </c>
      <c r="AK117" s="135"/>
      <c r="AL117" s="135"/>
      <c r="AM117" s="135"/>
      <c r="AN117" s="135"/>
      <c r="AO117" s="135"/>
      <c r="AP117" s="135"/>
      <c r="AQ117" s="135"/>
      <c r="AR117" s="135">
        <v>2.1961299502883933E-3</v>
      </c>
      <c r="AS117" s="135">
        <v>5.0600000000000006E-2</v>
      </c>
      <c r="AT117" s="135"/>
      <c r="AU117" s="135"/>
      <c r="AV117" s="135"/>
      <c r="AW117" s="135"/>
      <c r="AX117" s="135">
        <v>247261</v>
      </c>
      <c r="AY117" s="135" t="s">
        <v>33</v>
      </c>
      <c r="AZ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DN117" s="129"/>
      <c r="DO117" s="129"/>
    </row>
    <row r="118" spans="1:119" ht="15" x14ac:dyDescent="0.25">
      <c r="A118" s="135">
        <v>119</v>
      </c>
      <c r="B118" s="135">
        <v>287662</v>
      </c>
      <c r="C118" s="135" t="s">
        <v>907</v>
      </c>
      <c r="D118" s="135" t="s">
        <v>918</v>
      </c>
      <c r="E118" s="135" t="s">
        <v>30</v>
      </c>
      <c r="F118" s="135" t="s">
        <v>1016</v>
      </c>
      <c r="G118" s="135">
        <v>267714</v>
      </c>
      <c r="H118" s="135" t="s">
        <v>108</v>
      </c>
      <c r="I118" s="135">
        <v>1</v>
      </c>
      <c r="J118" s="135">
        <v>1.18</v>
      </c>
      <c r="K118" s="135">
        <v>0.17999999999999994</v>
      </c>
      <c r="L118" s="135" t="s">
        <v>61</v>
      </c>
      <c r="M118" s="135">
        <v>1.2980000000000001E-3</v>
      </c>
      <c r="N118" s="135">
        <v>1.5576000000000001E-4</v>
      </c>
      <c r="O118" s="135">
        <v>1.9469999999999999E-4</v>
      </c>
      <c r="P118" s="135">
        <v>6.4900000000000001E-3</v>
      </c>
      <c r="Q118" s="135">
        <v>4.6727999999999993E-4</v>
      </c>
      <c r="R118" s="135">
        <v>2.596E-2</v>
      </c>
      <c r="S118" s="135">
        <v>1.0409959999999999E-2</v>
      </c>
      <c r="T118" s="135">
        <v>1.5433220000000001E-2</v>
      </c>
      <c r="U118" s="135"/>
      <c r="V118" s="135"/>
      <c r="W118" s="135"/>
      <c r="X118" s="135">
        <v>2.2000000000000001E-3</v>
      </c>
      <c r="Y118" s="135">
        <v>4.4000000000000003E-3</v>
      </c>
      <c r="Z118" s="135">
        <v>1.32E-3</v>
      </c>
      <c r="AA118" s="135">
        <v>1.7600000000000003E-3</v>
      </c>
      <c r="AB118" s="135">
        <v>1.1000000000000001E-3</v>
      </c>
      <c r="AC118" s="135">
        <v>7.1500000000000001E-3</v>
      </c>
      <c r="AD118" s="135">
        <v>2.1961299502883933E-3</v>
      </c>
      <c r="AE118" s="135">
        <v>2.4200000000000003E-3</v>
      </c>
      <c r="AF118" s="135"/>
      <c r="AG118" s="135">
        <v>5.5000000000000009E-5</v>
      </c>
      <c r="AH118" s="135">
        <v>5.9999999999999995E-4</v>
      </c>
      <c r="AI118" s="135">
        <v>2.2000000000000001E-3</v>
      </c>
      <c r="AJ118" s="135">
        <v>2.7500000000000004E-2</v>
      </c>
      <c r="AK118" s="135"/>
      <c r="AL118" s="135"/>
      <c r="AM118" s="135"/>
      <c r="AN118" s="135"/>
      <c r="AO118" s="135"/>
      <c r="AP118" s="135"/>
      <c r="AQ118" s="135"/>
      <c r="AR118" s="135">
        <v>2.1961299502883933E-3</v>
      </c>
      <c r="AS118" s="135">
        <v>5.3460000000000008E-2</v>
      </c>
      <c r="AT118" s="135"/>
      <c r="AU118" s="135"/>
      <c r="AV118" s="135"/>
      <c r="AW118" s="135">
        <v>4.0800000000000003E-2</v>
      </c>
      <c r="AX118" s="135">
        <v>287662</v>
      </c>
      <c r="AY118" s="135" t="s">
        <v>33</v>
      </c>
      <c r="AZ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DN118" s="129"/>
      <c r="DO118" s="129"/>
    </row>
    <row r="119" spans="1:119" ht="15" x14ac:dyDescent="0.25">
      <c r="A119" s="135">
        <v>120</v>
      </c>
      <c r="B119" s="135">
        <v>287663</v>
      </c>
      <c r="C119" s="135" t="s">
        <v>908</v>
      </c>
      <c r="D119" s="135" t="s">
        <v>919</v>
      </c>
      <c r="E119" s="135" t="s">
        <v>30</v>
      </c>
      <c r="F119" s="135" t="s">
        <v>1017</v>
      </c>
      <c r="G119" s="135">
        <v>307171</v>
      </c>
      <c r="H119" s="135" t="s">
        <v>108</v>
      </c>
      <c r="I119" s="135">
        <v>1</v>
      </c>
      <c r="J119" s="135">
        <v>1.2</v>
      </c>
      <c r="K119" s="135">
        <v>0.19999999999999996</v>
      </c>
      <c r="L119" s="135" t="s">
        <v>61</v>
      </c>
      <c r="M119" s="135">
        <v>1.32E-3</v>
      </c>
      <c r="N119" s="135">
        <v>1.584E-4</v>
      </c>
      <c r="O119" s="135">
        <v>1.9799999999999999E-4</v>
      </c>
      <c r="P119" s="135">
        <v>6.6000000000000008E-3</v>
      </c>
      <c r="Q119" s="135">
        <v>4.7519999999999995E-4</v>
      </c>
      <c r="R119" s="135">
        <v>2.6400000000000003E-2</v>
      </c>
      <c r="S119" s="135">
        <v>1.0586399999999999E-2</v>
      </c>
      <c r="T119" s="135">
        <v>1.5694800000000002E-2</v>
      </c>
      <c r="U119" s="135"/>
      <c r="V119" s="135"/>
      <c r="W119" s="135"/>
      <c r="X119" s="135">
        <v>2.2000000000000001E-3</v>
      </c>
      <c r="Y119" s="135">
        <v>4.4000000000000003E-3</v>
      </c>
      <c r="Z119" s="135">
        <v>1.32E-3</v>
      </c>
      <c r="AA119" s="135">
        <v>1.7600000000000003E-3</v>
      </c>
      <c r="AB119" s="135">
        <v>1.1000000000000001E-3</v>
      </c>
      <c r="AC119" s="135">
        <v>7.1500000000000001E-3</v>
      </c>
      <c r="AD119" s="135">
        <v>2.1961299502883933E-3</v>
      </c>
      <c r="AE119" s="135">
        <v>2.4200000000000003E-3</v>
      </c>
      <c r="AF119" s="135"/>
      <c r="AG119" s="135">
        <v>5.5000000000000009E-5</v>
      </c>
      <c r="AH119" s="135">
        <v>5.9999999999999995E-4</v>
      </c>
      <c r="AI119" s="135">
        <v>2.2000000000000001E-3</v>
      </c>
      <c r="AJ119" s="135">
        <v>2.7500000000000004E-2</v>
      </c>
      <c r="AK119" s="135"/>
      <c r="AL119" s="135"/>
      <c r="AM119" s="135"/>
      <c r="AN119" s="135"/>
      <c r="AO119" s="135"/>
      <c r="AP119" s="135"/>
      <c r="AQ119" s="135"/>
      <c r="AR119" s="135">
        <v>2.1961299502883933E-3</v>
      </c>
      <c r="AS119" s="135">
        <v>5.3900000000000003E-2</v>
      </c>
      <c r="AT119" s="135"/>
      <c r="AU119" s="135"/>
      <c r="AV119" s="135"/>
      <c r="AW119" s="135">
        <v>4.0800000000000003E-2</v>
      </c>
      <c r="AX119" s="135">
        <v>287663</v>
      </c>
      <c r="AY119" s="135" t="s">
        <v>33</v>
      </c>
      <c r="AZ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DN119" s="129"/>
      <c r="DO119" s="129"/>
    </row>
    <row r="120" spans="1:119" ht="15" x14ac:dyDescent="0.25">
      <c r="A120" s="135">
        <v>121</v>
      </c>
      <c r="B120" s="135">
        <v>287664</v>
      </c>
      <c r="C120" s="135" t="s">
        <v>909</v>
      </c>
      <c r="D120" s="135" t="s">
        <v>920</v>
      </c>
      <c r="E120" s="135" t="s">
        <v>30</v>
      </c>
      <c r="F120" s="135" t="s">
        <v>1017</v>
      </c>
      <c r="G120" s="135">
        <v>307171</v>
      </c>
      <c r="H120" s="135" t="s">
        <v>108</v>
      </c>
      <c r="I120" s="135">
        <v>1</v>
      </c>
      <c r="J120" s="135">
        <v>1.23</v>
      </c>
      <c r="K120" s="135">
        <v>0.22999999999999998</v>
      </c>
      <c r="L120" s="135" t="s">
        <v>61</v>
      </c>
      <c r="M120" s="135">
        <v>1.353E-3</v>
      </c>
      <c r="N120" s="135">
        <v>1.6236000000000001E-4</v>
      </c>
      <c r="O120" s="135">
        <v>2.0295E-4</v>
      </c>
      <c r="P120" s="135">
        <v>6.7650000000000002E-3</v>
      </c>
      <c r="Q120" s="135">
        <v>4.8707999999999998E-4</v>
      </c>
      <c r="R120" s="135">
        <v>2.7060000000000001E-2</v>
      </c>
      <c r="S120" s="135">
        <v>1.0851059999999999E-2</v>
      </c>
      <c r="T120" s="135">
        <v>1.6087170000000001E-2</v>
      </c>
      <c r="U120" s="135"/>
      <c r="V120" s="135"/>
      <c r="W120" s="135"/>
      <c r="X120" s="135">
        <v>2.2000000000000001E-3</v>
      </c>
      <c r="Y120" s="135">
        <v>4.4000000000000003E-3</v>
      </c>
      <c r="Z120" s="135">
        <v>1.32E-3</v>
      </c>
      <c r="AA120" s="135">
        <v>1.7600000000000003E-3</v>
      </c>
      <c r="AB120" s="135">
        <v>1.1000000000000001E-3</v>
      </c>
      <c r="AC120" s="135">
        <v>7.1500000000000001E-3</v>
      </c>
      <c r="AD120" s="135">
        <v>2.1961299502883933E-3</v>
      </c>
      <c r="AE120" s="135">
        <v>2.4200000000000003E-3</v>
      </c>
      <c r="AF120" s="135"/>
      <c r="AG120" s="135">
        <v>5.5000000000000009E-5</v>
      </c>
      <c r="AH120" s="135">
        <v>5.9999999999999995E-4</v>
      </c>
      <c r="AI120" s="135">
        <v>2.2000000000000001E-3</v>
      </c>
      <c r="AJ120" s="135">
        <v>2.7500000000000004E-2</v>
      </c>
      <c r="AK120" s="135"/>
      <c r="AL120" s="135"/>
      <c r="AM120" s="135"/>
      <c r="AN120" s="135"/>
      <c r="AO120" s="135"/>
      <c r="AP120" s="135"/>
      <c r="AQ120" s="135"/>
      <c r="AR120" s="135">
        <v>2.1961299502883933E-3</v>
      </c>
      <c r="AS120" s="135">
        <v>5.4560000000000004E-2</v>
      </c>
      <c r="AT120" s="135"/>
      <c r="AU120" s="135"/>
      <c r="AV120" s="135"/>
      <c r="AW120" s="135">
        <v>4.0800000000000003E-2</v>
      </c>
      <c r="AX120" s="135">
        <v>287664</v>
      </c>
      <c r="AY120" s="135" t="s">
        <v>33</v>
      </c>
      <c r="AZ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DN120" s="129"/>
      <c r="DO120" s="129"/>
    </row>
    <row r="121" spans="1:119" ht="15" x14ac:dyDescent="0.25">
      <c r="A121" s="135">
        <v>122</v>
      </c>
      <c r="B121" s="135">
        <v>292445</v>
      </c>
      <c r="C121" s="135" t="s">
        <v>807</v>
      </c>
      <c r="D121" s="135" t="s">
        <v>1493</v>
      </c>
      <c r="E121" s="135" t="s">
        <v>30</v>
      </c>
      <c r="F121" s="135" t="s">
        <v>1010</v>
      </c>
      <c r="G121" s="135">
        <v>268160</v>
      </c>
      <c r="H121" s="135" t="s">
        <v>108</v>
      </c>
      <c r="I121" s="135">
        <v>1</v>
      </c>
      <c r="J121" s="135">
        <v>1.03</v>
      </c>
      <c r="K121" s="135">
        <v>3.0000000000000027E-2</v>
      </c>
      <c r="L121" s="135" t="s">
        <v>1111</v>
      </c>
      <c r="M121" s="135">
        <v>1.1330000000000001E-3</v>
      </c>
      <c r="N121" s="135">
        <v>1.3596000000000002E-4</v>
      </c>
      <c r="O121" s="135">
        <v>1.6995000000000001E-4</v>
      </c>
      <c r="P121" s="135">
        <v>5.6650000000000008E-3</v>
      </c>
      <c r="Q121" s="135">
        <v>4.0788E-4</v>
      </c>
      <c r="R121" s="135">
        <v>2.2660000000000003E-2</v>
      </c>
      <c r="S121" s="135">
        <v>9.0866599999999999E-3</v>
      </c>
      <c r="T121" s="135">
        <v>1.3471370000000003E-2</v>
      </c>
      <c r="U121" s="135"/>
      <c r="V121" s="135"/>
      <c r="W121" s="135"/>
      <c r="X121" s="135">
        <v>2.2000000000000001E-3</v>
      </c>
      <c r="Y121" s="135">
        <v>4.4000000000000003E-3</v>
      </c>
      <c r="Z121" s="135">
        <v>1.32E-3</v>
      </c>
      <c r="AA121" s="135">
        <v>1.7600000000000003E-3</v>
      </c>
      <c r="AB121" s="135">
        <v>1.1000000000000001E-3</v>
      </c>
      <c r="AC121" s="135">
        <v>7.1500000000000001E-3</v>
      </c>
      <c r="AD121" s="135">
        <v>2.1961299502883933E-3</v>
      </c>
      <c r="AE121" s="135"/>
      <c r="AF121" s="135">
        <v>1.6500000000000002E-3</v>
      </c>
      <c r="AG121" s="135">
        <v>5.5000000000000009E-5</v>
      </c>
      <c r="AH121" s="135">
        <v>5.9999999999999995E-4</v>
      </c>
      <c r="AI121" s="135">
        <v>2.2000000000000001E-3</v>
      </c>
      <c r="AJ121" s="135">
        <v>2.7500000000000004E-2</v>
      </c>
      <c r="AK121" s="135"/>
      <c r="AL121" s="135"/>
      <c r="AM121" s="135"/>
      <c r="AN121" s="135"/>
      <c r="AO121" s="135"/>
      <c r="AP121" s="135"/>
      <c r="AQ121" s="135"/>
      <c r="AR121" s="135">
        <v>2.1961299502883933E-3</v>
      </c>
      <c r="AS121" s="135">
        <v>5.016000000000001E-2</v>
      </c>
      <c r="AT121" s="135"/>
      <c r="AU121" s="135"/>
      <c r="AV121" s="135">
        <v>4.0800000000000003E-2</v>
      </c>
      <c r="AW121" s="135"/>
      <c r="AX121" s="135">
        <v>292445</v>
      </c>
      <c r="AY121" s="135" t="s">
        <v>33</v>
      </c>
      <c r="AZ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DN121" s="129"/>
      <c r="DO121" s="129"/>
    </row>
    <row r="122" spans="1:119" ht="15" x14ac:dyDescent="0.25">
      <c r="A122" s="135">
        <v>123</v>
      </c>
      <c r="B122" s="135">
        <v>292446</v>
      </c>
      <c r="C122" s="135" t="s">
        <v>924</v>
      </c>
      <c r="D122" s="135" t="s">
        <v>930</v>
      </c>
      <c r="E122" s="135" t="s">
        <v>30</v>
      </c>
      <c r="F122" s="135" t="s">
        <v>1010</v>
      </c>
      <c r="G122" s="135">
        <v>268160</v>
      </c>
      <c r="H122" s="135" t="s">
        <v>108</v>
      </c>
      <c r="I122" s="135">
        <v>1</v>
      </c>
      <c r="J122" s="135">
        <v>1.03</v>
      </c>
      <c r="K122" s="135">
        <v>3.0000000000000027E-2</v>
      </c>
      <c r="L122" s="135" t="s">
        <v>1111</v>
      </c>
      <c r="M122" s="135">
        <v>1.1330000000000001E-3</v>
      </c>
      <c r="N122" s="135">
        <v>1.3596000000000002E-4</v>
      </c>
      <c r="O122" s="135">
        <v>1.6995000000000001E-4</v>
      </c>
      <c r="P122" s="135">
        <v>5.6650000000000008E-3</v>
      </c>
      <c r="Q122" s="135">
        <v>4.0788E-4</v>
      </c>
      <c r="R122" s="135">
        <v>2.2660000000000003E-2</v>
      </c>
      <c r="S122" s="135">
        <v>9.0866599999999999E-3</v>
      </c>
      <c r="T122" s="135">
        <v>1.3471370000000003E-2</v>
      </c>
      <c r="U122" s="135"/>
      <c r="V122" s="135"/>
      <c r="W122" s="135"/>
      <c r="X122" s="135">
        <v>2.2000000000000001E-3</v>
      </c>
      <c r="Y122" s="135">
        <v>4.4000000000000003E-3</v>
      </c>
      <c r="Z122" s="135">
        <v>1.32E-3</v>
      </c>
      <c r="AA122" s="135">
        <v>1.7600000000000003E-3</v>
      </c>
      <c r="AB122" s="135">
        <v>1.1000000000000001E-3</v>
      </c>
      <c r="AC122" s="135">
        <v>7.1500000000000001E-3</v>
      </c>
      <c r="AD122" s="135">
        <v>2.1961299502883933E-3</v>
      </c>
      <c r="AE122" s="135"/>
      <c r="AF122" s="135">
        <v>1.6500000000000002E-3</v>
      </c>
      <c r="AG122" s="135">
        <v>5.5000000000000009E-5</v>
      </c>
      <c r="AH122" s="135">
        <v>5.9999999999999995E-4</v>
      </c>
      <c r="AI122" s="135">
        <v>2.2000000000000001E-3</v>
      </c>
      <c r="AJ122" s="135">
        <v>2.7500000000000004E-2</v>
      </c>
      <c r="AK122" s="135"/>
      <c r="AL122" s="135"/>
      <c r="AM122" s="135"/>
      <c r="AN122" s="135"/>
      <c r="AO122" s="135"/>
      <c r="AP122" s="135"/>
      <c r="AQ122" s="135"/>
      <c r="AR122" s="135">
        <v>2.1961299502883933E-3</v>
      </c>
      <c r="AS122" s="135">
        <v>5.016000000000001E-2</v>
      </c>
      <c r="AT122" s="135"/>
      <c r="AU122" s="135"/>
      <c r="AV122" s="135">
        <v>4.0800000000000003E-2</v>
      </c>
      <c r="AW122" s="135"/>
      <c r="AX122" s="135">
        <v>292446</v>
      </c>
      <c r="AY122" s="135" t="s">
        <v>33</v>
      </c>
      <c r="AZ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DN122" s="129"/>
      <c r="DO122" s="129"/>
    </row>
    <row r="123" spans="1:119" ht="15" x14ac:dyDescent="0.25">
      <c r="A123" s="135">
        <v>124</v>
      </c>
      <c r="B123" s="135">
        <v>292447</v>
      </c>
      <c r="C123" s="135" t="s">
        <v>925</v>
      </c>
      <c r="D123" s="135" t="s">
        <v>1494</v>
      </c>
      <c r="E123" s="135" t="s">
        <v>30</v>
      </c>
      <c r="F123" s="135" t="s">
        <v>1010</v>
      </c>
      <c r="G123" s="135">
        <v>268160</v>
      </c>
      <c r="H123" s="135" t="s">
        <v>108</v>
      </c>
      <c r="I123" s="135">
        <v>1</v>
      </c>
      <c r="J123" s="135">
        <v>1.03</v>
      </c>
      <c r="K123" s="135">
        <v>3.0000000000000027E-2</v>
      </c>
      <c r="L123" s="135" t="s">
        <v>1111</v>
      </c>
      <c r="M123" s="135">
        <v>1.1330000000000001E-3</v>
      </c>
      <c r="N123" s="135">
        <v>1.3596000000000002E-4</v>
      </c>
      <c r="O123" s="135">
        <v>1.6995000000000001E-4</v>
      </c>
      <c r="P123" s="135">
        <v>5.6650000000000008E-3</v>
      </c>
      <c r="Q123" s="135">
        <v>4.0788E-4</v>
      </c>
      <c r="R123" s="135">
        <v>2.2660000000000003E-2</v>
      </c>
      <c r="S123" s="135">
        <v>9.0866599999999999E-3</v>
      </c>
      <c r="T123" s="135">
        <v>1.3471370000000003E-2</v>
      </c>
      <c r="U123" s="135"/>
      <c r="V123" s="135"/>
      <c r="W123" s="135"/>
      <c r="X123" s="135">
        <v>2.2000000000000001E-3</v>
      </c>
      <c r="Y123" s="135">
        <v>4.4000000000000003E-3</v>
      </c>
      <c r="Z123" s="135">
        <v>1.32E-3</v>
      </c>
      <c r="AA123" s="135">
        <v>1.7600000000000003E-3</v>
      </c>
      <c r="AB123" s="135">
        <v>1.1000000000000001E-3</v>
      </c>
      <c r="AC123" s="135">
        <v>7.1500000000000001E-3</v>
      </c>
      <c r="AD123" s="135">
        <v>2.1961299502883933E-3</v>
      </c>
      <c r="AE123" s="135"/>
      <c r="AF123" s="135">
        <v>1.6500000000000002E-3</v>
      </c>
      <c r="AG123" s="135">
        <v>5.5000000000000009E-5</v>
      </c>
      <c r="AH123" s="135">
        <v>5.9999999999999995E-4</v>
      </c>
      <c r="AI123" s="135">
        <v>2.2000000000000001E-3</v>
      </c>
      <c r="AJ123" s="135">
        <v>2.7500000000000004E-2</v>
      </c>
      <c r="AK123" s="135"/>
      <c r="AL123" s="135"/>
      <c r="AM123" s="135"/>
      <c r="AN123" s="135"/>
      <c r="AO123" s="135"/>
      <c r="AP123" s="135"/>
      <c r="AQ123" s="135"/>
      <c r="AR123" s="135">
        <v>2.1961299502883933E-3</v>
      </c>
      <c r="AS123" s="135">
        <v>5.016000000000001E-2</v>
      </c>
      <c r="AT123" s="135"/>
      <c r="AU123" s="135"/>
      <c r="AV123" s="135">
        <v>4.0800000000000003E-2</v>
      </c>
      <c r="AW123" s="135"/>
      <c r="AX123" s="135">
        <v>292447</v>
      </c>
      <c r="AY123" s="135" t="s">
        <v>33</v>
      </c>
      <c r="AZ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DN123" s="129"/>
      <c r="DO123" s="129"/>
    </row>
    <row r="124" spans="1:119" ht="15" x14ac:dyDescent="0.25">
      <c r="A124" s="135">
        <v>125</v>
      </c>
      <c r="B124" s="135">
        <v>367380</v>
      </c>
      <c r="C124" s="135" t="s">
        <v>965</v>
      </c>
      <c r="D124" s="135" t="s">
        <v>1001</v>
      </c>
      <c r="E124" s="135" t="s">
        <v>30</v>
      </c>
      <c r="F124" s="135" t="s">
        <v>1017</v>
      </c>
      <c r="G124" s="135">
        <v>307171</v>
      </c>
      <c r="H124" s="135" t="s">
        <v>108</v>
      </c>
      <c r="I124" s="135">
        <v>1</v>
      </c>
      <c r="J124" s="135">
        <v>1.2</v>
      </c>
      <c r="K124" s="135">
        <v>0.19999999999999996</v>
      </c>
      <c r="L124" s="135" t="s">
        <v>1111</v>
      </c>
      <c r="M124" s="135">
        <v>1.32E-3</v>
      </c>
      <c r="N124" s="135">
        <v>1.584E-4</v>
      </c>
      <c r="O124" s="135">
        <v>1.9799999999999999E-4</v>
      </c>
      <c r="P124" s="135">
        <v>6.6000000000000008E-3</v>
      </c>
      <c r="Q124" s="135">
        <v>4.7519999999999995E-4</v>
      </c>
      <c r="R124" s="135">
        <v>2.6400000000000003E-2</v>
      </c>
      <c r="S124" s="135">
        <v>1.0586399999999999E-2</v>
      </c>
      <c r="T124" s="135">
        <v>1.5694800000000002E-2</v>
      </c>
      <c r="U124" s="135"/>
      <c r="V124" s="135"/>
      <c r="W124" s="135"/>
      <c r="X124" s="135">
        <v>2.2000000000000001E-3</v>
      </c>
      <c r="Y124" s="135">
        <v>4.4000000000000003E-3</v>
      </c>
      <c r="Z124" s="135">
        <v>1.32E-3</v>
      </c>
      <c r="AA124" s="135">
        <v>1.7600000000000003E-3</v>
      </c>
      <c r="AB124" s="135">
        <v>1.1000000000000001E-3</v>
      </c>
      <c r="AC124" s="135">
        <v>7.1500000000000001E-3</v>
      </c>
      <c r="AD124" s="135">
        <v>2.1961299502883933E-3</v>
      </c>
      <c r="AE124" s="135"/>
      <c r="AF124" s="135">
        <v>1.6500000000000002E-3</v>
      </c>
      <c r="AG124" s="135">
        <v>5.5000000000000009E-5</v>
      </c>
      <c r="AH124" s="135">
        <v>5.9999999999999995E-4</v>
      </c>
      <c r="AI124" s="135">
        <v>2.2000000000000001E-3</v>
      </c>
      <c r="AJ124" s="135">
        <v>2.7500000000000004E-2</v>
      </c>
      <c r="AK124" s="135"/>
      <c r="AL124" s="135"/>
      <c r="AM124" s="135"/>
      <c r="AN124" s="135"/>
      <c r="AO124" s="135"/>
      <c r="AP124" s="135"/>
      <c r="AQ124" s="135"/>
      <c r="AR124" s="135">
        <v>2.1961299502883933E-3</v>
      </c>
      <c r="AS124" s="135">
        <v>5.3900000000000003E-2</v>
      </c>
      <c r="AT124" s="135"/>
      <c r="AU124" s="135"/>
      <c r="AV124" s="135"/>
      <c r="AW124" s="135">
        <v>4.0800000000000003E-2</v>
      </c>
      <c r="AX124" s="135">
        <v>367380</v>
      </c>
      <c r="AY124" s="135" t="s">
        <v>33</v>
      </c>
      <c r="AZ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DN124" s="129"/>
      <c r="DO124" s="129"/>
    </row>
    <row r="125" spans="1:119" ht="15" x14ac:dyDescent="0.25">
      <c r="A125" s="135">
        <v>126</v>
      </c>
      <c r="B125" s="135">
        <v>367381</v>
      </c>
      <c r="C125" s="135" t="s">
        <v>966</v>
      </c>
      <c r="D125" s="135" t="s">
        <v>1002</v>
      </c>
      <c r="E125" s="135" t="s">
        <v>30</v>
      </c>
      <c r="F125" s="135" t="s">
        <v>1015</v>
      </c>
      <c r="G125" s="135">
        <v>267726</v>
      </c>
      <c r="H125" s="135" t="s">
        <v>108</v>
      </c>
      <c r="I125" s="135">
        <v>1</v>
      </c>
      <c r="J125" s="135">
        <v>1.2</v>
      </c>
      <c r="K125" s="135">
        <v>0.19999999999999996</v>
      </c>
      <c r="L125" s="135" t="s">
        <v>1111</v>
      </c>
      <c r="M125" s="135">
        <v>1.32E-3</v>
      </c>
      <c r="N125" s="135">
        <v>1.584E-4</v>
      </c>
      <c r="O125" s="135">
        <v>1.9799999999999999E-4</v>
      </c>
      <c r="P125" s="135">
        <v>6.6000000000000008E-3</v>
      </c>
      <c r="Q125" s="135">
        <v>4.7519999999999995E-4</v>
      </c>
      <c r="R125" s="135">
        <v>2.6400000000000003E-2</v>
      </c>
      <c r="S125" s="135">
        <v>1.0586399999999999E-2</v>
      </c>
      <c r="T125" s="135">
        <v>1.5694800000000002E-2</v>
      </c>
      <c r="U125" s="135"/>
      <c r="V125" s="135"/>
      <c r="W125" s="135"/>
      <c r="X125" s="135">
        <v>2.2000000000000001E-3</v>
      </c>
      <c r="Y125" s="135">
        <v>4.4000000000000003E-3</v>
      </c>
      <c r="Z125" s="135">
        <v>1.32E-3</v>
      </c>
      <c r="AA125" s="135">
        <v>1.7600000000000003E-3</v>
      </c>
      <c r="AB125" s="135">
        <v>1.1000000000000001E-3</v>
      </c>
      <c r="AC125" s="135">
        <v>7.1500000000000001E-3</v>
      </c>
      <c r="AD125" s="135">
        <v>2.1961299502883933E-3</v>
      </c>
      <c r="AE125" s="135"/>
      <c r="AF125" s="135">
        <v>1.6500000000000002E-3</v>
      </c>
      <c r="AG125" s="135">
        <v>5.5000000000000009E-5</v>
      </c>
      <c r="AH125" s="135">
        <v>5.9999999999999995E-4</v>
      </c>
      <c r="AI125" s="135">
        <v>2.2000000000000001E-3</v>
      </c>
      <c r="AJ125" s="135">
        <v>2.7500000000000004E-2</v>
      </c>
      <c r="AK125" s="135"/>
      <c r="AL125" s="135"/>
      <c r="AM125" s="135"/>
      <c r="AN125" s="135"/>
      <c r="AO125" s="135"/>
      <c r="AP125" s="135"/>
      <c r="AQ125" s="135"/>
      <c r="AR125" s="135">
        <v>2.1961299502883933E-3</v>
      </c>
      <c r="AS125" s="135">
        <v>5.3900000000000003E-2</v>
      </c>
      <c r="AT125" s="135"/>
      <c r="AU125" s="135"/>
      <c r="AV125" s="135"/>
      <c r="AW125" s="135">
        <v>4.0800000000000003E-2</v>
      </c>
      <c r="AX125" s="135">
        <v>367381</v>
      </c>
      <c r="AY125" s="135" t="s">
        <v>33</v>
      </c>
      <c r="AZ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DN125" s="129"/>
      <c r="DO125" s="129"/>
    </row>
    <row r="126" spans="1:119" ht="15" x14ac:dyDescent="0.25">
      <c r="A126" s="135">
        <v>127</v>
      </c>
      <c r="B126" s="135">
        <v>367382</v>
      </c>
      <c r="C126" s="135" t="s">
        <v>967</v>
      </c>
      <c r="D126" s="135" t="s">
        <v>1003</v>
      </c>
      <c r="E126" s="135" t="s">
        <v>30</v>
      </c>
      <c r="F126" s="135" t="s">
        <v>1015</v>
      </c>
      <c r="G126" s="135">
        <v>267726</v>
      </c>
      <c r="H126" s="135" t="s">
        <v>108</v>
      </c>
      <c r="I126" s="135">
        <v>1</v>
      </c>
      <c r="J126" s="135">
        <v>1.2</v>
      </c>
      <c r="K126" s="135">
        <v>0.19999999999999996</v>
      </c>
      <c r="L126" s="135" t="s">
        <v>1111</v>
      </c>
      <c r="M126" s="135">
        <v>1.32E-3</v>
      </c>
      <c r="N126" s="135">
        <v>1.584E-4</v>
      </c>
      <c r="O126" s="135">
        <v>1.9799999999999999E-4</v>
      </c>
      <c r="P126" s="135">
        <v>6.6000000000000008E-3</v>
      </c>
      <c r="Q126" s="135">
        <v>4.7519999999999995E-4</v>
      </c>
      <c r="R126" s="135">
        <v>2.6400000000000003E-2</v>
      </c>
      <c r="S126" s="135">
        <v>1.0586399999999999E-2</v>
      </c>
      <c r="T126" s="135">
        <v>1.5694800000000002E-2</v>
      </c>
      <c r="U126" s="135"/>
      <c r="V126" s="135"/>
      <c r="W126" s="135"/>
      <c r="X126" s="135">
        <v>2.2000000000000001E-3</v>
      </c>
      <c r="Y126" s="135">
        <v>4.4000000000000003E-3</v>
      </c>
      <c r="Z126" s="135">
        <v>1.32E-3</v>
      </c>
      <c r="AA126" s="135">
        <v>1.7600000000000003E-3</v>
      </c>
      <c r="AB126" s="135">
        <v>1.1000000000000001E-3</v>
      </c>
      <c r="AC126" s="135">
        <v>7.1500000000000001E-3</v>
      </c>
      <c r="AD126" s="135">
        <v>2.1961299502883933E-3</v>
      </c>
      <c r="AE126" s="135"/>
      <c r="AF126" s="135">
        <v>1.6500000000000002E-3</v>
      </c>
      <c r="AG126" s="135">
        <v>5.5000000000000009E-5</v>
      </c>
      <c r="AH126" s="135">
        <v>5.9999999999999995E-4</v>
      </c>
      <c r="AI126" s="135">
        <v>2.2000000000000001E-3</v>
      </c>
      <c r="AJ126" s="135">
        <v>2.7500000000000004E-2</v>
      </c>
      <c r="AK126" s="135"/>
      <c r="AL126" s="135"/>
      <c r="AM126" s="135"/>
      <c r="AN126" s="135"/>
      <c r="AO126" s="135"/>
      <c r="AP126" s="135"/>
      <c r="AQ126" s="135"/>
      <c r="AR126" s="135">
        <v>2.1961299502883933E-3</v>
      </c>
      <c r="AS126" s="135">
        <v>5.3900000000000003E-2</v>
      </c>
      <c r="AT126" s="135"/>
      <c r="AU126" s="135"/>
      <c r="AV126" s="135"/>
      <c r="AW126" s="135">
        <v>4.0800000000000003E-2</v>
      </c>
      <c r="AX126" s="135">
        <v>367382</v>
      </c>
      <c r="AY126" s="135" t="s">
        <v>33</v>
      </c>
      <c r="AZ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DN126" s="129"/>
      <c r="DO126" s="129"/>
    </row>
    <row r="127" spans="1:119" ht="15" x14ac:dyDescent="0.25">
      <c r="A127" s="135">
        <v>128</v>
      </c>
      <c r="B127" s="135">
        <v>395817</v>
      </c>
      <c r="C127" s="135" t="s">
        <v>834</v>
      </c>
      <c r="D127" s="135" t="s">
        <v>1495</v>
      </c>
      <c r="E127" s="135" t="s">
        <v>30</v>
      </c>
      <c r="F127" s="135" t="s">
        <v>1008</v>
      </c>
      <c r="G127" s="135">
        <v>253758</v>
      </c>
      <c r="H127" s="135" t="s">
        <v>108</v>
      </c>
      <c r="I127" s="135">
        <v>1</v>
      </c>
      <c r="J127" s="135">
        <v>1.03</v>
      </c>
      <c r="K127" s="135">
        <v>3.0000000000000027E-2</v>
      </c>
      <c r="L127" s="135" t="s">
        <v>61</v>
      </c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>
        <v>2.2000000000000001E-3</v>
      </c>
      <c r="Y127" s="135">
        <v>4.4000000000000003E-3</v>
      </c>
      <c r="Z127" s="135">
        <v>1.32E-3</v>
      </c>
      <c r="AA127" s="135">
        <v>1.7600000000000003E-3</v>
      </c>
      <c r="AB127" s="135">
        <v>1.1000000000000001E-3</v>
      </c>
      <c r="AC127" s="135">
        <v>7.1500000000000001E-3</v>
      </c>
      <c r="AD127" s="135">
        <v>2.1961299502883933E-3</v>
      </c>
      <c r="AE127" s="135">
        <v>2.4200000000000003E-3</v>
      </c>
      <c r="AF127" s="135"/>
      <c r="AG127" s="135">
        <v>5.5000000000000009E-5</v>
      </c>
      <c r="AH127" s="135">
        <v>5.9999999999999995E-4</v>
      </c>
      <c r="AI127" s="135">
        <v>2.2000000000000001E-3</v>
      </c>
      <c r="AJ127" s="135">
        <v>2.7500000000000004E-2</v>
      </c>
      <c r="AK127" s="135"/>
      <c r="AL127" s="135"/>
      <c r="AM127" s="135"/>
      <c r="AN127" s="135"/>
      <c r="AO127" s="135"/>
      <c r="AP127" s="135"/>
      <c r="AQ127" s="135"/>
      <c r="AR127" s="135">
        <v>2.1961299502883933E-3</v>
      </c>
      <c r="AS127" s="135">
        <v>2.7500000000000004E-2</v>
      </c>
      <c r="AT127" s="135"/>
      <c r="AU127" s="135"/>
      <c r="AV127" s="135"/>
      <c r="AW127" s="135"/>
      <c r="AX127" s="135">
        <v>395817</v>
      </c>
      <c r="AY127" s="135" t="s">
        <v>33</v>
      </c>
      <c r="AZ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DN127" s="129"/>
      <c r="DO127" s="129"/>
    </row>
    <row r="128" spans="1:119" ht="15" x14ac:dyDescent="0.25">
      <c r="A128" s="135">
        <v>129</v>
      </c>
      <c r="B128" s="135">
        <v>395819</v>
      </c>
      <c r="C128" s="135" t="s">
        <v>901</v>
      </c>
      <c r="D128" s="135" t="s">
        <v>1496</v>
      </c>
      <c r="E128" s="135" t="s">
        <v>30</v>
      </c>
      <c r="F128" s="135" t="s">
        <v>1008</v>
      </c>
      <c r="G128" s="135">
        <v>253758</v>
      </c>
      <c r="H128" s="135" t="s">
        <v>108</v>
      </c>
      <c r="I128" s="135">
        <v>1</v>
      </c>
      <c r="J128" s="135">
        <v>1.03</v>
      </c>
      <c r="K128" s="135">
        <v>3.0000000000000027E-2</v>
      </c>
      <c r="L128" s="135" t="s">
        <v>61</v>
      </c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>
        <v>2.2000000000000001E-3</v>
      </c>
      <c r="Y128" s="135">
        <v>4.4000000000000003E-3</v>
      </c>
      <c r="Z128" s="135">
        <v>1.32E-3</v>
      </c>
      <c r="AA128" s="135">
        <v>1.7600000000000003E-3</v>
      </c>
      <c r="AB128" s="135">
        <v>1.1000000000000001E-3</v>
      </c>
      <c r="AC128" s="135">
        <v>7.1500000000000001E-3</v>
      </c>
      <c r="AD128" s="135">
        <v>2.1961299502883933E-3</v>
      </c>
      <c r="AE128" s="135">
        <v>2.4200000000000003E-3</v>
      </c>
      <c r="AF128" s="135"/>
      <c r="AG128" s="135">
        <v>5.5000000000000009E-5</v>
      </c>
      <c r="AH128" s="135">
        <v>5.9999999999999995E-4</v>
      </c>
      <c r="AI128" s="135">
        <v>2.2000000000000001E-3</v>
      </c>
      <c r="AJ128" s="135">
        <v>2.7500000000000004E-2</v>
      </c>
      <c r="AK128" s="135"/>
      <c r="AL128" s="135"/>
      <c r="AM128" s="135"/>
      <c r="AN128" s="135"/>
      <c r="AO128" s="135"/>
      <c r="AP128" s="135"/>
      <c r="AQ128" s="135"/>
      <c r="AR128" s="135">
        <v>2.1961299502883933E-3</v>
      </c>
      <c r="AS128" s="135">
        <v>2.7500000000000004E-2</v>
      </c>
      <c r="AT128" s="135"/>
      <c r="AU128" s="135"/>
      <c r="AV128" s="135"/>
      <c r="AW128" s="135"/>
      <c r="AX128" s="135">
        <v>395819</v>
      </c>
      <c r="AY128" s="135" t="s">
        <v>33</v>
      </c>
      <c r="AZ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DN128" s="129"/>
      <c r="DO128" s="129"/>
    </row>
    <row r="129" spans="1:119" ht="15" x14ac:dyDescent="0.25">
      <c r="A129" s="135">
        <v>130</v>
      </c>
      <c r="B129" s="135">
        <v>396025</v>
      </c>
      <c r="C129" s="135" t="s">
        <v>183</v>
      </c>
      <c r="D129" s="135" t="s">
        <v>1497</v>
      </c>
      <c r="E129" s="135" t="s">
        <v>30</v>
      </c>
      <c r="F129" s="135" t="s">
        <v>1008</v>
      </c>
      <c r="G129" s="135">
        <v>253758</v>
      </c>
      <c r="H129" s="135" t="s">
        <v>108</v>
      </c>
      <c r="I129" s="135">
        <v>1</v>
      </c>
      <c r="J129" s="135">
        <v>1.05</v>
      </c>
      <c r="K129" s="135">
        <v>5.0000000000000044E-2</v>
      </c>
      <c r="L129" s="135" t="s">
        <v>61</v>
      </c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>
        <v>2.2000000000000001E-3</v>
      </c>
      <c r="Y129" s="135">
        <v>4.4000000000000003E-3</v>
      </c>
      <c r="Z129" s="135">
        <v>1.32E-3</v>
      </c>
      <c r="AA129" s="135">
        <v>1.7600000000000003E-3</v>
      </c>
      <c r="AB129" s="135">
        <v>1.1000000000000001E-3</v>
      </c>
      <c r="AC129" s="135">
        <v>7.1500000000000001E-3</v>
      </c>
      <c r="AD129" s="135">
        <v>2.1961299502883933E-3</v>
      </c>
      <c r="AE129" s="135">
        <v>2.4200000000000003E-3</v>
      </c>
      <c r="AF129" s="135"/>
      <c r="AG129" s="135">
        <v>5.5000000000000009E-5</v>
      </c>
      <c r="AH129" s="135">
        <v>5.9999999999999995E-4</v>
      </c>
      <c r="AI129" s="135">
        <v>2.2000000000000001E-3</v>
      </c>
      <c r="AJ129" s="135">
        <v>2.7500000000000004E-2</v>
      </c>
      <c r="AK129" s="135"/>
      <c r="AL129" s="135"/>
      <c r="AM129" s="135"/>
      <c r="AN129" s="135"/>
      <c r="AO129" s="135"/>
      <c r="AP129" s="135"/>
      <c r="AQ129" s="135"/>
      <c r="AR129" s="135">
        <v>2.1961299502883933E-3</v>
      </c>
      <c r="AS129" s="135">
        <v>2.7500000000000004E-2</v>
      </c>
      <c r="AT129" s="135"/>
      <c r="AU129" s="135"/>
      <c r="AV129" s="135"/>
      <c r="AW129" s="135"/>
      <c r="AX129" s="135">
        <v>396025</v>
      </c>
      <c r="AY129" s="135" t="s">
        <v>33</v>
      </c>
      <c r="AZ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DN129" s="129"/>
      <c r="DO129" s="129"/>
    </row>
    <row r="130" spans="1:119" ht="15" x14ac:dyDescent="0.25">
      <c r="A130" s="135">
        <v>131</v>
      </c>
      <c r="B130" s="135">
        <v>236386</v>
      </c>
      <c r="C130" s="135" t="s">
        <v>596</v>
      </c>
      <c r="D130" s="135" t="s">
        <v>1498</v>
      </c>
      <c r="E130" s="135" t="s">
        <v>30</v>
      </c>
      <c r="F130" s="135" t="s">
        <v>1008</v>
      </c>
      <c r="G130" s="135">
        <v>253758</v>
      </c>
      <c r="H130" s="135" t="s">
        <v>108</v>
      </c>
      <c r="I130" s="135">
        <v>1</v>
      </c>
      <c r="J130" s="135">
        <v>0.9377373876039905</v>
      </c>
      <c r="K130" s="135">
        <v>7.0000000000000354E-2</v>
      </c>
      <c r="L130" s="135" t="s">
        <v>61</v>
      </c>
      <c r="M130" s="135">
        <v>1.0315111263643896E-3</v>
      </c>
      <c r="N130" s="135">
        <v>1.2378133516372677E-4</v>
      </c>
      <c r="O130" s="135">
        <v>1.5472666895465843E-4</v>
      </c>
      <c r="P130" s="135">
        <v>5.1575556318219484E-3</v>
      </c>
      <c r="Q130" s="135">
        <v>3.7134400549118022E-4</v>
      </c>
      <c r="R130" s="135">
        <v>2.0630222527287793E-2</v>
      </c>
      <c r="S130" s="135">
        <v>8.2727192334424039E-3</v>
      </c>
      <c r="T130" s="135">
        <v>1.2264667292472593E-2</v>
      </c>
      <c r="U130" s="135"/>
      <c r="V130" s="135">
        <v>6.1697861763851331E-3</v>
      </c>
      <c r="W130" s="135">
        <v>4.5309367232828315E-2</v>
      </c>
      <c r="X130" s="135">
        <v>1.9280581801203538E-3</v>
      </c>
      <c r="Y130" s="135">
        <v>3.8561163602407076E-3</v>
      </c>
      <c r="Z130" s="135">
        <v>1.1568349080722123E-3</v>
      </c>
      <c r="AA130" s="135">
        <v>1.5424465440962833E-3</v>
      </c>
      <c r="AB130" s="135">
        <v>9.6402909006017691E-4</v>
      </c>
      <c r="AC130" s="135">
        <v>6.2661890853911491E-3</v>
      </c>
      <c r="AD130" s="135">
        <v>1.9246665069367465E-3</v>
      </c>
      <c r="AE130" s="135">
        <v>2.1208639981323894E-3</v>
      </c>
      <c r="AF130" s="135"/>
      <c r="AG130" s="135">
        <v>4.8201454503008852E-5</v>
      </c>
      <c r="AH130" s="135">
        <v>5.2583404912373273E-4</v>
      </c>
      <c r="AI130" s="135">
        <v>1.9280581801203538E-3</v>
      </c>
      <c r="AJ130" s="135">
        <v>2.4100727251504424E-2</v>
      </c>
      <c r="AK130" s="135"/>
      <c r="AL130" s="135"/>
      <c r="AM130" s="135"/>
      <c r="AN130" s="135"/>
      <c r="AO130" s="135"/>
      <c r="AP130" s="135"/>
      <c r="AQ130" s="135"/>
      <c r="AR130" s="135">
        <v>1.9246665069367465E-3</v>
      </c>
      <c r="AS130" s="135">
        <v>4.4730949778792217E-2</v>
      </c>
      <c r="AT130" s="135">
        <v>0.124</v>
      </c>
      <c r="AU130" s="135"/>
      <c r="AV130" s="135"/>
      <c r="AW130" s="135"/>
      <c r="AX130" s="135">
        <v>230614</v>
      </c>
      <c r="AY130" s="135" t="s">
        <v>33</v>
      </c>
      <c r="AZ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DN130" s="129"/>
      <c r="DO130" s="129"/>
    </row>
    <row r="131" spans="1:119" ht="15" x14ac:dyDescent="0.25">
      <c r="A131" s="135">
        <v>132</v>
      </c>
      <c r="B131" s="135">
        <v>409261</v>
      </c>
      <c r="C131" s="135" t="s">
        <v>266</v>
      </c>
      <c r="D131" s="135" t="s">
        <v>1499</v>
      </c>
      <c r="E131" s="135" t="s">
        <v>30</v>
      </c>
      <c r="F131" s="135" t="s">
        <v>1008</v>
      </c>
      <c r="G131" s="135">
        <v>253758</v>
      </c>
      <c r="H131" s="135" t="s">
        <v>108</v>
      </c>
      <c r="I131" s="135">
        <v>1</v>
      </c>
      <c r="J131" s="135">
        <v>1.05</v>
      </c>
      <c r="K131" s="135">
        <v>5.0000000000000044E-2</v>
      </c>
      <c r="L131" s="135" t="s">
        <v>61</v>
      </c>
      <c r="M131" s="135">
        <v>1.1550000000000002E-3</v>
      </c>
      <c r="N131" s="135">
        <v>1.3860000000000001E-4</v>
      </c>
      <c r="O131" s="135">
        <v>1.7325000000000001E-4</v>
      </c>
      <c r="P131" s="135">
        <v>5.7750000000000006E-3</v>
      </c>
      <c r="Q131" s="135">
        <v>4.1579999999999997E-4</v>
      </c>
      <c r="R131" s="135">
        <v>2.3100000000000002E-2</v>
      </c>
      <c r="S131" s="135">
        <v>9.2630999999999998E-3</v>
      </c>
      <c r="T131" s="135">
        <v>1.3732950000000002E-2</v>
      </c>
      <c r="U131" s="135"/>
      <c r="V131" s="135">
        <v>7.0400000000000011E-3</v>
      </c>
      <c r="W131" s="135">
        <v>5.1700000000000003E-2</v>
      </c>
      <c r="X131" s="135">
        <v>2.2000000000000001E-3</v>
      </c>
      <c r="Y131" s="135">
        <v>4.4000000000000003E-3</v>
      </c>
      <c r="Z131" s="135">
        <v>1.32E-3</v>
      </c>
      <c r="AA131" s="135">
        <v>1.7600000000000003E-3</v>
      </c>
      <c r="AB131" s="135">
        <v>1.1000000000000001E-3</v>
      </c>
      <c r="AC131" s="135">
        <v>7.1500000000000001E-3</v>
      </c>
      <c r="AD131" s="135">
        <v>2.1961299502883933E-3</v>
      </c>
      <c r="AE131" s="135">
        <v>2.4200000000000003E-3</v>
      </c>
      <c r="AF131" s="135"/>
      <c r="AG131" s="135">
        <v>5.5000000000000009E-5</v>
      </c>
      <c r="AH131" s="135">
        <v>5.9999999999999995E-4</v>
      </c>
      <c r="AI131" s="135">
        <v>2.2000000000000001E-3</v>
      </c>
      <c r="AJ131" s="135">
        <v>2.7500000000000004E-2</v>
      </c>
      <c r="AK131" s="135"/>
      <c r="AL131" s="135"/>
      <c r="AM131" s="135"/>
      <c r="AN131" s="135"/>
      <c r="AO131" s="135"/>
      <c r="AP131" s="135"/>
      <c r="AQ131" s="135"/>
      <c r="AR131" s="135">
        <v>2.1961299502883933E-3</v>
      </c>
      <c r="AS131" s="135">
        <v>5.0600000000000006E-2</v>
      </c>
      <c r="AT131" s="135"/>
      <c r="AU131" s="135"/>
      <c r="AV131" s="135"/>
      <c r="AW131" s="135"/>
      <c r="AX131" s="135">
        <v>409261</v>
      </c>
      <c r="AY131" s="135" t="s">
        <v>33</v>
      </c>
      <c r="AZ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DN131" s="129"/>
      <c r="DO131" s="129"/>
    </row>
    <row r="132" spans="1:119" ht="15" x14ac:dyDescent="0.25">
      <c r="A132" s="135">
        <v>133</v>
      </c>
      <c r="B132" s="135">
        <v>421797</v>
      </c>
      <c r="C132" s="135" t="s">
        <v>1250</v>
      </c>
      <c r="D132" s="135" t="s">
        <v>1119</v>
      </c>
      <c r="E132" s="135" t="s">
        <v>269</v>
      </c>
      <c r="F132" s="135" t="s">
        <v>707</v>
      </c>
      <c r="G132" s="135">
        <v>178624</v>
      </c>
      <c r="H132" s="135" t="s">
        <v>108</v>
      </c>
      <c r="I132" s="135">
        <v>1</v>
      </c>
      <c r="J132" s="135">
        <v>1.02</v>
      </c>
      <c r="K132" s="135">
        <v>2.0000000000000018E-2</v>
      </c>
      <c r="L132" s="135" t="s">
        <v>235</v>
      </c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>
        <v>421797</v>
      </c>
      <c r="AY132" s="135" t="s">
        <v>33</v>
      </c>
      <c r="AZ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DN132" s="129"/>
      <c r="DO132" s="129"/>
    </row>
    <row r="133" spans="1:119" ht="15" x14ac:dyDescent="0.25">
      <c r="A133" s="135">
        <v>135</v>
      </c>
      <c r="B133" s="135">
        <v>373231</v>
      </c>
      <c r="C133" s="135" t="s">
        <v>59</v>
      </c>
      <c r="D133" s="135" t="s">
        <v>1125</v>
      </c>
      <c r="E133" s="135" t="s">
        <v>30</v>
      </c>
      <c r="F133" s="135" t="s">
        <v>1008</v>
      </c>
      <c r="G133" s="135">
        <v>253758</v>
      </c>
      <c r="H133" s="135" t="s">
        <v>108</v>
      </c>
      <c r="I133" s="135">
        <v>1</v>
      </c>
      <c r="J133" s="135">
        <v>1.05</v>
      </c>
      <c r="K133" s="135">
        <v>5.0000000000000044E-2</v>
      </c>
      <c r="L133" s="135" t="s">
        <v>61</v>
      </c>
      <c r="M133" s="135">
        <v>1.1550000000000002E-3</v>
      </c>
      <c r="N133" s="135">
        <v>1.3860000000000001E-4</v>
      </c>
      <c r="O133" s="135">
        <v>1.7325000000000001E-4</v>
      </c>
      <c r="P133" s="135">
        <v>5.7750000000000006E-3</v>
      </c>
      <c r="Q133" s="135">
        <v>4.1579999999999997E-4</v>
      </c>
      <c r="R133" s="135">
        <v>2.3100000000000002E-2</v>
      </c>
      <c r="S133" s="135">
        <v>9.2630999999999998E-3</v>
      </c>
      <c r="T133" s="135">
        <v>1.3732950000000002E-2</v>
      </c>
      <c r="U133" s="135"/>
      <c r="V133" s="135">
        <v>7.0400000000000011E-3</v>
      </c>
      <c r="W133" s="135">
        <v>5.1700000000000003E-2</v>
      </c>
      <c r="X133" s="135">
        <v>2.2000000000000001E-3</v>
      </c>
      <c r="Y133" s="135">
        <v>4.4000000000000003E-3</v>
      </c>
      <c r="Z133" s="135">
        <v>1.32E-3</v>
      </c>
      <c r="AA133" s="135">
        <v>1.7600000000000003E-3</v>
      </c>
      <c r="AB133" s="135">
        <v>1.1000000000000001E-3</v>
      </c>
      <c r="AC133" s="135">
        <v>7.1500000000000001E-3</v>
      </c>
      <c r="AD133" s="135">
        <v>2.1961299502883933E-3</v>
      </c>
      <c r="AE133" s="135">
        <v>2.4200000000000003E-3</v>
      </c>
      <c r="AF133" s="135"/>
      <c r="AG133" s="135">
        <v>5.5000000000000009E-5</v>
      </c>
      <c r="AH133" s="135">
        <v>5.9999999999999995E-4</v>
      </c>
      <c r="AI133" s="135">
        <v>2.2000000000000001E-3</v>
      </c>
      <c r="AJ133" s="135">
        <v>2.7500000000000004E-2</v>
      </c>
      <c r="AK133" s="135"/>
      <c r="AL133" s="135"/>
      <c r="AM133" s="135"/>
      <c r="AN133" s="135"/>
      <c r="AO133" s="135"/>
      <c r="AP133" s="135"/>
      <c r="AQ133" s="135"/>
      <c r="AR133" s="135">
        <v>2.1961299502883933E-3</v>
      </c>
      <c r="AS133" s="135">
        <v>5.0600000000000006E-2</v>
      </c>
      <c r="AT133" s="135"/>
      <c r="AU133" s="135"/>
      <c r="AV133" s="135"/>
      <c r="AW133" s="135"/>
      <c r="AX133" s="135">
        <v>373231</v>
      </c>
      <c r="AY133" s="135" t="s">
        <v>323</v>
      </c>
      <c r="AZ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DN133" s="129"/>
      <c r="DO133" s="129"/>
    </row>
    <row r="134" spans="1:119" ht="15" x14ac:dyDescent="0.25">
      <c r="A134" s="135">
        <v>136</v>
      </c>
      <c r="B134" s="135">
        <v>432916</v>
      </c>
      <c r="C134" s="135" t="s">
        <v>993</v>
      </c>
      <c r="D134" s="135" t="s">
        <v>1500</v>
      </c>
      <c r="E134" s="135" t="s">
        <v>30</v>
      </c>
      <c r="F134" s="135" t="s">
        <v>1008</v>
      </c>
      <c r="G134" s="135">
        <v>253758</v>
      </c>
      <c r="H134" s="135" t="s">
        <v>108</v>
      </c>
      <c r="I134" s="135">
        <v>1</v>
      </c>
      <c r="J134" s="135">
        <v>1.05</v>
      </c>
      <c r="K134" s="135">
        <v>5.0000000000000044E-2</v>
      </c>
      <c r="L134" s="135" t="s">
        <v>1111</v>
      </c>
      <c r="M134" s="135">
        <v>1.1550000000000002E-3</v>
      </c>
      <c r="N134" s="135">
        <v>1.3860000000000001E-4</v>
      </c>
      <c r="O134" s="135">
        <v>1.7325000000000001E-4</v>
      </c>
      <c r="P134" s="135">
        <v>5.7750000000000006E-3</v>
      </c>
      <c r="Q134" s="135">
        <v>4.1579999999999997E-4</v>
      </c>
      <c r="R134" s="135">
        <v>2.3100000000000002E-2</v>
      </c>
      <c r="S134" s="135">
        <v>9.2630999999999998E-3</v>
      </c>
      <c r="T134" s="135">
        <v>1.3732950000000002E-2</v>
      </c>
      <c r="U134" s="135"/>
      <c r="V134" s="135"/>
      <c r="W134" s="135"/>
      <c r="X134" s="135">
        <v>2.2000000000000001E-3</v>
      </c>
      <c r="Y134" s="135">
        <v>4.4000000000000003E-3</v>
      </c>
      <c r="Z134" s="135">
        <v>1.32E-3</v>
      </c>
      <c r="AA134" s="135">
        <v>1.7600000000000003E-3</v>
      </c>
      <c r="AB134" s="135">
        <v>1.1000000000000001E-3</v>
      </c>
      <c r="AC134" s="135">
        <v>7.1500000000000001E-3</v>
      </c>
      <c r="AD134" s="135">
        <v>2.1961299502883933E-3</v>
      </c>
      <c r="AE134" s="135"/>
      <c r="AF134" s="135">
        <v>1.6500000000000002E-3</v>
      </c>
      <c r="AG134" s="135">
        <v>5.5000000000000009E-5</v>
      </c>
      <c r="AH134" s="135">
        <v>5.9999999999999995E-4</v>
      </c>
      <c r="AI134" s="135">
        <v>2.2000000000000001E-3</v>
      </c>
      <c r="AJ134" s="135">
        <v>2.7500000000000004E-2</v>
      </c>
      <c r="AK134" s="135"/>
      <c r="AL134" s="135"/>
      <c r="AM134" s="135"/>
      <c r="AN134" s="135"/>
      <c r="AO134" s="135"/>
      <c r="AP134" s="135"/>
      <c r="AQ134" s="135"/>
      <c r="AR134" s="135">
        <v>2.1961299502883933E-3</v>
      </c>
      <c r="AS134" s="135">
        <v>5.0600000000000006E-2</v>
      </c>
      <c r="AT134" s="135"/>
      <c r="AU134" s="135"/>
      <c r="AV134" s="135"/>
      <c r="AW134" s="135"/>
      <c r="AX134" s="135">
        <v>432916</v>
      </c>
      <c r="AY134" s="135" t="s">
        <v>33</v>
      </c>
      <c r="AZ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DN134" s="129"/>
      <c r="DO134" s="129"/>
    </row>
    <row r="135" spans="1:119" ht="15" x14ac:dyDescent="0.25">
      <c r="A135" s="135">
        <v>137</v>
      </c>
      <c r="B135" s="135">
        <v>432917</v>
      </c>
      <c r="C135" s="135" t="s">
        <v>1170</v>
      </c>
      <c r="D135" s="135" t="s">
        <v>1501</v>
      </c>
      <c r="E135" s="135" t="s">
        <v>30</v>
      </c>
      <c r="F135" s="135" t="s">
        <v>1008</v>
      </c>
      <c r="G135" s="135">
        <v>253758</v>
      </c>
      <c r="H135" s="135" t="s">
        <v>108</v>
      </c>
      <c r="I135" s="135">
        <v>1</v>
      </c>
      <c r="J135" s="135">
        <v>1.05</v>
      </c>
      <c r="K135" s="135">
        <v>5.0000000000000044E-2</v>
      </c>
      <c r="L135" s="135" t="s">
        <v>1111</v>
      </c>
      <c r="M135" s="135">
        <v>1.1550000000000002E-3</v>
      </c>
      <c r="N135" s="135">
        <v>1.3860000000000001E-4</v>
      </c>
      <c r="O135" s="135">
        <v>1.7325000000000001E-4</v>
      </c>
      <c r="P135" s="135">
        <v>5.7750000000000006E-3</v>
      </c>
      <c r="Q135" s="135">
        <v>4.1579999999999997E-4</v>
      </c>
      <c r="R135" s="135">
        <v>2.3100000000000002E-2</v>
      </c>
      <c r="S135" s="135">
        <v>9.2630999999999998E-3</v>
      </c>
      <c r="T135" s="135">
        <v>1.3732950000000002E-2</v>
      </c>
      <c r="U135" s="135"/>
      <c r="V135" s="135">
        <v>7.0400000000000011E-3</v>
      </c>
      <c r="W135" s="135">
        <v>5.1700000000000003E-2</v>
      </c>
      <c r="X135" s="135">
        <v>2.2000000000000001E-3</v>
      </c>
      <c r="Y135" s="135">
        <v>4.4000000000000003E-3</v>
      </c>
      <c r="Z135" s="135">
        <v>1.32E-3</v>
      </c>
      <c r="AA135" s="135">
        <v>1.7600000000000003E-3</v>
      </c>
      <c r="AB135" s="135">
        <v>1.1000000000000001E-3</v>
      </c>
      <c r="AC135" s="135">
        <v>7.1500000000000001E-3</v>
      </c>
      <c r="AD135" s="135">
        <v>2.1961299502883933E-3</v>
      </c>
      <c r="AE135" s="135"/>
      <c r="AF135" s="135">
        <v>1.6500000000000002E-3</v>
      </c>
      <c r="AG135" s="135">
        <v>5.5000000000000009E-5</v>
      </c>
      <c r="AH135" s="135">
        <v>5.9999999999999995E-4</v>
      </c>
      <c r="AI135" s="135">
        <v>2.2000000000000001E-3</v>
      </c>
      <c r="AJ135" s="135">
        <v>2.7500000000000004E-2</v>
      </c>
      <c r="AK135" s="135"/>
      <c r="AL135" s="135"/>
      <c r="AM135" s="135"/>
      <c r="AN135" s="135"/>
      <c r="AO135" s="135"/>
      <c r="AP135" s="135"/>
      <c r="AQ135" s="135"/>
      <c r="AR135" s="135">
        <v>2.1961299502883933E-3</v>
      </c>
      <c r="AS135" s="135">
        <v>5.0600000000000006E-2</v>
      </c>
      <c r="AT135" s="135"/>
      <c r="AU135" s="135"/>
      <c r="AV135" s="135"/>
      <c r="AW135" s="135"/>
      <c r="AX135" s="135">
        <v>432917</v>
      </c>
      <c r="AY135" s="135" t="s">
        <v>33</v>
      </c>
      <c r="AZ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DN135" s="129"/>
      <c r="DO135" s="129"/>
    </row>
    <row r="136" spans="1:119" ht="15" x14ac:dyDescent="0.25">
      <c r="A136" s="135">
        <v>138</v>
      </c>
      <c r="B136" s="135">
        <v>432915</v>
      </c>
      <c r="C136" s="135" t="s">
        <v>823</v>
      </c>
      <c r="D136" s="135" t="s">
        <v>1502</v>
      </c>
      <c r="E136" s="135" t="s">
        <v>30</v>
      </c>
      <c r="F136" s="135" t="s">
        <v>1008</v>
      </c>
      <c r="G136" s="135">
        <v>253758</v>
      </c>
      <c r="H136" s="135" t="s">
        <v>108</v>
      </c>
      <c r="I136" s="135">
        <v>1</v>
      </c>
      <c r="J136" s="135">
        <v>0.79528155193652428</v>
      </c>
      <c r="K136" s="135">
        <v>7.0000000000000021E-2</v>
      </c>
      <c r="L136" s="135" t="s">
        <v>61</v>
      </c>
      <c r="M136" s="135">
        <v>8.7480970713017673E-4</v>
      </c>
      <c r="N136" s="135">
        <v>1.0497716485562121E-4</v>
      </c>
      <c r="O136" s="135">
        <v>1.3122145606952651E-4</v>
      </c>
      <c r="P136" s="135">
        <v>4.3740485356508841E-3</v>
      </c>
      <c r="Q136" s="135">
        <v>3.149314945668636E-4</v>
      </c>
      <c r="R136" s="135">
        <v>1.7496194142603536E-2</v>
      </c>
      <c r="S136" s="135">
        <v>7.0159738511840174E-3</v>
      </c>
      <c r="T136" s="135">
        <v>1.0401487417777803E-2</v>
      </c>
      <c r="U136" s="135"/>
      <c r="V136" s="135">
        <v>5.2325066594702168E-3</v>
      </c>
      <c r="W136" s="135">
        <v>3.8426220780484396E-2</v>
      </c>
      <c r="X136" s="135">
        <v>1.6351583310844425E-3</v>
      </c>
      <c r="Y136" s="135">
        <v>3.2703166621688849E-3</v>
      </c>
      <c r="Z136" s="135">
        <v>9.8109499865066548E-4</v>
      </c>
      <c r="AA136" s="135">
        <v>1.3081266648675542E-3</v>
      </c>
      <c r="AB136" s="135">
        <v>8.1757916554222123E-4</v>
      </c>
      <c r="AC136" s="135">
        <v>5.3142645760244382E-3</v>
      </c>
      <c r="AD136" s="135">
        <v>1.6322819019809675E-3</v>
      </c>
      <c r="AE136" s="135">
        <v>1.7986741641928868E-3</v>
      </c>
      <c r="AF136" s="135"/>
      <c r="AG136" s="135">
        <v>4.0878958277111068E-5</v>
      </c>
      <c r="AH136" s="135">
        <v>4.4595227211393881E-4</v>
      </c>
      <c r="AI136" s="135">
        <v>1.6351583310844425E-3</v>
      </c>
      <c r="AJ136" s="135">
        <v>2.0439479138555532E-2</v>
      </c>
      <c r="AK136" s="135"/>
      <c r="AL136" s="135"/>
      <c r="AM136" s="135"/>
      <c r="AN136" s="135"/>
      <c r="AO136" s="135"/>
      <c r="AP136" s="135"/>
      <c r="AQ136" s="135"/>
      <c r="AR136" s="135">
        <v>1.6322819019809675E-3</v>
      </c>
      <c r="AS136" s="135">
        <v>3.7935673281159071E-2</v>
      </c>
      <c r="AT136" s="135">
        <v>0.25674621314343515</v>
      </c>
      <c r="AU136" s="135"/>
      <c r="AV136" s="135"/>
      <c r="AW136" s="135"/>
      <c r="AX136" s="135">
        <v>432915</v>
      </c>
      <c r="AY136" s="135"/>
      <c r="AZ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DN136" s="129"/>
      <c r="DO136" s="129"/>
    </row>
    <row r="137" spans="1:119" ht="15" x14ac:dyDescent="0.25">
      <c r="A137" s="135">
        <v>139</v>
      </c>
      <c r="B137" s="135">
        <v>435912</v>
      </c>
      <c r="C137" s="135" t="s">
        <v>438</v>
      </c>
      <c r="D137" s="135" t="s">
        <v>1503</v>
      </c>
      <c r="E137" s="135" t="s">
        <v>30</v>
      </c>
      <c r="F137" s="135" t="s">
        <v>1008</v>
      </c>
      <c r="G137" s="135">
        <v>253758</v>
      </c>
      <c r="H137" s="135" t="s">
        <v>108</v>
      </c>
      <c r="I137" s="135">
        <v>1</v>
      </c>
      <c r="J137" s="135">
        <v>1.05</v>
      </c>
      <c r="K137" s="135">
        <v>5.0000000000000044E-2</v>
      </c>
      <c r="L137" s="135" t="s">
        <v>61</v>
      </c>
      <c r="M137" s="135">
        <v>1.1550000000000002E-3</v>
      </c>
      <c r="N137" s="135">
        <v>1.3860000000000001E-4</v>
      </c>
      <c r="O137" s="135">
        <v>1.7325000000000001E-4</v>
      </c>
      <c r="P137" s="135">
        <v>5.7750000000000006E-3</v>
      </c>
      <c r="Q137" s="135">
        <v>4.1579999999999997E-4</v>
      </c>
      <c r="R137" s="135">
        <v>2.3100000000000002E-2</v>
      </c>
      <c r="S137" s="135">
        <v>9.2630999999999998E-3</v>
      </c>
      <c r="T137" s="135">
        <v>1.3732950000000002E-2</v>
      </c>
      <c r="U137" s="135"/>
      <c r="V137" s="135">
        <v>7.0400000000000011E-3</v>
      </c>
      <c r="W137" s="135">
        <v>5.1700000000000003E-2</v>
      </c>
      <c r="X137" s="135">
        <v>2.2000000000000001E-3</v>
      </c>
      <c r="Y137" s="135">
        <v>4.4000000000000003E-3</v>
      </c>
      <c r="Z137" s="135">
        <v>1.32E-3</v>
      </c>
      <c r="AA137" s="135">
        <v>1.7600000000000003E-3</v>
      </c>
      <c r="AB137" s="135">
        <v>1.1000000000000001E-3</v>
      </c>
      <c r="AC137" s="135">
        <v>7.1500000000000001E-3</v>
      </c>
      <c r="AD137" s="135">
        <v>2.1961299502883933E-3</v>
      </c>
      <c r="AE137" s="135">
        <v>2.4200000000000003E-3</v>
      </c>
      <c r="AF137" s="135"/>
      <c r="AG137" s="135">
        <v>5.5000000000000009E-5</v>
      </c>
      <c r="AH137" s="135">
        <v>5.9999999999999995E-4</v>
      </c>
      <c r="AI137" s="135">
        <v>2.2000000000000001E-3</v>
      </c>
      <c r="AJ137" s="135">
        <v>2.7500000000000004E-2</v>
      </c>
      <c r="AK137" s="135"/>
      <c r="AL137" s="135"/>
      <c r="AM137" s="135"/>
      <c r="AN137" s="135"/>
      <c r="AO137" s="135"/>
      <c r="AP137" s="135"/>
      <c r="AQ137" s="135"/>
      <c r="AR137" s="135">
        <v>2.1961299502883933E-3</v>
      </c>
      <c r="AS137" s="135">
        <v>5.0600000000000006E-2</v>
      </c>
      <c r="AT137" s="135"/>
      <c r="AU137" s="135"/>
      <c r="AV137" s="135"/>
      <c r="AW137" s="135"/>
      <c r="AX137" s="135">
        <v>435912</v>
      </c>
      <c r="AY137" s="135" t="s">
        <v>323</v>
      </c>
      <c r="AZ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DN137" s="129"/>
      <c r="DO137" s="129"/>
    </row>
    <row r="138" spans="1:119" ht="15" x14ac:dyDescent="0.25">
      <c r="A138" s="135">
        <v>140</v>
      </c>
      <c r="B138" s="135">
        <v>452971</v>
      </c>
      <c r="C138" s="135" t="s">
        <v>1217</v>
      </c>
      <c r="D138" s="135" t="s">
        <v>1535</v>
      </c>
      <c r="E138" s="135" t="s">
        <v>30</v>
      </c>
      <c r="F138" s="135" t="s">
        <v>1008</v>
      </c>
      <c r="G138" s="135">
        <v>253758</v>
      </c>
      <c r="H138" s="135" t="s">
        <v>108</v>
      </c>
      <c r="I138" s="135">
        <v>1</v>
      </c>
      <c r="J138" s="135">
        <v>1.05</v>
      </c>
      <c r="K138" s="135">
        <v>5.0000000000000044E-2</v>
      </c>
      <c r="L138" s="135" t="s">
        <v>1111</v>
      </c>
      <c r="M138" s="135">
        <v>1.1550000000000002E-3</v>
      </c>
      <c r="N138" s="135">
        <v>1.3860000000000001E-4</v>
      </c>
      <c r="O138" s="135">
        <v>1.7325000000000001E-4</v>
      </c>
      <c r="P138" s="135">
        <v>5.7750000000000006E-3</v>
      </c>
      <c r="Q138" s="135">
        <v>4.1579999999999997E-4</v>
      </c>
      <c r="R138" s="135">
        <v>2.3100000000000002E-2</v>
      </c>
      <c r="S138" s="135">
        <v>9.2630999999999998E-3</v>
      </c>
      <c r="T138" s="135">
        <v>1.3732950000000002E-2</v>
      </c>
      <c r="U138" s="135"/>
      <c r="V138" s="135">
        <v>7.0400000000000011E-3</v>
      </c>
      <c r="W138" s="135">
        <v>5.1700000000000003E-2</v>
      </c>
      <c r="X138" s="135">
        <v>2.2000000000000001E-3</v>
      </c>
      <c r="Y138" s="135">
        <v>4.4000000000000003E-3</v>
      </c>
      <c r="Z138" s="135">
        <v>1.32E-3</v>
      </c>
      <c r="AA138" s="135">
        <v>1.7600000000000003E-3</v>
      </c>
      <c r="AB138" s="135">
        <v>1.1000000000000001E-3</v>
      </c>
      <c r="AC138" s="135">
        <v>7.1500000000000001E-3</v>
      </c>
      <c r="AD138" s="135">
        <v>2.1961299502883933E-3</v>
      </c>
      <c r="AE138" s="135"/>
      <c r="AF138" s="135">
        <v>1.6500000000000002E-3</v>
      </c>
      <c r="AG138" s="135">
        <v>5.5000000000000009E-5</v>
      </c>
      <c r="AH138" s="135">
        <v>5.9999999999999995E-4</v>
      </c>
      <c r="AI138" s="135">
        <v>2.2000000000000001E-3</v>
      </c>
      <c r="AJ138" s="135">
        <v>2.7500000000000004E-2</v>
      </c>
      <c r="AK138" s="135"/>
      <c r="AL138" s="135"/>
      <c r="AM138" s="135"/>
      <c r="AN138" s="135"/>
      <c r="AO138" s="135"/>
      <c r="AP138" s="135"/>
      <c r="AQ138" s="135"/>
      <c r="AR138" s="135">
        <v>2.1961299502883933E-3</v>
      </c>
      <c r="AS138" s="135">
        <v>5.0600000000000006E-2</v>
      </c>
      <c r="AT138" s="135"/>
      <c r="AU138" s="135"/>
      <c r="AV138" s="135"/>
      <c r="AW138" s="135"/>
      <c r="AX138" s="135"/>
      <c r="AY138" s="135" t="s">
        <v>323</v>
      </c>
      <c r="AZ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DN138" s="129"/>
      <c r="DO138" s="129"/>
    </row>
    <row r="139" spans="1:119" ht="15" x14ac:dyDescent="0.25">
      <c r="A139" s="135">
        <v>141</v>
      </c>
      <c r="B139" s="135">
        <v>452972</v>
      </c>
      <c r="C139" s="135" t="s">
        <v>1168</v>
      </c>
      <c r="D139" s="135" t="s">
        <v>1536</v>
      </c>
      <c r="E139" s="135" t="s">
        <v>30</v>
      </c>
      <c r="F139" s="135" t="s">
        <v>1008</v>
      </c>
      <c r="G139" s="135">
        <v>253758</v>
      </c>
      <c r="H139" s="135" t="s">
        <v>108</v>
      </c>
      <c r="I139" s="135">
        <v>1</v>
      </c>
      <c r="J139" s="135">
        <v>1.03</v>
      </c>
      <c r="K139" s="135">
        <v>3.0000000000000027E-2</v>
      </c>
      <c r="L139" s="135" t="s">
        <v>61</v>
      </c>
      <c r="M139" s="135">
        <v>1.1330000000000001E-3</v>
      </c>
      <c r="N139" s="135">
        <v>1.3596000000000002E-4</v>
      </c>
      <c r="O139" s="135">
        <v>1.6995000000000001E-4</v>
      </c>
      <c r="P139" s="135">
        <v>5.6650000000000008E-3</v>
      </c>
      <c r="Q139" s="135">
        <v>4.0788E-4</v>
      </c>
      <c r="R139" s="135">
        <v>2.2660000000000003E-2</v>
      </c>
      <c r="S139" s="135">
        <v>9.0866599999999999E-3</v>
      </c>
      <c r="T139" s="135">
        <v>1.3471370000000003E-2</v>
      </c>
      <c r="U139" s="135"/>
      <c r="V139" s="135">
        <v>7.0400000000000011E-3</v>
      </c>
      <c r="W139" s="135">
        <v>5.1700000000000003E-2</v>
      </c>
      <c r="X139" s="135">
        <v>2.2000000000000001E-3</v>
      </c>
      <c r="Y139" s="135">
        <v>4.4000000000000003E-3</v>
      </c>
      <c r="Z139" s="135">
        <v>1.32E-3</v>
      </c>
      <c r="AA139" s="135">
        <v>1.7600000000000003E-3</v>
      </c>
      <c r="AB139" s="135">
        <v>1.1000000000000001E-3</v>
      </c>
      <c r="AC139" s="135">
        <v>7.1500000000000001E-3</v>
      </c>
      <c r="AD139" s="135">
        <v>2.1961299502883933E-3</v>
      </c>
      <c r="AE139" s="135">
        <v>2.4200000000000003E-3</v>
      </c>
      <c r="AF139" s="135"/>
      <c r="AG139" s="135">
        <v>5.5000000000000009E-5</v>
      </c>
      <c r="AH139" s="135">
        <v>5.9999999999999995E-4</v>
      </c>
      <c r="AI139" s="135">
        <v>2.2000000000000001E-3</v>
      </c>
      <c r="AJ139" s="135">
        <v>2.7500000000000004E-2</v>
      </c>
      <c r="AK139" s="135"/>
      <c r="AL139" s="135"/>
      <c r="AM139" s="135"/>
      <c r="AN139" s="135"/>
      <c r="AO139" s="135"/>
      <c r="AP139" s="135"/>
      <c r="AQ139" s="135"/>
      <c r="AR139" s="135">
        <v>2.1961299502883933E-3</v>
      </c>
      <c r="AS139" s="135">
        <v>5.016000000000001E-2</v>
      </c>
      <c r="AT139" s="135"/>
      <c r="AU139" s="135"/>
      <c r="AV139" s="135"/>
      <c r="AW139" s="135"/>
      <c r="AX139" s="135"/>
      <c r="AY139" s="135" t="s">
        <v>323</v>
      </c>
      <c r="AZ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DN139" s="129"/>
      <c r="DO139" s="129"/>
    </row>
    <row r="140" spans="1:119" ht="15" x14ac:dyDescent="0.25">
      <c r="A140" s="135">
        <v>142</v>
      </c>
      <c r="B140" s="135">
        <v>452973</v>
      </c>
      <c r="C140" s="135" t="s">
        <v>295</v>
      </c>
      <c r="D140" s="135" t="s">
        <v>1537</v>
      </c>
      <c r="E140" s="135" t="s">
        <v>30</v>
      </c>
      <c r="F140" s="135" t="s">
        <v>1008</v>
      </c>
      <c r="G140" s="135">
        <v>253758</v>
      </c>
      <c r="H140" s="135" t="s">
        <v>108</v>
      </c>
      <c r="I140" s="135">
        <v>1</v>
      </c>
      <c r="J140" s="135">
        <v>1.03</v>
      </c>
      <c r="K140" s="135">
        <v>3.0000000000000027E-2</v>
      </c>
      <c r="L140" s="135" t="s">
        <v>61</v>
      </c>
      <c r="M140" s="135">
        <v>1.1330000000000001E-3</v>
      </c>
      <c r="N140" s="135">
        <v>1.3596000000000002E-4</v>
      </c>
      <c r="O140" s="135">
        <v>1.6995000000000001E-4</v>
      </c>
      <c r="P140" s="135">
        <v>5.6650000000000008E-3</v>
      </c>
      <c r="Q140" s="135">
        <v>4.0788E-4</v>
      </c>
      <c r="R140" s="135">
        <v>2.2660000000000003E-2</v>
      </c>
      <c r="S140" s="135">
        <v>9.0866599999999999E-3</v>
      </c>
      <c r="T140" s="135">
        <v>1.3471370000000003E-2</v>
      </c>
      <c r="U140" s="135"/>
      <c r="V140" s="135">
        <v>7.0400000000000011E-3</v>
      </c>
      <c r="W140" s="135">
        <v>5.1700000000000003E-2</v>
      </c>
      <c r="X140" s="135">
        <v>2.2000000000000001E-3</v>
      </c>
      <c r="Y140" s="135">
        <v>4.4000000000000003E-3</v>
      </c>
      <c r="Z140" s="135">
        <v>1.32E-3</v>
      </c>
      <c r="AA140" s="135">
        <v>1.7600000000000003E-3</v>
      </c>
      <c r="AB140" s="135">
        <v>1.1000000000000001E-3</v>
      </c>
      <c r="AC140" s="135">
        <v>7.1500000000000001E-3</v>
      </c>
      <c r="AD140" s="135">
        <v>2.1961299502883933E-3</v>
      </c>
      <c r="AE140" s="135">
        <v>2.4200000000000003E-3</v>
      </c>
      <c r="AF140" s="135"/>
      <c r="AG140" s="135">
        <v>5.5000000000000009E-5</v>
      </c>
      <c r="AH140" s="135">
        <v>5.9999999999999995E-4</v>
      </c>
      <c r="AI140" s="135">
        <v>2.2000000000000001E-3</v>
      </c>
      <c r="AJ140" s="135">
        <v>2.7500000000000004E-2</v>
      </c>
      <c r="AK140" s="135"/>
      <c r="AL140" s="135"/>
      <c r="AM140" s="135"/>
      <c r="AN140" s="135"/>
      <c r="AO140" s="135"/>
      <c r="AP140" s="135"/>
      <c r="AQ140" s="135"/>
      <c r="AR140" s="135">
        <v>2.1961299502883933E-3</v>
      </c>
      <c r="AS140" s="135">
        <v>5.016000000000001E-2</v>
      </c>
      <c r="AT140" s="135"/>
      <c r="AU140" s="135"/>
      <c r="AV140" s="135"/>
      <c r="AW140" s="135"/>
      <c r="AX140" s="135"/>
      <c r="AY140" s="135" t="s">
        <v>323</v>
      </c>
      <c r="AZ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DN140" s="129"/>
      <c r="DO140" s="129"/>
    </row>
    <row r="141" spans="1:119" ht="15" x14ac:dyDescent="0.25">
      <c r="A141" s="135">
        <v>143</v>
      </c>
      <c r="B141" s="135">
        <v>452974</v>
      </c>
      <c r="C141" s="135" t="s">
        <v>1511</v>
      </c>
      <c r="D141" s="135" t="s">
        <v>1538</v>
      </c>
      <c r="E141" s="135" t="s">
        <v>30</v>
      </c>
      <c r="F141" s="135" t="s">
        <v>1008</v>
      </c>
      <c r="G141" s="135">
        <v>253758</v>
      </c>
      <c r="H141" s="135" t="s">
        <v>108</v>
      </c>
      <c r="I141" s="135">
        <v>1</v>
      </c>
      <c r="J141" s="135">
        <v>1.03</v>
      </c>
      <c r="K141" s="135">
        <v>3.0000000000000027E-2</v>
      </c>
      <c r="L141" s="135" t="s">
        <v>61</v>
      </c>
      <c r="M141" s="135">
        <v>1.1330000000000001E-3</v>
      </c>
      <c r="N141" s="135">
        <v>1.3596000000000002E-4</v>
      </c>
      <c r="O141" s="135">
        <v>1.6995000000000001E-4</v>
      </c>
      <c r="P141" s="135">
        <v>5.6650000000000008E-3</v>
      </c>
      <c r="Q141" s="135">
        <v>4.0788E-4</v>
      </c>
      <c r="R141" s="135">
        <v>2.2660000000000003E-2</v>
      </c>
      <c r="S141" s="135">
        <v>9.0866599999999999E-3</v>
      </c>
      <c r="T141" s="135">
        <v>1.3471370000000003E-2</v>
      </c>
      <c r="U141" s="135"/>
      <c r="V141" s="135">
        <v>7.0400000000000011E-3</v>
      </c>
      <c r="W141" s="135">
        <v>5.1700000000000003E-2</v>
      </c>
      <c r="X141" s="135">
        <v>2.2000000000000001E-3</v>
      </c>
      <c r="Y141" s="135">
        <v>4.4000000000000003E-3</v>
      </c>
      <c r="Z141" s="135">
        <v>1.32E-3</v>
      </c>
      <c r="AA141" s="135">
        <v>1.7600000000000003E-3</v>
      </c>
      <c r="AB141" s="135">
        <v>1.1000000000000001E-3</v>
      </c>
      <c r="AC141" s="135">
        <v>7.1500000000000001E-3</v>
      </c>
      <c r="AD141" s="135">
        <v>2.1961299502883933E-3</v>
      </c>
      <c r="AE141" s="135">
        <v>2.4200000000000003E-3</v>
      </c>
      <c r="AF141" s="135"/>
      <c r="AG141" s="135">
        <v>5.5000000000000009E-5</v>
      </c>
      <c r="AH141" s="135">
        <v>5.9999999999999995E-4</v>
      </c>
      <c r="AI141" s="135">
        <v>2.2000000000000001E-3</v>
      </c>
      <c r="AJ141" s="135">
        <v>2.7500000000000004E-2</v>
      </c>
      <c r="AK141" s="135"/>
      <c r="AL141" s="135"/>
      <c r="AM141" s="135"/>
      <c r="AN141" s="135"/>
      <c r="AO141" s="135"/>
      <c r="AP141" s="135"/>
      <c r="AQ141" s="135"/>
      <c r="AR141" s="135">
        <v>2.1961299502883933E-3</v>
      </c>
      <c r="AS141" s="135">
        <v>5.016000000000001E-2</v>
      </c>
      <c r="AT141" s="135"/>
      <c r="AU141" s="135"/>
      <c r="AV141" s="135"/>
      <c r="AW141" s="135"/>
      <c r="AX141" s="135"/>
      <c r="AY141" s="135" t="s">
        <v>323</v>
      </c>
      <c r="AZ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DN141" s="129"/>
      <c r="DO141" s="129"/>
    </row>
    <row r="142" spans="1:119" ht="15" x14ac:dyDescent="0.25">
      <c r="A142" s="135">
        <v>144</v>
      </c>
      <c r="B142" s="135">
        <v>452975</v>
      </c>
      <c r="C142" s="135" t="s">
        <v>1513</v>
      </c>
      <c r="D142" s="135" t="s">
        <v>1539</v>
      </c>
      <c r="E142" s="135" t="s">
        <v>30</v>
      </c>
      <c r="F142" s="135" t="s">
        <v>1008</v>
      </c>
      <c r="G142" s="135">
        <v>253758</v>
      </c>
      <c r="H142" s="135" t="s">
        <v>108</v>
      </c>
      <c r="I142" s="135">
        <v>1</v>
      </c>
      <c r="J142" s="135">
        <v>1.03</v>
      </c>
      <c r="K142" s="135">
        <v>3.0000000000000027E-2</v>
      </c>
      <c r="L142" s="135" t="s">
        <v>61</v>
      </c>
      <c r="M142" s="135">
        <v>1.1330000000000001E-3</v>
      </c>
      <c r="N142" s="135">
        <v>1.3596000000000002E-4</v>
      </c>
      <c r="O142" s="135">
        <v>1.6995000000000001E-4</v>
      </c>
      <c r="P142" s="135">
        <v>5.6650000000000008E-3</v>
      </c>
      <c r="Q142" s="135">
        <v>4.0788E-4</v>
      </c>
      <c r="R142" s="135">
        <v>2.2660000000000003E-2</v>
      </c>
      <c r="S142" s="135">
        <v>9.0866599999999999E-3</v>
      </c>
      <c r="T142" s="135">
        <v>1.3471370000000003E-2</v>
      </c>
      <c r="U142" s="135"/>
      <c r="V142" s="135">
        <v>7.0400000000000011E-3</v>
      </c>
      <c r="W142" s="135">
        <v>5.1700000000000003E-2</v>
      </c>
      <c r="X142" s="135">
        <v>2.2000000000000001E-3</v>
      </c>
      <c r="Y142" s="135">
        <v>4.4000000000000003E-3</v>
      </c>
      <c r="Z142" s="135">
        <v>1.32E-3</v>
      </c>
      <c r="AA142" s="135">
        <v>1.7600000000000003E-3</v>
      </c>
      <c r="AB142" s="135">
        <v>1.1000000000000001E-3</v>
      </c>
      <c r="AC142" s="135">
        <v>7.1500000000000001E-3</v>
      </c>
      <c r="AD142" s="135">
        <v>2.1961299502883933E-3</v>
      </c>
      <c r="AE142" s="135">
        <v>2.4200000000000003E-3</v>
      </c>
      <c r="AF142" s="135"/>
      <c r="AG142" s="135">
        <v>5.5000000000000009E-5</v>
      </c>
      <c r="AH142" s="135">
        <v>5.9999999999999995E-4</v>
      </c>
      <c r="AI142" s="135">
        <v>2.2000000000000001E-3</v>
      </c>
      <c r="AJ142" s="135">
        <v>2.7500000000000004E-2</v>
      </c>
      <c r="AK142" s="135"/>
      <c r="AL142" s="135"/>
      <c r="AM142" s="135"/>
      <c r="AN142" s="135"/>
      <c r="AO142" s="135"/>
      <c r="AP142" s="135"/>
      <c r="AQ142" s="135"/>
      <c r="AR142" s="135">
        <v>2.1961299502883933E-3</v>
      </c>
      <c r="AS142" s="135">
        <v>5.016000000000001E-2</v>
      </c>
      <c r="AT142" s="135"/>
      <c r="AU142" s="135"/>
      <c r="AV142" s="135"/>
      <c r="AW142" s="135"/>
      <c r="AX142" s="135"/>
      <c r="AY142" s="135" t="s">
        <v>323</v>
      </c>
      <c r="AZ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DN142" s="129"/>
      <c r="DO142" s="129"/>
    </row>
    <row r="143" spans="1:119" ht="15" x14ac:dyDescent="0.25">
      <c r="A143" s="135">
        <v>145</v>
      </c>
      <c r="B143" s="135">
        <v>396030</v>
      </c>
      <c r="C143" s="135" t="s">
        <v>894</v>
      </c>
      <c r="D143" s="135" t="s">
        <v>1540</v>
      </c>
      <c r="E143" s="135" t="s">
        <v>30</v>
      </c>
      <c r="F143" s="135" t="s">
        <v>1008</v>
      </c>
      <c r="G143" s="135">
        <v>253758</v>
      </c>
      <c r="H143" s="135" t="s">
        <v>108</v>
      </c>
      <c r="I143" s="135">
        <v>1</v>
      </c>
      <c r="J143" s="135">
        <v>1.03</v>
      </c>
      <c r="K143" s="135">
        <v>3.0000000000000027E-2</v>
      </c>
      <c r="L143" s="135" t="s">
        <v>61</v>
      </c>
      <c r="M143" s="135">
        <v>1.1330000000000001E-3</v>
      </c>
      <c r="N143" s="135">
        <v>1.3596000000000002E-4</v>
      </c>
      <c r="O143" s="135">
        <v>1.6995000000000001E-4</v>
      </c>
      <c r="P143" s="135">
        <v>5.6650000000000008E-3</v>
      </c>
      <c r="Q143" s="135">
        <v>4.0788E-4</v>
      </c>
      <c r="R143" s="135">
        <v>2.2660000000000003E-2</v>
      </c>
      <c r="S143" s="135">
        <v>9.0866599999999999E-3</v>
      </c>
      <c r="T143" s="135">
        <v>1.3471370000000003E-2</v>
      </c>
      <c r="U143" s="135"/>
      <c r="V143" s="135">
        <v>7.0400000000000011E-3</v>
      </c>
      <c r="W143" s="135">
        <v>5.1700000000000003E-2</v>
      </c>
      <c r="X143" s="135">
        <v>2.2000000000000001E-3</v>
      </c>
      <c r="Y143" s="135">
        <v>4.4000000000000003E-3</v>
      </c>
      <c r="Z143" s="135">
        <v>1.32E-3</v>
      </c>
      <c r="AA143" s="135">
        <v>1.7600000000000003E-3</v>
      </c>
      <c r="AB143" s="135">
        <v>1.1000000000000001E-3</v>
      </c>
      <c r="AC143" s="135">
        <v>7.1500000000000001E-3</v>
      </c>
      <c r="AD143" s="135">
        <v>2.1961299502883933E-3</v>
      </c>
      <c r="AE143" s="135">
        <v>2.4200000000000003E-3</v>
      </c>
      <c r="AF143" s="135"/>
      <c r="AG143" s="135">
        <v>5.5000000000000009E-5</v>
      </c>
      <c r="AH143" s="135">
        <v>5.9999999999999995E-4</v>
      </c>
      <c r="AI143" s="135">
        <v>2.2000000000000001E-3</v>
      </c>
      <c r="AJ143" s="135">
        <v>2.7500000000000004E-2</v>
      </c>
      <c r="AK143" s="135"/>
      <c r="AL143" s="135"/>
      <c r="AM143" s="135"/>
      <c r="AN143" s="135"/>
      <c r="AO143" s="135"/>
      <c r="AP143" s="135"/>
      <c r="AQ143" s="135"/>
      <c r="AR143" s="135">
        <v>2.1961299502883933E-3</v>
      </c>
      <c r="AS143" s="135">
        <v>5.016000000000001E-2</v>
      </c>
      <c r="AT143" s="135"/>
      <c r="AU143" s="135"/>
      <c r="AV143" s="135"/>
      <c r="AW143" s="135"/>
      <c r="AX143" s="135"/>
      <c r="AY143" s="135" t="s">
        <v>323</v>
      </c>
      <c r="AZ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DN143" s="129"/>
      <c r="DO143" s="129"/>
    </row>
    <row r="144" spans="1:119" ht="15" x14ac:dyDescent="0.25">
      <c r="A144" s="135">
        <v>146</v>
      </c>
      <c r="B144" s="135">
        <v>396028</v>
      </c>
      <c r="C144" s="135" t="s">
        <v>813</v>
      </c>
      <c r="D144" s="135" t="s">
        <v>1541</v>
      </c>
      <c r="E144" s="135" t="s">
        <v>30</v>
      </c>
      <c r="F144" s="135" t="s">
        <v>1008</v>
      </c>
      <c r="G144" s="135">
        <v>253758</v>
      </c>
      <c r="H144" s="135" t="s">
        <v>108</v>
      </c>
      <c r="I144" s="135">
        <v>1</v>
      </c>
      <c r="J144" s="135">
        <v>1.03</v>
      </c>
      <c r="K144" s="135">
        <v>3.0000000000000027E-2</v>
      </c>
      <c r="L144" s="135" t="s">
        <v>61</v>
      </c>
      <c r="M144" s="135">
        <v>1.1330000000000001E-3</v>
      </c>
      <c r="N144" s="135">
        <v>1.3596000000000002E-4</v>
      </c>
      <c r="O144" s="135">
        <v>1.6995000000000001E-4</v>
      </c>
      <c r="P144" s="135">
        <v>5.6650000000000008E-3</v>
      </c>
      <c r="Q144" s="135">
        <v>4.0788E-4</v>
      </c>
      <c r="R144" s="135">
        <v>2.2660000000000003E-2</v>
      </c>
      <c r="S144" s="135">
        <v>9.0866599999999999E-3</v>
      </c>
      <c r="T144" s="135">
        <v>1.3471370000000003E-2</v>
      </c>
      <c r="U144" s="135"/>
      <c r="V144" s="135">
        <v>7.0400000000000011E-3</v>
      </c>
      <c r="W144" s="135">
        <v>5.1700000000000003E-2</v>
      </c>
      <c r="X144" s="135">
        <v>2.2000000000000001E-3</v>
      </c>
      <c r="Y144" s="135">
        <v>4.4000000000000003E-3</v>
      </c>
      <c r="Z144" s="135">
        <v>1.32E-3</v>
      </c>
      <c r="AA144" s="135">
        <v>1.7600000000000003E-3</v>
      </c>
      <c r="AB144" s="135">
        <v>1.1000000000000001E-3</v>
      </c>
      <c r="AC144" s="135">
        <v>7.1500000000000001E-3</v>
      </c>
      <c r="AD144" s="135">
        <v>2.1961299502883933E-3</v>
      </c>
      <c r="AE144" s="135">
        <v>2.4200000000000003E-3</v>
      </c>
      <c r="AF144" s="135"/>
      <c r="AG144" s="135">
        <v>5.5000000000000009E-5</v>
      </c>
      <c r="AH144" s="135">
        <v>5.9999999999999995E-4</v>
      </c>
      <c r="AI144" s="135">
        <v>2.2000000000000001E-3</v>
      </c>
      <c r="AJ144" s="135">
        <v>2.7500000000000004E-2</v>
      </c>
      <c r="AK144" s="135"/>
      <c r="AL144" s="135"/>
      <c r="AM144" s="135"/>
      <c r="AN144" s="135"/>
      <c r="AO144" s="135"/>
      <c r="AP144" s="135"/>
      <c r="AQ144" s="135"/>
      <c r="AR144" s="135">
        <v>2.1961299502883933E-3</v>
      </c>
      <c r="AS144" s="135">
        <v>5.016000000000001E-2</v>
      </c>
      <c r="AT144" s="135"/>
      <c r="AU144" s="135"/>
      <c r="AV144" s="135"/>
      <c r="AW144" s="135"/>
      <c r="AX144" s="135"/>
      <c r="AY144" s="135" t="s">
        <v>323</v>
      </c>
      <c r="AZ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</row>
    <row r="145" spans="1:63" ht="15" x14ac:dyDescent="0.25">
      <c r="A145" s="135">
        <v>147</v>
      </c>
      <c r="B145" s="135">
        <v>461060</v>
      </c>
      <c r="C145" s="135" t="s">
        <v>828</v>
      </c>
      <c r="D145" s="135" t="s">
        <v>1574</v>
      </c>
      <c r="E145" s="135" t="s">
        <v>30</v>
      </c>
      <c r="F145" s="135" t="s">
        <v>1008</v>
      </c>
      <c r="G145" s="135">
        <v>253758</v>
      </c>
      <c r="H145" s="135" t="s">
        <v>108</v>
      </c>
      <c r="I145" s="135">
        <v>1</v>
      </c>
      <c r="J145" s="135">
        <v>1.05</v>
      </c>
      <c r="K145" s="135">
        <v>0.05</v>
      </c>
      <c r="L145" s="135" t="s">
        <v>1111</v>
      </c>
      <c r="M145" s="135">
        <v>1.1550000000000002E-3</v>
      </c>
      <c r="N145" s="135">
        <v>1.3860000000000001E-4</v>
      </c>
      <c r="O145" s="135">
        <v>1.7325000000000001E-4</v>
      </c>
      <c r="P145" s="135">
        <v>5.7750000000000006E-3</v>
      </c>
      <c r="Q145" s="135">
        <v>4.1579999999999997E-4</v>
      </c>
      <c r="R145" s="135">
        <v>2.3100000000000002E-2</v>
      </c>
      <c r="S145" s="135">
        <v>9.2630999999999998E-3</v>
      </c>
      <c r="T145" s="135">
        <v>1.3732950000000002E-2</v>
      </c>
      <c r="U145" s="135"/>
      <c r="V145" s="135">
        <v>7.0400000000000011E-3</v>
      </c>
      <c r="W145" s="135">
        <v>5.1700000000000003E-2</v>
      </c>
      <c r="X145" s="135">
        <v>2.2000000000000001E-3</v>
      </c>
      <c r="Y145" s="135">
        <v>4.4000000000000003E-3</v>
      </c>
      <c r="Z145" s="135">
        <v>1.32E-3</v>
      </c>
      <c r="AA145" s="135">
        <v>1.7600000000000003E-3</v>
      </c>
      <c r="AB145" s="135">
        <v>1.1000000000000001E-3</v>
      </c>
      <c r="AC145" s="135">
        <v>7.1500000000000001E-3</v>
      </c>
      <c r="AD145" s="135">
        <v>2.1961299502883933E-3</v>
      </c>
      <c r="AE145" s="135"/>
      <c r="AF145" s="135">
        <v>1.6500000000000002E-3</v>
      </c>
      <c r="AG145" s="135">
        <v>5.5000000000000009E-5</v>
      </c>
      <c r="AH145" s="135">
        <v>5.9999999999999995E-4</v>
      </c>
      <c r="AI145" s="135">
        <v>2.2000000000000001E-3</v>
      </c>
      <c r="AJ145" s="135">
        <v>2.7500000000000004E-2</v>
      </c>
      <c r="AK145" s="135"/>
      <c r="AL145" s="135"/>
      <c r="AM145" s="135"/>
      <c r="AN145" s="135"/>
      <c r="AO145" s="135"/>
      <c r="AP145" s="135"/>
      <c r="AQ145" s="135"/>
      <c r="AR145" s="135">
        <v>2.1961299502883933E-3</v>
      </c>
      <c r="AS145" s="135">
        <v>5.0600000000000006E-2</v>
      </c>
      <c r="AT145" s="135"/>
      <c r="AU145" s="135"/>
      <c r="AV145" s="135"/>
      <c r="AW145" s="135"/>
      <c r="AX145" s="135"/>
      <c r="AY145" s="135" t="s">
        <v>323</v>
      </c>
      <c r="AZ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</row>
    <row r="146" spans="1:63" ht="15" x14ac:dyDescent="0.25">
      <c r="A146" s="135">
        <v>148</v>
      </c>
      <c r="B146" s="135">
        <v>461061</v>
      </c>
      <c r="C146" s="135" t="s">
        <v>994</v>
      </c>
      <c r="D146" s="135" t="s">
        <v>1575</v>
      </c>
      <c r="E146" s="135" t="s">
        <v>30</v>
      </c>
      <c r="F146" s="135" t="s">
        <v>1008</v>
      </c>
      <c r="G146" s="135">
        <v>253758</v>
      </c>
      <c r="H146" s="135" t="s">
        <v>108</v>
      </c>
      <c r="I146" s="135">
        <v>1</v>
      </c>
      <c r="J146" s="135">
        <v>1.05</v>
      </c>
      <c r="K146" s="135">
        <v>0.05</v>
      </c>
      <c r="L146" s="135" t="s">
        <v>1111</v>
      </c>
      <c r="M146" s="135">
        <v>1.1550000000000002E-3</v>
      </c>
      <c r="N146" s="135">
        <v>1.3860000000000001E-4</v>
      </c>
      <c r="O146" s="135">
        <v>1.7325000000000001E-4</v>
      </c>
      <c r="P146" s="135">
        <v>5.7750000000000006E-3</v>
      </c>
      <c r="Q146" s="135">
        <v>4.1579999999999997E-4</v>
      </c>
      <c r="R146" s="135">
        <v>2.3100000000000002E-2</v>
      </c>
      <c r="S146" s="135">
        <v>9.2630999999999998E-3</v>
      </c>
      <c r="T146" s="135">
        <v>1.3732950000000002E-2</v>
      </c>
      <c r="U146" s="135"/>
      <c r="V146" s="135"/>
      <c r="W146" s="135"/>
      <c r="X146" s="135">
        <v>2.2000000000000001E-3</v>
      </c>
      <c r="Y146" s="135">
        <v>4.4000000000000003E-3</v>
      </c>
      <c r="Z146" s="135">
        <v>1.32E-3</v>
      </c>
      <c r="AA146" s="135">
        <v>1.7600000000000003E-3</v>
      </c>
      <c r="AB146" s="135">
        <v>1.1000000000000001E-3</v>
      </c>
      <c r="AC146" s="135">
        <v>7.1500000000000001E-3</v>
      </c>
      <c r="AD146" s="135">
        <v>2.1961299502883933E-3</v>
      </c>
      <c r="AE146" s="135"/>
      <c r="AF146" s="135">
        <v>1.6500000000000002E-3</v>
      </c>
      <c r="AG146" s="135">
        <v>5.5000000000000009E-5</v>
      </c>
      <c r="AH146" s="135">
        <v>5.9999999999999995E-4</v>
      </c>
      <c r="AI146" s="135">
        <v>2.2000000000000001E-3</v>
      </c>
      <c r="AJ146" s="135">
        <v>2.7500000000000004E-2</v>
      </c>
      <c r="AK146" s="135"/>
      <c r="AL146" s="135"/>
      <c r="AM146" s="135"/>
      <c r="AN146" s="135"/>
      <c r="AO146" s="135"/>
      <c r="AP146" s="135"/>
      <c r="AQ146" s="135"/>
      <c r="AR146" s="135">
        <v>2.1961299502883933E-3</v>
      </c>
      <c r="AS146" s="135">
        <v>5.0600000000000006E-2</v>
      </c>
      <c r="AT146" s="135"/>
      <c r="AU146" s="135"/>
      <c r="AV146" s="135"/>
      <c r="AW146" s="135"/>
      <c r="AX146" s="135">
        <v>461061</v>
      </c>
      <c r="AY146" s="135" t="s">
        <v>323</v>
      </c>
      <c r="AZ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</row>
    <row r="147" spans="1:63" ht="15" x14ac:dyDescent="0.25">
      <c r="A147" s="135">
        <v>149</v>
      </c>
      <c r="B147" s="135">
        <v>461063</v>
      </c>
      <c r="C147" s="135" t="s">
        <v>1556</v>
      </c>
      <c r="D147" s="135" t="s">
        <v>1576</v>
      </c>
      <c r="E147" s="135" t="s">
        <v>30</v>
      </c>
      <c r="F147" s="135" t="s">
        <v>1008</v>
      </c>
      <c r="G147" s="135">
        <v>253758</v>
      </c>
      <c r="H147" s="135" t="s">
        <v>108</v>
      </c>
      <c r="I147" s="135">
        <v>1</v>
      </c>
      <c r="J147" s="135">
        <v>1.05</v>
      </c>
      <c r="K147" s="135">
        <v>0.05</v>
      </c>
      <c r="L147" s="135" t="s">
        <v>1111</v>
      </c>
      <c r="M147" s="135">
        <v>1.1550000000000002E-3</v>
      </c>
      <c r="N147" s="135">
        <v>1.3860000000000001E-4</v>
      </c>
      <c r="O147" s="135">
        <v>1.7325000000000001E-4</v>
      </c>
      <c r="P147" s="135">
        <v>5.7750000000000006E-3</v>
      </c>
      <c r="Q147" s="135">
        <v>4.1579999999999997E-4</v>
      </c>
      <c r="R147" s="135">
        <v>2.3100000000000002E-2</v>
      </c>
      <c r="S147" s="135">
        <v>9.2630999999999998E-3</v>
      </c>
      <c r="T147" s="135">
        <v>1.3732950000000002E-2</v>
      </c>
      <c r="U147" s="135"/>
      <c r="V147" s="135"/>
      <c r="W147" s="135"/>
      <c r="X147" s="135">
        <v>2.2000000000000001E-3</v>
      </c>
      <c r="Y147" s="135">
        <v>4.4000000000000003E-3</v>
      </c>
      <c r="Z147" s="135">
        <v>1.32E-3</v>
      </c>
      <c r="AA147" s="135">
        <v>1.7600000000000003E-3</v>
      </c>
      <c r="AB147" s="135">
        <v>1.1000000000000001E-3</v>
      </c>
      <c r="AC147" s="135">
        <v>7.1500000000000001E-3</v>
      </c>
      <c r="AD147" s="135">
        <v>2.1961299502883933E-3</v>
      </c>
      <c r="AE147" s="135"/>
      <c r="AF147" s="135">
        <v>1.6500000000000002E-3</v>
      </c>
      <c r="AG147" s="135">
        <v>5.5000000000000009E-5</v>
      </c>
      <c r="AH147" s="135">
        <v>5.9999999999999995E-4</v>
      </c>
      <c r="AI147" s="135">
        <v>2.2000000000000001E-3</v>
      </c>
      <c r="AJ147" s="135">
        <v>2.7500000000000004E-2</v>
      </c>
      <c r="AK147" s="135"/>
      <c r="AL147" s="135"/>
      <c r="AM147" s="135"/>
      <c r="AN147" s="135"/>
      <c r="AO147" s="135"/>
      <c r="AP147" s="135"/>
      <c r="AQ147" s="135"/>
      <c r="AR147" s="135">
        <v>2.1961299502883933E-3</v>
      </c>
      <c r="AS147" s="135">
        <v>5.0600000000000006E-2</v>
      </c>
      <c r="AT147" s="135"/>
      <c r="AU147" s="135"/>
      <c r="AV147" s="135"/>
      <c r="AW147" s="135"/>
      <c r="AX147" s="135">
        <v>461063</v>
      </c>
      <c r="AY147" s="135" t="s">
        <v>323</v>
      </c>
      <c r="AZ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</row>
    <row r="148" spans="1:63" ht="15" x14ac:dyDescent="0.25">
      <c r="A148" s="135">
        <v>150</v>
      </c>
      <c r="B148" s="135">
        <v>396026</v>
      </c>
      <c r="C148" s="135" t="s">
        <v>297</v>
      </c>
      <c r="D148" s="135" t="s">
        <v>1252</v>
      </c>
      <c r="E148" s="135" t="s">
        <v>30</v>
      </c>
      <c r="F148" s="135" t="s">
        <v>1008</v>
      </c>
      <c r="G148" s="135">
        <v>253758</v>
      </c>
      <c r="H148" s="135" t="s">
        <v>108</v>
      </c>
      <c r="I148" s="135">
        <v>1</v>
      </c>
      <c r="J148" s="135">
        <v>1.05</v>
      </c>
      <c r="K148" s="135">
        <v>5.0000000000000044E-2</v>
      </c>
      <c r="L148" s="135" t="s">
        <v>61</v>
      </c>
      <c r="M148" s="135">
        <v>1.1550000000000002E-3</v>
      </c>
      <c r="N148" s="135">
        <v>1.3860000000000001E-4</v>
      </c>
      <c r="O148" s="135">
        <v>1.7325000000000001E-4</v>
      </c>
      <c r="P148" s="135">
        <v>5.7750000000000006E-3</v>
      </c>
      <c r="Q148" s="135">
        <v>4.1579999999999997E-4</v>
      </c>
      <c r="R148" s="135">
        <v>2.3100000000000002E-2</v>
      </c>
      <c r="S148" s="135">
        <v>9.2630999999999998E-3</v>
      </c>
      <c r="T148" s="135">
        <v>1.3732950000000002E-2</v>
      </c>
      <c r="U148" s="135"/>
      <c r="V148" s="135">
        <v>7.0400000000000011E-3</v>
      </c>
      <c r="W148" s="135">
        <v>5.1700000000000003E-2</v>
      </c>
      <c r="X148" s="135">
        <v>2.2000000000000001E-3</v>
      </c>
      <c r="Y148" s="135">
        <v>4.4000000000000003E-3</v>
      </c>
      <c r="Z148" s="135">
        <v>1.32E-3</v>
      </c>
      <c r="AA148" s="135">
        <v>1.7600000000000003E-3</v>
      </c>
      <c r="AB148" s="135">
        <v>1.1000000000000001E-3</v>
      </c>
      <c r="AC148" s="135">
        <v>7.1500000000000001E-3</v>
      </c>
      <c r="AD148" s="135">
        <v>2.1961299502883933E-3</v>
      </c>
      <c r="AE148" s="135">
        <v>2.4200000000000003E-3</v>
      </c>
      <c r="AF148" s="135"/>
      <c r="AG148" s="135">
        <v>5.5000000000000009E-5</v>
      </c>
      <c r="AH148" s="135">
        <v>5.9999999999999995E-4</v>
      </c>
      <c r="AI148" s="135">
        <v>2.2000000000000001E-3</v>
      </c>
      <c r="AJ148" s="135">
        <v>2.7500000000000004E-2</v>
      </c>
      <c r="AK148" s="135"/>
      <c r="AL148" s="135"/>
      <c r="AM148" s="135"/>
      <c r="AN148" s="135"/>
      <c r="AO148" s="135"/>
      <c r="AP148" s="135"/>
      <c r="AQ148" s="135"/>
      <c r="AR148" s="135">
        <v>2.1961299502883933E-3</v>
      </c>
      <c r="AS148" s="135">
        <v>5.0600000000000006E-2</v>
      </c>
      <c r="AT148" s="135"/>
      <c r="AU148" s="135"/>
      <c r="AV148" s="135"/>
      <c r="AW148" s="135"/>
      <c r="AX148" s="135"/>
      <c r="AY148" s="135"/>
      <c r="AZ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</row>
    <row r="149" spans="1:63" ht="15" x14ac:dyDescent="0.25">
      <c r="A149" s="135">
        <v>151</v>
      </c>
      <c r="B149" s="135">
        <v>478988</v>
      </c>
      <c r="C149" s="135" t="s">
        <v>81</v>
      </c>
      <c r="D149" s="135" t="s">
        <v>82</v>
      </c>
      <c r="E149" s="135" t="s">
        <v>30</v>
      </c>
      <c r="F149" s="135" t="s">
        <v>1008</v>
      </c>
      <c r="G149" s="135">
        <v>253758</v>
      </c>
      <c r="H149" s="135" t="s">
        <v>108</v>
      </c>
      <c r="I149" s="135">
        <v>1</v>
      </c>
      <c r="J149" s="135">
        <v>1.03</v>
      </c>
      <c r="K149" s="135">
        <v>3.0000000000000027E-2</v>
      </c>
      <c r="L149" s="135" t="s">
        <v>61</v>
      </c>
      <c r="M149" s="135">
        <v>1.1330000000000001E-3</v>
      </c>
      <c r="N149" s="135">
        <v>1.3596000000000002E-4</v>
      </c>
      <c r="O149" s="135">
        <v>1.6995000000000001E-4</v>
      </c>
      <c r="P149" s="135">
        <v>5.6650000000000008E-3</v>
      </c>
      <c r="Q149" s="135">
        <v>4.0788E-4</v>
      </c>
      <c r="R149" s="135">
        <v>2.2660000000000003E-2</v>
      </c>
      <c r="S149" s="135">
        <v>9.0866599999999999E-3</v>
      </c>
      <c r="T149" s="135">
        <v>1.3471370000000003E-2</v>
      </c>
      <c r="U149" s="135"/>
      <c r="V149" s="135">
        <v>7.0400000000000011E-3</v>
      </c>
      <c r="W149" s="135">
        <v>5.1700000000000003E-2</v>
      </c>
      <c r="X149" s="135">
        <v>2.2000000000000001E-3</v>
      </c>
      <c r="Y149" s="135">
        <v>4.4000000000000003E-3</v>
      </c>
      <c r="Z149" s="135">
        <v>1.32E-3</v>
      </c>
      <c r="AA149" s="135">
        <v>1.7600000000000003E-3</v>
      </c>
      <c r="AB149" s="135">
        <v>1.1000000000000001E-3</v>
      </c>
      <c r="AC149" s="135">
        <v>7.1500000000000001E-3</v>
      </c>
      <c r="AD149" s="135">
        <v>2.1961299502883933E-3</v>
      </c>
      <c r="AE149" s="135">
        <v>2.4200000000000003E-3</v>
      </c>
      <c r="AF149" s="135"/>
      <c r="AG149" s="135">
        <v>5.5000000000000009E-5</v>
      </c>
      <c r="AH149" s="135">
        <v>5.9999999999999995E-4</v>
      </c>
      <c r="AI149" s="135">
        <v>2.2000000000000001E-3</v>
      </c>
      <c r="AJ149" s="135">
        <v>2.7500000000000004E-2</v>
      </c>
      <c r="AK149" s="135"/>
      <c r="AL149" s="135"/>
      <c r="AM149" s="135"/>
      <c r="AN149" s="135"/>
      <c r="AO149" s="135"/>
      <c r="AP149" s="135"/>
      <c r="AQ149" s="135"/>
      <c r="AR149" s="135">
        <v>2.1961299502883933E-3</v>
      </c>
      <c r="AS149" s="135">
        <v>5.016000000000001E-2</v>
      </c>
      <c r="AT149" s="135"/>
      <c r="AU149" s="135"/>
      <c r="AV149" s="135"/>
      <c r="AW149" s="135"/>
      <c r="AX149" s="135"/>
      <c r="AY149" s="135"/>
      <c r="AZ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</row>
    <row r="150" spans="1:63" ht="15" x14ac:dyDescent="0.25">
      <c r="A150" s="135">
        <v>152</v>
      </c>
      <c r="B150" s="135">
        <v>478987</v>
      </c>
      <c r="C150" s="135" t="s">
        <v>1589</v>
      </c>
      <c r="D150" s="135" t="s">
        <v>1615</v>
      </c>
      <c r="E150" s="135" t="s">
        <v>30</v>
      </c>
      <c r="F150" s="135" t="s">
        <v>1015</v>
      </c>
      <c r="G150" s="135">
        <v>267726</v>
      </c>
      <c r="H150" s="135" t="s">
        <v>20</v>
      </c>
      <c r="I150" s="135">
        <v>1</v>
      </c>
      <c r="J150" s="135">
        <v>1.2</v>
      </c>
      <c r="K150" s="135">
        <v>0.19999999999999996</v>
      </c>
      <c r="L150" s="135" t="s">
        <v>61</v>
      </c>
      <c r="M150" s="135">
        <v>1.32E-3</v>
      </c>
      <c r="N150" s="135">
        <v>1.584E-4</v>
      </c>
      <c r="O150" s="135">
        <v>1.9799999999999999E-4</v>
      </c>
      <c r="P150" s="135">
        <v>6.6000000000000008E-3</v>
      </c>
      <c r="Q150" s="135">
        <v>4.7519999999999995E-4</v>
      </c>
      <c r="R150" s="135">
        <v>2.6400000000000003E-2</v>
      </c>
      <c r="S150" s="135">
        <v>1.0586399999999999E-2</v>
      </c>
      <c r="T150" s="135">
        <v>1.5694800000000002E-2</v>
      </c>
      <c r="U150" s="135"/>
      <c r="V150" s="135"/>
      <c r="W150" s="135"/>
      <c r="X150" s="135">
        <v>2.2000000000000001E-3</v>
      </c>
      <c r="Y150" s="135">
        <v>4.4000000000000003E-3</v>
      </c>
      <c r="Z150" s="135">
        <v>1.32E-3</v>
      </c>
      <c r="AA150" s="135">
        <v>1.7600000000000003E-3</v>
      </c>
      <c r="AB150" s="135">
        <v>1.1000000000000001E-3</v>
      </c>
      <c r="AC150" s="135">
        <v>7.1500000000000001E-3</v>
      </c>
      <c r="AD150" s="135">
        <v>2.1961299502883933E-3</v>
      </c>
      <c r="AE150" s="135">
        <v>2.4200000000000003E-3</v>
      </c>
      <c r="AF150" s="135"/>
      <c r="AG150" s="135">
        <v>5.5000000000000009E-5</v>
      </c>
      <c r="AH150" s="135">
        <v>5.9999999999999995E-4</v>
      </c>
      <c r="AI150" s="135">
        <v>2.2000000000000001E-3</v>
      </c>
      <c r="AJ150" s="135">
        <v>2.7500000000000004E-2</v>
      </c>
      <c r="AK150" s="135"/>
      <c r="AL150" s="135"/>
      <c r="AM150" s="135"/>
      <c r="AN150" s="135"/>
      <c r="AO150" s="135"/>
      <c r="AP150" s="135"/>
      <c r="AQ150" s="135"/>
      <c r="AR150" s="135">
        <v>2.1961299502883933E-3</v>
      </c>
      <c r="AS150" s="135">
        <v>5.3900000000000003E-2</v>
      </c>
      <c r="AT150" s="135"/>
      <c r="AU150" s="135"/>
      <c r="AV150" s="135"/>
      <c r="AW150" s="135">
        <v>4.0800000000000003E-2</v>
      </c>
      <c r="AX150" s="135">
        <v>182265</v>
      </c>
      <c r="AY150" s="135" t="s">
        <v>1616</v>
      </c>
      <c r="AZ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</row>
    <row r="151" spans="1:63" ht="15" x14ac:dyDescent="0.25">
      <c r="A151" s="135">
        <v>153</v>
      </c>
      <c r="B151" s="135">
        <v>481616</v>
      </c>
      <c r="C151" s="135" t="s">
        <v>1595</v>
      </c>
      <c r="D151" s="135" t="s">
        <v>1617</v>
      </c>
      <c r="E151" s="135" t="s">
        <v>1596</v>
      </c>
      <c r="F151" s="135" t="s">
        <v>1597</v>
      </c>
      <c r="G151" s="135">
        <v>457375</v>
      </c>
      <c r="H151" s="135" t="s">
        <v>108</v>
      </c>
      <c r="I151" s="135">
        <v>1</v>
      </c>
      <c r="J151" s="135">
        <v>1.03</v>
      </c>
      <c r="K151" s="135">
        <v>3.0000000000000027E-2</v>
      </c>
      <c r="L151" s="135" t="s">
        <v>972</v>
      </c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>
        <v>2.1961299502883933E-3</v>
      </c>
      <c r="AE151" s="135"/>
      <c r="AF151" s="135"/>
      <c r="AG151" s="135"/>
      <c r="AH151" s="135">
        <v>0.03</v>
      </c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>
        <v>2.1961299502883933E-3</v>
      </c>
      <c r="AS151" s="135"/>
      <c r="AT151" s="135"/>
      <c r="AU151" s="135"/>
      <c r="AV151" s="135"/>
      <c r="AW151" s="135"/>
      <c r="AX151" s="135">
        <v>481616</v>
      </c>
      <c r="AY151" s="135"/>
      <c r="AZ151" s="135" t="s">
        <v>1618</v>
      </c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</row>
    <row r="152" spans="1:63" ht="15" x14ac:dyDescent="0.25">
      <c r="A152" s="135">
        <v>154</v>
      </c>
      <c r="B152" s="135">
        <v>481617</v>
      </c>
      <c r="C152" s="135" t="s">
        <v>1599</v>
      </c>
      <c r="D152" s="135" t="s">
        <v>1619</v>
      </c>
      <c r="E152" s="135" t="s">
        <v>1596</v>
      </c>
      <c r="F152" s="135" t="s">
        <v>1597</v>
      </c>
      <c r="G152" s="135">
        <v>457375</v>
      </c>
      <c r="H152" s="135" t="s">
        <v>108</v>
      </c>
      <c r="I152" s="135">
        <v>1</v>
      </c>
      <c r="J152" s="135">
        <v>1.03</v>
      </c>
      <c r="K152" s="135">
        <v>3.0000000000000027E-2</v>
      </c>
      <c r="L152" s="135" t="s">
        <v>972</v>
      </c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>
        <v>2.1961299502883933E-3</v>
      </c>
      <c r="AE152" s="135"/>
      <c r="AF152" s="135"/>
      <c r="AG152" s="135"/>
      <c r="AH152" s="135">
        <v>0.03</v>
      </c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>
        <v>2.1961299502883933E-3</v>
      </c>
      <c r="AS152" s="135"/>
      <c r="AT152" s="135"/>
      <c r="AU152" s="135"/>
      <c r="AV152" s="135"/>
      <c r="AW152" s="135"/>
      <c r="AX152" s="135">
        <v>481617</v>
      </c>
      <c r="AY152" s="135"/>
      <c r="AZ152" s="135" t="s">
        <v>1618</v>
      </c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</row>
    <row r="153" spans="1:63" ht="15" x14ac:dyDescent="0.25">
      <c r="A153" s="135">
        <v>155</v>
      </c>
      <c r="B153" s="135">
        <v>481618</v>
      </c>
      <c r="C153" s="135" t="s">
        <v>1600</v>
      </c>
      <c r="D153" s="135" t="s">
        <v>1620</v>
      </c>
      <c r="E153" s="135" t="s">
        <v>1596</v>
      </c>
      <c r="F153" s="135" t="s">
        <v>1597</v>
      </c>
      <c r="G153" s="135">
        <v>457375</v>
      </c>
      <c r="H153" s="135" t="s">
        <v>108</v>
      </c>
      <c r="I153" s="135">
        <v>1</v>
      </c>
      <c r="J153" s="135">
        <v>1.03</v>
      </c>
      <c r="K153" s="135">
        <v>3.0000000000000027E-2</v>
      </c>
      <c r="L153" s="135" t="s">
        <v>972</v>
      </c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>
        <v>2.1961299502883933E-3</v>
      </c>
      <c r="AE153" s="135"/>
      <c r="AF153" s="135"/>
      <c r="AG153" s="135"/>
      <c r="AH153" s="135">
        <v>0.03</v>
      </c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>
        <v>2.1961299502883933E-3</v>
      </c>
      <c r="AS153" s="135"/>
      <c r="AT153" s="135"/>
      <c r="AU153" s="135"/>
      <c r="AV153" s="135"/>
      <c r="AW153" s="135"/>
      <c r="AX153" s="135">
        <v>481618</v>
      </c>
      <c r="AY153" s="135"/>
      <c r="AZ153" s="135" t="s">
        <v>1618</v>
      </c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</row>
    <row r="154" spans="1:63" ht="15" x14ac:dyDescent="0.25">
      <c r="A154" s="135">
        <v>156</v>
      </c>
      <c r="B154" s="135">
        <v>481619</v>
      </c>
      <c r="C154" s="135" t="s">
        <v>1601</v>
      </c>
      <c r="D154" s="135" t="s">
        <v>1621</v>
      </c>
      <c r="E154" s="135" t="s">
        <v>1596</v>
      </c>
      <c r="F154" s="135" t="s">
        <v>1603</v>
      </c>
      <c r="G154" s="135">
        <v>457374</v>
      </c>
      <c r="H154" s="135" t="s">
        <v>108</v>
      </c>
      <c r="I154" s="135">
        <v>1</v>
      </c>
      <c r="J154" s="135">
        <v>1.03</v>
      </c>
      <c r="K154" s="135">
        <v>3.0000000000000027E-2</v>
      </c>
      <c r="L154" s="135" t="s">
        <v>972</v>
      </c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>
        <v>2.1961299502883933E-3</v>
      </c>
      <c r="AE154" s="135"/>
      <c r="AF154" s="135"/>
      <c r="AG154" s="135"/>
      <c r="AH154" s="135">
        <v>0.03</v>
      </c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>
        <v>2.1961299502883933E-3</v>
      </c>
      <c r="AS154" s="135"/>
      <c r="AT154" s="135"/>
      <c r="AU154" s="135"/>
      <c r="AV154" s="135"/>
      <c r="AW154" s="135"/>
      <c r="AX154" s="135">
        <v>481619</v>
      </c>
      <c r="AY154" s="135"/>
      <c r="AZ154" s="135" t="s">
        <v>1618</v>
      </c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</row>
    <row r="155" spans="1:63" ht="15" x14ac:dyDescent="0.25">
      <c r="A155" s="135">
        <v>157</v>
      </c>
      <c r="B155" s="135">
        <v>481620</v>
      </c>
      <c r="C155" s="135" t="s">
        <v>1604</v>
      </c>
      <c r="D155" s="135" t="s">
        <v>1622</v>
      </c>
      <c r="E155" s="135" t="s">
        <v>1596</v>
      </c>
      <c r="F155" s="135" t="s">
        <v>1603</v>
      </c>
      <c r="G155" s="135">
        <v>457374</v>
      </c>
      <c r="H155" s="135" t="s">
        <v>108</v>
      </c>
      <c r="I155" s="135">
        <v>1</v>
      </c>
      <c r="J155" s="135">
        <v>1.03</v>
      </c>
      <c r="K155" s="135">
        <v>3.0000000000000027E-2</v>
      </c>
      <c r="L155" s="135" t="s">
        <v>972</v>
      </c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>
        <v>2.1961299502883933E-3</v>
      </c>
      <c r="AE155" s="135"/>
      <c r="AF155" s="135"/>
      <c r="AG155" s="135"/>
      <c r="AH155" s="135">
        <v>0.03</v>
      </c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>
        <v>2.1961299502883933E-3</v>
      </c>
      <c r="AS155" s="135"/>
      <c r="AT155" s="135"/>
      <c r="AU155" s="135"/>
      <c r="AV155" s="135"/>
      <c r="AW155" s="135"/>
      <c r="AX155" s="135">
        <v>481620</v>
      </c>
      <c r="AY155" s="135"/>
      <c r="AZ155" s="135" t="s">
        <v>1618</v>
      </c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</row>
    <row r="156" spans="1:63" ht="15" x14ac:dyDescent="0.25">
      <c r="A156" s="135">
        <v>158</v>
      </c>
      <c r="B156" s="135">
        <v>481621</v>
      </c>
      <c r="C156" s="135" t="s">
        <v>1606</v>
      </c>
      <c r="D156" s="135" t="s">
        <v>1623</v>
      </c>
      <c r="E156" s="135" t="s">
        <v>1020</v>
      </c>
      <c r="F156" s="135" t="s">
        <v>1608</v>
      </c>
      <c r="G156" s="135">
        <v>431119</v>
      </c>
      <c r="H156" s="135" t="s">
        <v>108</v>
      </c>
      <c r="I156" s="135">
        <v>1</v>
      </c>
      <c r="J156" s="135">
        <v>1.18</v>
      </c>
      <c r="K156" s="135">
        <v>0.17999999999999994</v>
      </c>
      <c r="L156" s="135" t="s">
        <v>972</v>
      </c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>
        <v>2.1961299502883933E-3</v>
      </c>
      <c r="AE156" s="135"/>
      <c r="AF156" s="135"/>
      <c r="AG156" s="135"/>
      <c r="AH156" s="135">
        <v>0.03</v>
      </c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>
        <v>2.1961299502883933E-3</v>
      </c>
      <c r="AS156" s="135"/>
      <c r="AT156" s="135"/>
      <c r="AU156" s="135"/>
      <c r="AV156" s="135"/>
      <c r="AW156" s="135"/>
      <c r="AX156" s="135">
        <v>481621</v>
      </c>
      <c r="AY156" s="135"/>
      <c r="AZ156" s="135" t="s">
        <v>1624</v>
      </c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</row>
    <row r="157" spans="1:63" ht="15" x14ac:dyDescent="0.25">
      <c r="A157" s="135">
        <v>159</v>
      </c>
      <c r="B157" s="135">
        <v>466062</v>
      </c>
      <c r="C157" s="135" t="s">
        <v>1583</v>
      </c>
      <c r="D157" s="135" t="s">
        <v>1586</v>
      </c>
      <c r="E157" s="135" t="s">
        <v>1020</v>
      </c>
      <c r="F157" s="135" t="s">
        <v>1582</v>
      </c>
      <c r="G157" s="135">
        <v>431124</v>
      </c>
      <c r="H157" s="135" t="s">
        <v>108</v>
      </c>
      <c r="I157" s="135">
        <v>1</v>
      </c>
      <c r="J157" s="135">
        <v>1.18</v>
      </c>
      <c r="K157" s="135">
        <v>0.17999999999999994</v>
      </c>
      <c r="L157" s="135" t="s">
        <v>972</v>
      </c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>
        <v>2.1961299502883933E-3</v>
      </c>
      <c r="AE157" s="135"/>
      <c r="AF157" s="135"/>
      <c r="AG157" s="135"/>
      <c r="AH157" s="135">
        <v>0.03</v>
      </c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>
        <v>2.1961299502883933E-3</v>
      </c>
      <c r="AS157" s="135"/>
      <c r="AT157" s="135"/>
      <c r="AU157" s="135"/>
      <c r="AV157" s="135"/>
      <c r="AW157" s="135"/>
      <c r="AX157" s="135">
        <v>466062</v>
      </c>
      <c r="AY157" s="135"/>
      <c r="AZ157" s="135" t="s">
        <v>1624</v>
      </c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</row>
  </sheetData>
  <phoneticPr fontId="35" type="noConversion"/>
  <conditionalFormatting sqref="B158:B1048576">
    <cfRule type="duplicateValues" dxfId="23" priority="1511"/>
    <cfRule type="duplicateValues" dxfId="22" priority="1512"/>
  </conditionalFormatting>
  <dataValidations count="2">
    <dataValidation type="list" allowBlank="1" showErrorMessage="1" sqref="A6:AZ7 BJ6:BL7 BB6:BI7" xr:uid="{00000000-0002-0000-0400-000000000000}">
      <formula1>"Yes,No"</formula1>
    </dataValidation>
    <dataValidation allowBlank="1" showInputMessage="1" showErrorMessage="1" promptTitle="complete, pending" sqref="BJ54:BK69 BA54:BI69" xr:uid="{00000000-0002-0000-0400-000002000000}"/>
  </dataValidations>
  <printOptions horizontalCentere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FF0000"/>
  </sheetPr>
  <dimension ref="A1:AV138"/>
  <sheetViews>
    <sheetView workbookViewId="0">
      <selection activeCell="D11" sqref="D11"/>
    </sheetView>
  </sheetViews>
  <sheetFormatPr defaultColWidth="9.140625" defaultRowHeight="15" x14ac:dyDescent="0.25"/>
  <cols>
    <col min="1" max="1" width="5.140625" style="6" bestFit="1" customWidth="1"/>
    <col min="2" max="2" width="30.140625" style="6" bestFit="1" customWidth="1"/>
    <col min="3" max="3" width="22.42578125" style="6" bestFit="1" customWidth="1"/>
    <col min="4" max="4" width="46.42578125" style="6" bestFit="1" customWidth="1"/>
    <col min="5" max="5" width="14.7109375" style="6" bestFit="1" customWidth="1"/>
    <col min="6" max="6" width="28.42578125" style="6" bestFit="1" customWidth="1"/>
    <col min="7" max="7" width="37.85546875" style="6" bestFit="1" customWidth="1"/>
    <col min="8" max="8" width="7.7109375" style="6" bestFit="1" customWidth="1"/>
    <col min="9" max="9" width="10.7109375" style="6" bestFit="1" customWidth="1"/>
    <col min="10" max="10" width="13.7109375" style="6" bestFit="1" customWidth="1"/>
    <col min="11" max="11" width="29.7109375" style="6" bestFit="1" customWidth="1"/>
    <col min="12" max="12" width="39.42578125" style="6" bestFit="1" customWidth="1"/>
    <col min="13" max="13" width="39.7109375" style="6" bestFit="1" customWidth="1"/>
    <col min="14" max="14" width="23.140625" style="6" bestFit="1" customWidth="1"/>
    <col min="15" max="15" width="34.140625" style="6" bestFit="1" customWidth="1"/>
    <col min="16" max="16" width="25.42578125" style="6" bestFit="1" customWidth="1"/>
    <col min="17" max="17" width="14.5703125" style="6" bestFit="1" customWidth="1"/>
    <col min="18" max="18" width="16.140625" style="6" bestFit="1" customWidth="1"/>
    <col min="19" max="19" width="26" style="6" bestFit="1" customWidth="1"/>
    <col min="20" max="20" width="21.5703125" style="6" bestFit="1" customWidth="1"/>
    <col min="21" max="21" width="17.85546875" style="6" bestFit="1" customWidth="1"/>
    <col min="22" max="22" width="28" style="6" bestFit="1" customWidth="1"/>
    <col min="23" max="23" width="27.85546875" style="6" bestFit="1" customWidth="1"/>
    <col min="24" max="24" width="25.42578125" style="6" bestFit="1" customWidth="1"/>
    <col min="25" max="25" width="13.28515625" style="6" bestFit="1" customWidth="1"/>
    <col min="26" max="26" width="19.5703125" style="6" bestFit="1" customWidth="1"/>
    <col min="27" max="27" width="12.140625" style="6" bestFit="1" customWidth="1"/>
    <col min="28" max="28" width="18.5703125" style="6" bestFit="1" customWidth="1"/>
    <col min="29" max="29" width="12.140625" style="6" bestFit="1" customWidth="1"/>
    <col min="30" max="30" width="14.42578125" style="6" bestFit="1" customWidth="1"/>
    <col min="31" max="31" width="16.140625" style="6" bestFit="1" customWidth="1"/>
    <col min="32" max="32" width="12.140625" style="6" bestFit="1" customWidth="1"/>
    <col min="33" max="33" width="13.42578125" style="6" bestFit="1" customWidth="1"/>
    <col min="34" max="34" width="35.42578125" style="6" bestFit="1" customWidth="1"/>
    <col min="35" max="36" width="11.140625" style="6" bestFit="1" customWidth="1"/>
    <col min="37" max="37" width="12.140625" style="6" bestFit="1" customWidth="1"/>
    <col min="38" max="38" width="27.28515625" style="125" bestFit="1" customWidth="1"/>
    <col min="39" max="39" width="37.140625" style="125" bestFit="1" customWidth="1"/>
    <col min="40" max="40" width="37.42578125" style="125" bestFit="1" customWidth="1"/>
    <col min="41" max="41" width="20.85546875" style="125" bestFit="1" customWidth="1"/>
    <col min="42" max="42" width="31.85546875" style="125" bestFit="1" customWidth="1"/>
    <col min="43" max="43" width="23.140625" style="125" bestFit="1" customWidth="1"/>
    <col min="44" max="44" width="12.28515625" style="125" bestFit="1" customWidth="1"/>
    <col min="45" max="45" width="13.7109375" style="125" bestFit="1" customWidth="1"/>
    <col min="46" max="46" width="23.7109375" style="125" bestFit="1" customWidth="1"/>
    <col min="47" max="47" width="19.28515625" style="125" bestFit="1" customWidth="1"/>
    <col min="48" max="48" width="15.42578125" style="125" bestFit="1" customWidth="1"/>
    <col min="49" max="49" width="25.7109375" style="6" bestFit="1" customWidth="1"/>
    <col min="50" max="50" width="25.5703125" style="6" bestFit="1" customWidth="1"/>
    <col min="51" max="51" width="23.140625" style="6" bestFit="1" customWidth="1"/>
    <col min="52" max="52" width="12.140625" style="6" bestFit="1" customWidth="1"/>
    <col min="53" max="53" width="17" style="6" bestFit="1" customWidth="1"/>
    <col min="54" max="54" width="12.140625" style="6" bestFit="1" customWidth="1"/>
    <col min="55" max="55" width="16.140625" style="6" bestFit="1" customWidth="1"/>
    <col min="56" max="56" width="12.140625" style="6" bestFit="1" customWidth="1"/>
    <col min="57" max="57" width="14.42578125" style="6" bestFit="1" customWidth="1"/>
    <col min="58" max="58" width="16.140625" style="6" bestFit="1" customWidth="1"/>
    <col min="59" max="59" width="12.140625" style="6" bestFit="1" customWidth="1"/>
    <col min="60" max="60" width="13.42578125" style="6" bestFit="1" customWidth="1"/>
    <col min="61" max="16384" width="9.140625" style="6"/>
  </cols>
  <sheetData>
    <row r="1" spans="1:48" x14ac:dyDescent="0.25">
      <c r="A1" t="s">
        <v>0</v>
      </c>
      <c r="B1" t="s">
        <v>478</v>
      </c>
      <c r="C1" t="s">
        <v>806</v>
      </c>
      <c r="D1" t="s">
        <v>3</v>
      </c>
      <c r="E1" t="s">
        <v>5</v>
      </c>
      <c r="F1" t="s">
        <v>6</v>
      </c>
      <c r="G1" t="s">
        <v>479</v>
      </c>
      <c r="H1" t="s">
        <v>7</v>
      </c>
      <c r="I1" t="s">
        <v>104</v>
      </c>
      <c r="J1" t="s">
        <v>105</v>
      </c>
      <c r="K1" t="s">
        <v>1064</v>
      </c>
      <c r="L1" t="s">
        <v>1065</v>
      </c>
      <c r="M1" t="s">
        <v>1066</v>
      </c>
      <c r="N1" t="s">
        <v>1067</v>
      </c>
      <c r="O1" t="s">
        <v>1068</v>
      </c>
      <c r="P1" t="s">
        <v>1069</v>
      </c>
      <c r="Q1" t="s">
        <v>1074</v>
      </c>
      <c r="R1" t="s">
        <v>1075</v>
      </c>
      <c r="S1" t="s">
        <v>1076</v>
      </c>
      <c r="T1" t="s">
        <v>1077</v>
      </c>
      <c r="U1" t="s">
        <v>1078</v>
      </c>
      <c r="V1" t="s">
        <v>1085</v>
      </c>
      <c r="W1" t="s">
        <v>1086</v>
      </c>
      <c r="X1" t="s">
        <v>1087</v>
      </c>
      <c r="Y1" t="s">
        <v>195</v>
      </c>
      <c r="Z1" t="s">
        <v>958</v>
      </c>
      <c r="AA1" s="6" t="s">
        <v>1129</v>
      </c>
      <c r="AB1" t="s">
        <v>300</v>
      </c>
      <c r="AC1" s="6" t="s">
        <v>1130</v>
      </c>
      <c r="AD1" s="6" t="s">
        <v>1131</v>
      </c>
      <c r="AE1" s="6" t="s">
        <v>1132</v>
      </c>
      <c r="AF1" s="6" t="s">
        <v>1133</v>
      </c>
      <c r="AG1" s="6" t="s">
        <v>1137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x14ac:dyDescent="0.25">
      <c r="A2" s="135">
        <v>1</v>
      </c>
      <c r="B2" s="135">
        <v>176991</v>
      </c>
      <c r="C2" s="135" t="s">
        <v>83</v>
      </c>
      <c r="D2" s="135" t="s">
        <v>166</v>
      </c>
      <c r="E2" s="135" t="s">
        <v>30</v>
      </c>
      <c r="F2" s="135" t="s">
        <v>1016</v>
      </c>
      <c r="G2" s="135">
        <v>267714</v>
      </c>
      <c r="H2" s="135" t="s">
        <v>108</v>
      </c>
      <c r="I2" s="135">
        <v>1</v>
      </c>
      <c r="J2" s="135">
        <v>1.18</v>
      </c>
      <c r="K2" s="135">
        <v>1.2980000000000001E-3</v>
      </c>
      <c r="L2" s="135">
        <v>1.5576000000000001E-4</v>
      </c>
      <c r="M2" s="135">
        <v>1.9469999999999999E-4</v>
      </c>
      <c r="N2" s="135">
        <v>6.4900000000000001E-3</v>
      </c>
      <c r="O2" s="135">
        <v>4.6727999999999993E-4</v>
      </c>
      <c r="P2" s="135">
        <v>2.596E-2</v>
      </c>
      <c r="Q2" s="135">
        <v>1.0409959999999999E-2</v>
      </c>
      <c r="R2" s="135">
        <v>1.5433220000000001E-2</v>
      </c>
      <c r="S2" s="135">
        <v>1.0384000000000001E-2</v>
      </c>
      <c r="T2" s="135"/>
      <c r="U2" s="135"/>
      <c r="V2" s="135"/>
      <c r="W2" s="135"/>
      <c r="X2" s="135">
        <v>4.0800000000000003E-2</v>
      </c>
      <c r="Y2" s="135" t="s">
        <v>33</v>
      </c>
      <c r="Z2" s="135"/>
      <c r="AA2" s="136"/>
      <c r="AB2" s="135" t="s">
        <v>128</v>
      </c>
      <c r="AC2" s="136" t="s">
        <v>129</v>
      </c>
      <c r="AD2" s="136" t="s">
        <v>304</v>
      </c>
      <c r="AE2" s="136" t="s">
        <v>130</v>
      </c>
      <c r="AF2" s="136" t="s">
        <v>156</v>
      </c>
      <c r="AG2" s="136" t="s">
        <v>159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x14ac:dyDescent="0.25">
      <c r="A3" s="135">
        <v>2</v>
      </c>
      <c r="B3" s="135">
        <v>180522</v>
      </c>
      <c r="C3" s="135" t="s">
        <v>98</v>
      </c>
      <c r="D3" s="135" t="s">
        <v>167</v>
      </c>
      <c r="E3" s="135" t="s">
        <v>30</v>
      </c>
      <c r="F3" s="135" t="s">
        <v>1009</v>
      </c>
      <c r="G3" s="135">
        <v>267722</v>
      </c>
      <c r="H3" s="135" t="s">
        <v>108</v>
      </c>
      <c r="I3" s="135">
        <v>1</v>
      </c>
      <c r="J3" s="135">
        <v>1.2</v>
      </c>
      <c r="K3" s="135">
        <v>1.32E-3</v>
      </c>
      <c r="L3" s="135">
        <v>1.584E-4</v>
      </c>
      <c r="M3" s="135">
        <v>1.9799999999999999E-4</v>
      </c>
      <c r="N3" s="135">
        <v>6.6000000000000008E-3</v>
      </c>
      <c r="O3" s="135">
        <v>4.7519999999999995E-4</v>
      </c>
      <c r="P3" s="135">
        <v>2.6400000000000003E-2</v>
      </c>
      <c r="Q3" s="135">
        <v>1.0586399999999999E-2</v>
      </c>
      <c r="R3" s="135">
        <v>1.5694800000000002E-2</v>
      </c>
      <c r="S3" s="135">
        <v>1.056E-2</v>
      </c>
      <c r="T3" s="135"/>
      <c r="U3" s="135"/>
      <c r="V3" s="135"/>
      <c r="W3" s="135"/>
      <c r="X3" s="135">
        <v>4.0800000000000003E-2</v>
      </c>
      <c r="Y3" s="135" t="s">
        <v>33</v>
      </c>
      <c r="Z3" s="135"/>
      <c r="AA3" s="136"/>
      <c r="AB3" s="135">
        <v>1</v>
      </c>
      <c r="AC3" s="136" t="s">
        <v>301</v>
      </c>
      <c r="AD3" s="136" t="s">
        <v>303</v>
      </c>
      <c r="AE3" s="136" t="s">
        <v>307</v>
      </c>
      <c r="AF3" s="136" t="s">
        <v>302</v>
      </c>
      <c r="AG3" s="136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x14ac:dyDescent="0.25">
      <c r="A4" s="135">
        <v>5</v>
      </c>
      <c r="B4" s="135">
        <v>176990</v>
      </c>
      <c r="C4" s="135" t="s">
        <v>102</v>
      </c>
      <c r="D4" s="135" t="s">
        <v>168</v>
      </c>
      <c r="E4" s="135" t="s">
        <v>30</v>
      </c>
      <c r="F4" s="135" t="s">
        <v>1015</v>
      </c>
      <c r="G4" s="135">
        <v>267726</v>
      </c>
      <c r="H4" s="135" t="s">
        <v>20</v>
      </c>
      <c r="I4" s="135">
        <v>1</v>
      </c>
      <c r="J4" s="135">
        <v>1.2</v>
      </c>
      <c r="K4" s="135">
        <v>1.32E-3</v>
      </c>
      <c r="L4" s="135">
        <v>1.584E-4</v>
      </c>
      <c r="M4" s="135">
        <v>1.9799999999999999E-4</v>
      </c>
      <c r="N4" s="135">
        <v>6.6000000000000008E-3</v>
      </c>
      <c r="O4" s="135">
        <v>4.7519999999999995E-4</v>
      </c>
      <c r="P4" s="135">
        <v>2.6400000000000003E-2</v>
      </c>
      <c r="Q4" s="135">
        <v>1.0586399999999999E-2</v>
      </c>
      <c r="R4" s="135">
        <v>1.5694800000000002E-2</v>
      </c>
      <c r="S4" s="135">
        <v>1.056E-2</v>
      </c>
      <c r="T4" s="135"/>
      <c r="U4" s="135"/>
      <c r="V4" s="135"/>
      <c r="W4" s="135"/>
      <c r="X4" s="135">
        <v>4.0800000000000003E-2</v>
      </c>
      <c r="Y4" s="135" t="s">
        <v>33</v>
      </c>
      <c r="Z4" s="135"/>
      <c r="AA4" s="136"/>
      <c r="AB4" s="135"/>
      <c r="AC4" s="136"/>
      <c r="AD4" s="136"/>
      <c r="AE4" s="136"/>
      <c r="AF4" s="136"/>
      <c r="AG4" s="13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x14ac:dyDescent="0.25">
      <c r="A5" s="135">
        <v>19</v>
      </c>
      <c r="B5" s="135">
        <v>176989</v>
      </c>
      <c r="C5" s="135" t="s">
        <v>263</v>
      </c>
      <c r="D5" s="135" t="s">
        <v>275</v>
      </c>
      <c r="E5" s="135" t="s">
        <v>30</v>
      </c>
      <c r="F5" s="135" t="s">
        <v>1015</v>
      </c>
      <c r="G5" s="135">
        <v>267726</v>
      </c>
      <c r="H5" s="135" t="s">
        <v>108</v>
      </c>
      <c r="I5" s="135">
        <v>1</v>
      </c>
      <c r="J5" s="135">
        <v>1.2</v>
      </c>
      <c r="K5" s="135">
        <v>1.32E-3</v>
      </c>
      <c r="L5" s="135">
        <v>1.584E-4</v>
      </c>
      <c r="M5" s="135">
        <v>1.9799999999999999E-4</v>
      </c>
      <c r="N5" s="135">
        <v>6.6000000000000008E-3</v>
      </c>
      <c r="O5" s="135">
        <v>4.7519999999999995E-4</v>
      </c>
      <c r="P5" s="135">
        <v>2.6400000000000003E-2</v>
      </c>
      <c r="Q5" s="135">
        <v>1.0586399999999999E-2</v>
      </c>
      <c r="R5" s="135">
        <v>1.5694800000000002E-2</v>
      </c>
      <c r="S5" s="135">
        <v>1.056E-2</v>
      </c>
      <c r="T5" s="135"/>
      <c r="U5" s="135"/>
      <c r="V5" s="135"/>
      <c r="W5" s="135"/>
      <c r="X5" s="135">
        <v>4.0800000000000003E-2</v>
      </c>
      <c r="Y5" s="135" t="s">
        <v>33</v>
      </c>
      <c r="Z5" s="135"/>
      <c r="AA5" s="136"/>
      <c r="AB5" s="135"/>
      <c r="AC5" s="136"/>
      <c r="AD5" s="136"/>
      <c r="AE5" s="136"/>
      <c r="AF5" s="136"/>
      <c r="AG5" s="13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x14ac:dyDescent="0.25">
      <c r="A6" s="135">
        <v>20</v>
      </c>
      <c r="B6" s="135">
        <v>185225</v>
      </c>
      <c r="C6" s="135" t="s">
        <v>193</v>
      </c>
      <c r="D6" s="135" t="s">
        <v>277</v>
      </c>
      <c r="E6" s="135" t="s">
        <v>30</v>
      </c>
      <c r="F6" s="135" t="s">
        <v>1010</v>
      </c>
      <c r="G6" s="135">
        <v>268160</v>
      </c>
      <c r="H6" s="135" t="s">
        <v>108</v>
      </c>
      <c r="I6" s="135">
        <v>1</v>
      </c>
      <c r="J6" s="135">
        <v>1.03</v>
      </c>
      <c r="K6" s="135">
        <v>1.1330000000000001E-3</v>
      </c>
      <c r="L6" s="135">
        <v>1.3596000000000002E-4</v>
      </c>
      <c r="M6" s="135">
        <v>1.6995000000000001E-4</v>
      </c>
      <c r="N6" s="135">
        <v>5.6650000000000008E-3</v>
      </c>
      <c r="O6" s="135">
        <v>4.0788E-4</v>
      </c>
      <c r="P6" s="135">
        <v>2.2660000000000003E-2</v>
      </c>
      <c r="Q6" s="135">
        <v>9.0866599999999999E-3</v>
      </c>
      <c r="R6" s="135">
        <v>1.3471370000000003E-2</v>
      </c>
      <c r="S6" s="135">
        <v>9.0640000000000009E-3</v>
      </c>
      <c r="T6" s="135"/>
      <c r="U6" s="135"/>
      <c r="V6" s="135"/>
      <c r="W6" s="135">
        <v>4.0800000000000003E-2</v>
      </c>
      <c r="X6" s="135"/>
      <c r="Y6" s="135" t="s">
        <v>33</v>
      </c>
      <c r="Z6" s="135"/>
      <c r="AA6" s="136"/>
      <c r="AB6" s="135"/>
      <c r="AC6" s="136"/>
      <c r="AD6" s="136"/>
      <c r="AE6" s="136"/>
      <c r="AF6" s="136"/>
      <c r="AG6" s="13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x14ac:dyDescent="0.25">
      <c r="A7" s="135">
        <v>21</v>
      </c>
      <c r="B7" s="135">
        <v>185227</v>
      </c>
      <c r="C7" s="135" t="s">
        <v>197</v>
      </c>
      <c r="D7" s="135" t="s">
        <v>278</v>
      </c>
      <c r="E7" s="135" t="s">
        <v>30</v>
      </c>
      <c r="F7" s="135" t="s">
        <v>1010</v>
      </c>
      <c r="G7" s="135">
        <v>268160</v>
      </c>
      <c r="H7" s="135" t="s">
        <v>108</v>
      </c>
      <c r="I7" s="135">
        <v>1</v>
      </c>
      <c r="J7" s="135">
        <v>1.03</v>
      </c>
      <c r="K7" s="135">
        <v>1.1330000000000001E-3</v>
      </c>
      <c r="L7" s="135">
        <v>1.3596000000000002E-4</v>
      </c>
      <c r="M7" s="135">
        <v>1.6995000000000001E-4</v>
      </c>
      <c r="N7" s="135">
        <v>5.6650000000000008E-3</v>
      </c>
      <c r="O7" s="135">
        <v>4.0788E-4</v>
      </c>
      <c r="P7" s="135">
        <v>2.2660000000000003E-2</v>
      </c>
      <c r="Q7" s="135">
        <v>9.0866599999999999E-3</v>
      </c>
      <c r="R7" s="135">
        <v>1.3471370000000003E-2</v>
      </c>
      <c r="S7" s="135">
        <v>9.0640000000000009E-3</v>
      </c>
      <c r="T7" s="135"/>
      <c r="U7" s="135"/>
      <c r="V7" s="135"/>
      <c r="W7" s="135">
        <v>4.0800000000000003E-2</v>
      </c>
      <c r="X7" s="135"/>
      <c r="Y7" s="135" t="s">
        <v>33</v>
      </c>
      <c r="Z7" s="135"/>
      <c r="AA7" s="136"/>
      <c r="AB7" s="135"/>
      <c r="AC7" s="136"/>
      <c r="AD7" s="136"/>
      <c r="AE7" s="136"/>
      <c r="AF7" s="136"/>
      <c r="AG7" s="13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x14ac:dyDescent="0.25">
      <c r="A8" s="135">
        <v>22</v>
      </c>
      <c r="B8" s="135">
        <v>185230</v>
      </c>
      <c r="C8" s="135" t="s">
        <v>198</v>
      </c>
      <c r="D8" s="135" t="s">
        <v>279</v>
      </c>
      <c r="E8" s="135" t="s">
        <v>30</v>
      </c>
      <c r="F8" s="135" t="s">
        <v>1010</v>
      </c>
      <c r="G8" s="135">
        <v>268160</v>
      </c>
      <c r="H8" s="135" t="s">
        <v>108</v>
      </c>
      <c r="I8" s="135">
        <v>1</v>
      </c>
      <c r="J8" s="135">
        <v>1.03</v>
      </c>
      <c r="K8" s="135">
        <v>1.1330000000000001E-3</v>
      </c>
      <c r="L8" s="135">
        <v>1.3596000000000002E-4</v>
      </c>
      <c r="M8" s="135">
        <v>1.6995000000000001E-4</v>
      </c>
      <c r="N8" s="135">
        <v>5.6650000000000008E-3</v>
      </c>
      <c r="O8" s="135">
        <v>4.0788E-4</v>
      </c>
      <c r="P8" s="135">
        <v>2.2660000000000003E-2</v>
      </c>
      <c r="Q8" s="135">
        <v>9.0866599999999999E-3</v>
      </c>
      <c r="R8" s="135">
        <v>1.3471370000000003E-2</v>
      </c>
      <c r="S8" s="135">
        <v>9.0640000000000009E-3</v>
      </c>
      <c r="T8" s="135"/>
      <c r="U8" s="135"/>
      <c r="V8" s="135"/>
      <c r="W8" s="135">
        <v>4.0800000000000003E-2</v>
      </c>
      <c r="X8" s="135"/>
      <c r="Y8" s="135" t="s">
        <v>33</v>
      </c>
      <c r="Z8" s="135"/>
      <c r="AA8" s="136"/>
      <c r="AB8" s="135"/>
      <c r="AC8" s="136"/>
      <c r="AD8" s="136"/>
      <c r="AE8" s="136"/>
      <c r="AF8" s="136"/>
      <c r="AG8" s="13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x14ac:dyDescent="0.25">
      <c r="A9" s="135">
        <v>23</v>
      </c>
      <c r="B9" s="135">
        <v>185232</v>
      </c>
      <c r="C9" s="135" t="s">
        <v>199</v>
      </c>
      <c r="D9" s="135" t="s">
        <v>280</v>
      </c>
      <c r="E9" s="135" t="s">
        <v>30</v>
      </c>
      <c r="F9" s="135" t="s">
        <v>1010</v>
      </c>
      <c r="G9" s="135">
        <v>268160</v>
      </c>
      <c r="H9" s="135" t="s">
        <v>108</v>
      </c>
      <c r="I9" s="135">
        <v>1</v>
      </c>
      <c r="J9" s="135">
        <v>1.03</v>
      </c>
      <c r="K9" s="135">
        <v>1.1330000000000001E-3</v>
      </c>
      <c r="L9" s="135">
        <v>1.3596000000000002E-4</v>
      </c>
      <c r="M9" s="135">
        <v>1.6995000000000001E-4</v>
      </c>
      <c r="N9" s="135">
        <v>5.6650000000000008E-3</v>
      </c>
      <c r="O9" s="135">
        <v>4.0788E-4</v>
      </c>
      <c r="P9" s="135">
        <v>2.2660000000000003E-2</v>
      </c>
      <c r="Q9" s="135">
        <v>9.0866599999999999E-3</v>
      </c>
      <c r="R9" s="135">
        <v>1.3471370000000003E-2</v>
      </c>
      <c r="S9" s="135">
        <v>9.0640000000000009E-3</v>
      </c>
      <c r="T9" s="135"/>
      <c r="U9" s="135"/>
      <c r="V9" s="135"/>
      <c r="W9" s="135">
        <v>4.0800000000000003E-2</v>
      </c>
      <c r="X9" s="135"/>
      <c r="Y9" s="135" t="s">
        <v>33</v>
      </c>
      <c r="Z9" s="135"/>
      <c r="AA9" s="136"/>
      <c r="AB9" s="135"/>
      <c r="AC9" s="136"/>
      <c r="AD9" s="136"/>
      <c r="AE9" s="136"/>
      <c r="AF9" s="136"/>
      <c r="AG9" s="13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x14ac:dyDescent="0.25">
      <c r="A10" s="135">
        <v>24</v>
      </c>
      <c r="B10" s="135">
        <v>180519</v>
      </c>
      <c r="C10" s="135" t="s">
        <v>200</v>
      </c>
      <c r="D10" s="135" t="s">
        <v>281</v>
      </c>
      <c r="E10" s="135" t="s">
        <v>30</v>
      </c>
      <c r="F10" s="135" t="s">
        <v>1010</v>
      </c>
      <c r="G10" s="135">
        <v>268160</v>
      </c>
      <c r="H10" s="135" t="s">
        <v>108</v>
      </c>
      <c r="I10" s="135">
        <v>1</v>
      </c>
      <c r="J10" s="135">
        <v>1.03</v>
      </c>
      <c r="K10" s="135">
        <v>1.1330000000000001E-3</v>
      </c>
      <c r="L10" s="135">
        <v>1.3596000000000002E-4</v>
      </c>
      <c r="M10" s="135">
        <v>1.6995000000000001E-4</v>
      </c>
      <c r="N10" s="135">
        <v>5.6650000000000008E-3</v>
      </c>
      <c r="O10" s="135">
        <v>4.0788E-4</v>
      </c>
      <c r="P10" s="135">
        <v>2.2660000000000003E-2</v>
      </c>
      <c r="Q10" s="135">
        <v>9.0866599999999999E-3</v>
      </c>
      <c r="R10" s="135">
        <v>1.3471370000000003E-2</v>
      </c>
      <c r="S10" s="135">
        <v>9.0640000000000009E-3</v>
      </c>
      <c r="T10" s="135"/>
      <c r="U10" s="135"/>
      <c r="V10" s="135"/>
      <c r="W10" s="135">
        <v>4.0800000000000003E-2</v>
      </c>
      <c r="X10" s="135"/>
      <c r="Y10" s="135" t="s">
        <v>33</v>
      </c>
      <c r="Z10" s="135"/>
      <c r="AA10" s="136"/>
      <c r="AB10" s="135"/>
      <c r="AC10" s="136"/>
      <c r="AD10" s="136"/>
      <c r="AE10" s="136"/>
      <c r="AF10" s="136"/>
      <c r="AG10" s="13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x14ac:dyDescent="0.25">
      <c r="A11" s="135">
        <v>25</v>
      </c>
      <c r="B11" s="135">
        <v>179079</v>
      </c>
      <c r="C11" s="135" t="s">
        <v>201</v>
      </c>
      <c r="D11" s="135" t="s">
        <v>282</v>
      </c>
      <c r="E11" s="135" t="s">
        <v>30</v>
      </c>
      <c r="F11" s="135" t="s">
        <v>1008</v>
      </c>
      <c r="G11" s="135">
        <v>253758</v>
      </c>
      <c r="H11" s="135" t="s">
        <v>108</v>
      </c>
      <c r="I11" s="135">
        <v>1</v>
      </c>
      <c r="J11" s="135">
        <v>1.03</v>
      </c>
      <c r="K11" s="135">
        <v>1.1330000000000001E-3</v>
      </c>
      <c r="L11" s="135">
        <v>1.3596000000000002E-4</v>
      </c>
      <c r="M11" s="135">
        <v>1.6995000000000001E-4</v>
      </c>
      <c r="N11" s="135">
        <v>5.6650000000000008E-3</v>
      </c>
      <c r="O11" s="135">
        <v>4.0788E-4</v>
      </c>
      <c r="P11" s="135">
        <v>2.2660000000000003E-2</v>
      </c>
      <c r="Q11" s="135">
        <v>9.0866599999999999E-3</v>
      </c>
      <c r="R11" s="135">
        <v>1.3471370000000003E-2</v>
      </c>
      <c r="S11" s="135">
        <v>9.0640000000000009E-3</v>
      </c>
      <c r="T11" s="135"/>
      <c r="U11" s="135"/>
      <c r="V11" s="135"/>
      <c r="W11" s="135">
        <v>4.0800000000000003E-2</v>
      </c>
      <c r="X11" s="135"/>
      <c r="Y11" s="135" t="s">
        <v>33</v>
      </c>
      <c r="Z11" s="135"/>
      <c r="AA11" s="136"/>
      <c r="AB11" s="135"/>
      <c r="AC11" s="136"/>
      <c r="AD11" s="136"/>
      <c r="AE11" s="136"/>
      <c r="AF11" s="136"/>
      <c r="AG11" s="13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x14ac:dyDescent="0.25">
      <c r="A12" s="135">
        <v>26</v>
      </c>
      <c r="B12" s="135">
        <v>179088</v>
      </c>
      <c r="C12" s="135" t="s">
        <v>215</v>
      </c>
      <c r="D12" s="135" t="s">
        <v>283</v>
      </c>
      <c r="E12" s="135" t="s">
        <v>30</v>
      </c>
      <c r="F12" s="135" t="s">
        <v>1008</v>
      </c>
      <c r="G12" s="135">
        <v>253758</v>
      </c>
      <c r="H12" s="135" t="s">
        <v>108</v>
      </c>
      <c r="I12" s="135">
        <v>1</v>
      </c>
      <c r="J12" s="135">
        <v>1.03</v>
      </c>
      <c r="K12" s="135">
        <v>1.1330000000000001E-3</v>
      </c>
      <c r="L12" s="135">
        <v>1.3596000000000002E-4</v>
      </c>
      <c r="M12" s="135">
        <v>1.6995000000000001E-4</v>
      </c>
      <c r="N12" s="135">
        <v>5.6650000000000008E-3</v>
      </c>
      <c r="O12" s="135">
        <v>4.0788E-4</v>
      </c>
      <c r="P12" s="135">
        <v>2.2660000000000003E-2</v>
      </c>
      <c r="Q12" s="135">
        <v>9.0866599999999999E-3</v>
      </c>
      <c r="R12" s="135">
        <v>1.3471370000000003E-2</v>
      </c>
      <c r="S12" s="135">
        <v>9.0640000000000009E-3</v>
      </c>
      <c r="T12" s="135"/>
      <c r="U12" s="135"/>
      <c r="V12" s="135"/>
      <c r="W12" s="135">
        <v>4.0800000000000003E-2</v>
      </c>
      <c r="X12" s="135"/>
      <c r="Y12" s="135" t="s">
        <v>33</v>
      </c>
      <c r="Z12" s="135"/>
      <c r="AA12" s="136"/>
      <c r="AB12" s="135"/>
      <c r="AC12" s="136"/>
      <c r="AD12" s="136"/>
      <c r="AE12" s="136"/>
      <c r="AF12" s="136"/>
      <c r="AG12" s="13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x14ac:dyDescent="0.25">
      <c r="A13" s="135">
        <v>27</v>
      </c>
      <c r="B13" s="135">
        <v>184545</v>
      </c>
      <c r="C13" s="135" t="s">
        <v>229</v>
      </c>
      <c r="D13" s="135" t="s">
        <v>284</v>
      </c>
      <c r="E13" s="135" t="s">
        <v>30</v>
      </c>
      <c r="F13" s="135" t="s">
        <v>1009</v>
      </c>
      <c r="G13" s="135">
        <v>267722</v>
      </c>
      <c r="H13" s="135" t="s">
        <v>20</v>
      </c>
      <c r="I13" s="135">
        <v>1</v>
      </c>
      <c r="J13" s="135">
        <v>1.03</v>
      </c>
      <c r="K13" s="135">
        <v>1.1330000000000001E-3</v>
      </c>
      <c r="L13" s="135">
        <v>1.3596000000000002E-4</v>
      </c>
      <c r="M13" s="135">
        <v>1.6995000000000001E-4</v>
      </c>
      <c r="N13" s="135">
        <v>5.6650000000000008E-3</v>
      </c>
      <c r="O13" s="135">
        <v>4.0788E-4</v>
      </c>
      <c r="P13" s="135">
        <v>2.2660000000000003E-2</v>
      </c>
      <c r="Q13" s="135">
        <v>9.0866599999999999E-3</v>
      </c>
      <c r="R13" s="135">
        <v>1.3471370000000003E-2</v>
      </c>
      <c r="S13" s="135">
        <v>9.0640000000000009E-3</v>
      </c>
      <c r="T13" s="135"/>
      <c r="U13" s="135"/>
      <c r="V13" s="135"/>
      <c r="W13" s="135">
        <v>4.0800000000000003E-2</v>
      </c>
      <c r="X13" s="135"/>
      <c r="Y13" s="135" t="s">
        <v>33</v>
      </c>
      <c r="Z13" s="135"/>
      <c r="AA13" s="136"/>
      <c r="AB13" s="135"/>
      <c r="AC13" s="136"/>
      <c r="AD13" s="136"/>
      <c r="AE13" s="136"/>
      <c r="AF13" s="136"/>
      <c r="AG13" s="13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x14ac:dyDescent="0.25">
      <c r="A14" s="135">
        <v>28</v>
      </c>
      <c r="B14" s="135">
        <v>184552</v>
      </c>
      <c r="C14" s="135" t="s">
        <v>230</v>
      </c>
      <c r="D14" s="135" t="s">
        <v>285</v>
      </c>
      <c r="E14" s="135" t="s">
        <v>30</v>
      </c>
      <c r="F14" s="135" t="s">
        <v>1009</v>
      </c>
      <c r="G14" s="135">
        <v>267722</v>
      </c>
      <c r="H14" s="135" t="s">
        <v>20</v>
      </c>
      <c r="I14" s="135">
        <v>1</v>
      </c>
      <c r="J14" s="135">
        <v>1.03</v>
      </c>
      <c r="K14" s="135">
        <v>1.1330000000000001E-3</v>
      </c>
      <c r="L14" s="135">
        <v>1.3596000000000002E-4</v>
      </c>
      <c r="M14" s="135">
        <v>1.6995000000000001E-4</v>
      </c>
      <c r="N14" s="135">
        <v>5.6650000000000008E-3</v>
      </c>
      <c r="O14" s="135">
        <v>4.0788E-4</v>
      </c>
      <c r="P14" s="135">
        <v>2.2660000000000003E-2</v>
      </c>
      <c r="Q14" s="135">
        <v>9.0866599999999999E-3</v>
      </c>
      <c r="R14" s="135">
        <v>1.3471370000000003E-2</v>
      </c>
      <c r="S14" s="135">
        <v>9.0640000000000009E-3</v>
      </c>
      <c r="T14" s="135"/>
      <c r="U14" s="135"/>
      <c r="V14" s="135"/>
      <c r="W14" s="135">
        <v>4.0800000000000003E-2</v>
      </c>
      <c r="X14" s="135"/>
      <c r="Y14" s="135" t="s">
        <v>33</v>
      </c>
      <c r="Z14" s="135"/>
      <c r="AA14" s="136"/>
      <c r="AB14" s="135"/>
      <c r="AC14" s="136"/>
      <c r="AD14" s="136"/>
      <c r="AE14" s="136"/>
      <c r="AF14" s="136"/>
      <c r="AG14" s="13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x14ac:dyDescent="0.25">
      <c r="A15" s="135">
        <v>29</v>
      </c>
      <c r="B15" s="135">
        <v>185210</v>
      </c>
      <c r="C15" s="135" t="s">
        <v>238</v>
      </c>
      <c r="D15" s="135" t="s">
        <v>286</v>
      </c>
      <c r="E15" s="135" t="s">
        <v>30</v>
      </c>
      <c r="F15" s="135" t="s">
        <v>1008</v>
      </c>
      <c r="G15" s="135">
        <v>253758</v>
      </c>
      <c r="H15" s="135" t="s">
        <v>20</v>
      </c>
      <c r="I15" s="135">
        <v>1</v>
      </c>
      <c r="J15" s="135">
        <v>1.03</v>
      </c>
      <c r="K15" s="135">
        <v>1.1330000000000001E-3</v>
      </c>
      <c r="L15" s="135">
        <v>1.3596000000000002E-4</v>
      </c>
      <c r="M15" s="135">
        <v>1.6995000000000001E-4</v>
      </c>
      <c r="N15" s="135">
        <v>5.6650000000000008E-3</v>
      </c>
      <c r="O15" s="135">
        <v>4.0788E-4</v>
      </c>
      <c r="P15" s="135">
        <v>2.2660000000000003E-2</v>
      </c>
      <c r="Q15" s="135">
        <v>9.0866599999999999E-3</v>
      </c>
      <c r="R15" s="135">
        <v>1.3471370000000003E-2</v>
      </c>
      <c r="S15" s="135">
        <v>9.0640000000000009E-3</v>
      </c>
      <c r="T15" s="135"/>
      <c r="U15" s="135"/>
      <c r="V15" s="135"/>
      <c r="W15" s="135">
        <v>4.0800000000000003E-2</v>
      </c>
      <c r="X15" s="135"/>
      <c r="Y15" s="135" t="s">
        <v>33</v>
      </c>
      <c r="Z15" s="135"/>
      <c r="AA15" s="136"/>
      <c r="AB15" s="135"/>
      <c r="AC15" s="136"/>
      <c r="AD15" s="136"/>
      <c r="AE15" s="136"/>
      <c r="AF15" s="136"/>
      <c r="AG15" s="13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x14ac:dyDescent="0.25">
      <c r="A16" s="135">
        <v>30</v>
      </c>
      <c r="B16" s="135">
        <v>185207</v>
      </c>
      <c r="C16" s="135" t="s">
        <v>240</v>
      </c>
      <c r="D16" s="135" t="s">
        <v>287</v>
      </c>
      <c r="E16" s="135" t="s">
        <v>30</v>
      </c>
      <c r="F16" s="135" t="s">
        <v>1008</v>
      </c>
      <c r="G16" s="135">
        <v>253758</v>
      </c>
      <c r="H16" s="135" t="s">
        <v>20</v>
      </c>
      <c r="I16" s="135">
        <v>1</v>
      </c>
      <c r="J16" s="135">
        <v>1.03</v>
      </c>
      <c r="K16" s="135">
        <v>1.1330000000000001E-3</v>
      </c>
      <c r="L16" s="135">
        <v>1.3596000000000002E-4</v>
      </c>
      <c r="M16" s="135">
        <v>1.6995000000000001E-4</v>
      </c>
      <c r="N16" s="135">
        <v>5.6650000000000008E-3</v>
      </c>
      <c r="O16" s="135">
        <v>4.0788E-4</v>
      </c>
      <c r="P16" s="135">
        <v>2.2660000000000003E-2</v>
      </c>
      <c r="Q16" s="135">
        <v>9.0866599999999999E-3</v>
      </c>
      <c r="R16" s="135">
        <v>1.3471370000000003E-2</v>
      </c>
      <c r="S16" s="135">
        <v>9.0640000000000009E-3</v>
      </c>
      <c r="T16" s="135"/>
      <c r="U16" s="135"/>
      <c r="V16" s="135"/>
      <c r="W16" s="135">
        <v>4.0800000000000003E-2</v>
      </c>
      <c r="X16" s="135"/>
      <c r="Y16" s="135" t="s">
        <v>33</v>
      </c>
      <c r="Z16" s="135"/>
      <c r="AA16" s="136"/>
      <c r="AB16" s="135"/>
      <c r="AC16" s="136"/>
      <c r="AD16" s="136"/>
      <c r="AE16" s="136"/>
      <c r="AF16" s="136"/>
      <c r="AG16" s="13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x14ac:dyDescent="0.25">
      <c r="A17" s="135">
        <v>31</v>
      </c>
      <c r="B17" s="135">
        <v>185224</v>
      </c>
      <c r="C17" s="135" t="s">
        <v>241</v>
      </c>
      <c r="D17" s="135" t="s">
        <v>288</v>
      </c>
      <c r="E17" s="135" t="s">
        <v>30</v>
      </c>
      <c r="F17" s="135" t="s">
        <v>1008</v>
      </c>
      <c r="G17" s="135">
        <v>253758</v>
      </c>
      <c r="H17" s="135" t="s">
        <v>20</v>
      </c>
      <c r="I17" s="135">
        <v>1</v>
      </c>
      <c r="J17" s="135">
        <v>1.03</v>
      </c>
      <c r="K17" s="135">
        <v>1.1330000000000001E-3</v>
      </c>
      <c r="L17" s="135">
        <v>1.3596000000000002E-4</v>
      </c>
      <c r="M17" s="135">
        <v>1.6995000000000001E-4</v>
      </c>
      <c r="N17" s="135">
        <v>5.6650000000000008E-3</v>
      </c>
      <c r="O17" s="135">
        <v>4.0788E-4</v>
      </c>
      <c r="P17" s="135">
        <v>2.2660000000000003E-2</v>
      </c>
      <c r="Q17" s="135">
        <v>9.0866599999999999E-3</v>
      </c>
      <c r="R17" s="135">
        <v>1.3471370000000003E-2</v>
      </c>
      <c r="S17" s="135">
        <v>9.0640000000000009E-3</v>
      </c>
      <c r="T17" s="135"/>
      <c r="U17" s="135"/>
      <c r="V17" s="135"/>
      <c r="W17" s="135">
        <v>4.0800000000000003E-2</v>
      </c>
      <c r="X17" s="135"/>
      <c r="Y17" s="135" t="s">
        <v>33</v>
      </c>
      <c r="Z17" s="135"/>
      <c r="AA17" s="136"/>
      <c r="AB17" s="135"/>
      <c r="AC17" s="136"/>
      <c r="AD17" s="136"/>
      <c r="AE17" s="136"/>
      <c r="AF17" s="136"/>
      <c r="AG17" s="13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x14ac:dyDescent="0.25">
      <c r="A18" s="135">
        <v>32</v>
      </c>
      <c r="B18" s="135">
        <v>185217</v>
      </c>
      <c r="C18" s="135" t="s">
        <v>252</v>
      </c>
      <c r="D18" s="135" t="s">
        <v>289</v>
      </c>
      <c r="E18" s="135" t="s">
        <v>30</v>
      </c>
      <c r="F18" s="135" t="s">
        <v>1008</v>
      </c>
      <c r="G18" s="135">
        <v>253758</v>
      </c>
      <c r="H18" s="135" t="s">
        <v>20</v>
      </c>
      <c r="I18" s="135">
        <v>1</v>
      </c>
      <c r="J18" s="135">
        <v>1.03</v>
      </c>
      <c r="K18" s="135">
        <v>1.1330000000000001E-3</v>
      </c>
      <c r="L18" s="135">
        <v>1.3596000000000002E-4</v>
      </c>
      <c r="M18" s="135">
        <v>1.6995000000000001E-4</v>
      </c>
      <c r="N18" s="135">
        <v>5.6650000000000008E-3</v>
      </c>
      <c r="O18" s="135">
        <v>4.0788E-4</v>
      </c>
      <c r="P18" s="135">
        <v>2.2660000000000003E-2</v>
      </c>
      <c r="Q18" s="135">
        <v>9.0866599999999999E-3</v>
      </c>
      <c r="R18" s="135">
        <v>1.3471370000000003E-2</v>
      </c>
      <c r="S18" s="135">
        <v>9.0640000000000009E-3</v>
      </c>
      <c r="T18" s="135"/>
      <c r="U18" s="135"/>
      <c r="V18" s="135"/>
      <c r="W18" s="135">
        <v>4.0800000000000003E-2</v>
      </c>
      <c r="X18" s="135"/>
      <c r="Y18" s="135" t="s">
        <v>33</v>
      </c>
      <c r="Z18" s="135"/>
      <c r="AA18" s="136"/>
      <c r="AB18" s="135"/>
      <c r="AC18" s="136"/>
      <c r="AD18" s="136"/>
      <c r="AE18" s="136"/>
      <c r="AF18" s="136"/>
      <c r="AG18" s="13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x14ac:dyDescent="0.25">
      <c r="A19" s="135">
        <v>33</v>
      </c>
      <c r="B19" s="135">
        <v>181672</v>
      </c>
      <c r="C19" s="135" t="s">
        <v>256</v>
      </c>
      <c r="D19" s="135" t="s">
        <v>290</v>
      </c>
      <c r="E19" s="135" t="s">
        <v>30</v>
      </c>
      <c r="F19" s="135" t="s">
        <v>1016</v>
      </c>
      <c r="G19" s="135">
        <v>267714</v>
      </c>
      <c r="H19" s="135" t="s">
        <v>20</v>
      </c>
      <c r="I19" s="135">
        <v>1</v>
      </c>
      <c r="J19" s="135">
        <v>1.18</v>
      </c>
      <c r="K19" s="135">
        <v>1.2980000000000001E-3</v>
      </c>
      <c r="L19" s="135">
        <v>1.5576000000000001E-4</v>
      </c>
      <c r="M19" s="135">
        <v>1.9469999999999999E-4</v>
      </c>
      <c r="N19" s="135">
        <v>6.4900000000000001E-3</v>
      </c>
      <c r="O19" s="135">
        <v>4.6727999999999993E-4</v>
      </c>
      <c r="P19" s="135">
        <v>2.596E-2</v>
      </c>
      <c r="Q19" s="135">
        <v>1.0409959999999999E-2</v>
      </c>
      <c r="R19" s="135">
        <v>1.5433220000000001E-2</v>
      </c>
      <c r="S19" s="135">
        <v>1.0384000000000001E-2</v>
      </c>
      <c r="T19" s="135"/>
      <c r="U19" s="135"/>
      <c r="V19" s="135">
        <v>4.0800000000000003E-2</v>
      </c>
      <c r="W19" s="135"/>
      <c r="X19" s="135"/>
      <c r="Y19" s="135" t="s">
        <v>33</v>
      </c>
      <c r="Z19" s="135"/>
      <c r="AA19" s="136"/>
      <c r="AB19" s="135"/>
      <c r="AC19" s="136"/>
      <c r="AD19" s="136"/>
      <c r="AE19" s="136"/>
      <c r="AF19" s="136"/>
      <c r="AG19" s="13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x14ac:dyDescent="0.25">
      <c r="A20" s="135">
        <v>34</v>
      </c>
      <c r="B20" s="135">
        <v>181812</v>
      </c>
      <c r="C20" s="135" t="s">
        <v>257</v>
      </c>
      <c r="D20" s="135" t="s">
        <v>291</v>
      </c>
      <c r="E20" s="135" t="s">
        <v>30</v>
      </c>
      <c r="F20" s="135" t="s">
        <v>1009</v>
      </c>
      <c r="G20" s="135">
        <v>267722</v>
      </c>
      <c r="H20" s="135" t="s">
        <v>20</v>
      </c>
      <c r="I20" s="135">
        <v>1</v>
      </c>
      <c r="J20" s="135">
        <v>1.2</v>
      </c>
      <c r="K20" s="135">
        <v>1.32E-3</v>
      </c>
      <c r="L20" s="135">
        <v>1.584E-4</v>
      </c>
      <c r="M20" s="135">
        <v>1.9799999999999999E-4</v>
      </c>
      <c r="N20" s="135">
        <v>6.6000000000000008E-3</v>
      </c>
      <c r="O20" s="135">
        <v>4.7519999999999995E-4</v>
      </c>
      <c r="P20" s="135">
        <v>2.6400000000000003E-2</v>
      </c>
      <c r="Q20" s="135">
        <v>1.0586399999999999E-2</v>
      </c>
      <c r="R20" s="135">
        <v>1.5694800000000002E-2</v>
      </c>
      <c r="S20" s="135">
        <v>1.056E-2</v>
      </c>
      <c r="T20" s="135"/>
      <c r="U20" s="135"/>
      <c r="V20" s="135">
        <v>4.0800000000000003E-2</v>
      </c>
      <c r="W20" s="135"/>
      <c r="X20" s="135"/>
      <c r="Y20" s="135" t="s">
        <v>33</v>
      </c>
      <c r="Z20" s="135"/>
      <c r="AA20" s="136"/>
      <c r="AB20" s="135"/>
      <c r="AC20" s="136"/>
      <c r="AD20" s="136"/>
      <c r="AE20" s="136"/>
      <c r="AF20" s="136"/>
      <c r="AG20" s="13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x14ac:dyDescent="0.25">
      <c r="A21" s="135">
        <v>35</v>
      </c>
      <c r="B21" s="135">
        <v>181668</v>
      </c>
      <c r="C21" s="135" t="s">
        <v>258</v>
      </c>
      <c r="D21" s="135" t="s">
        <v>292</v>
      </c>
      <c r="E21" s="135" t="s">
        <v>30</v>
      </c>
      <c r="F21" s="135" t="s">
        <v>1017</v>
      </c>
      <c r="G21" s="135">
        <v>307171</v>
      </c>
      <c r="H21" s="135" t="s">
        <v>20</v>
      </c>
      <c r="I21" s="135">
        <v>1</v>
      </c>
      <c r="J21" s="135">
        <v>1.2</v>
      </c>
      <c r="K21" s="135">
        <v>1.32E-3</v>
      </c>
      <c r="L21" s="135">
        <v>1.584E-4</v>
      </c>
      <c r="M21" s="135">
        <v>1.9799999999999999E-4</v>
      </c>
      <c r="N21" s="135">
        <v>6.6000000000000008E-3</v>
      </c>
      <c r="O21" s="135">
        <v>4.7519999999999995E-4</v>
      </c>
      <c r="P21" s="135">
        <v>2.6400000000000003E-2</v>
      </c>
      <c r="Q21" s="135">
        <v>1.0586399999999999E-2</v>
      </c>
      <c r="R21" s="135">
        <v>1.5694800000000002E-2</v>
      </c>
      <c r="S21" s="135">
        <v>1.056E-2</v>
      </c>
      <c r="T21" s="135"/>
      <c r="U21" s="135"/>
      <c r="V21" s="135">
        <v>4.0800000000000003E-2</v>
      </c>
      <c r="W21" s="135"/>
      <c r="X21" s="135"/>
      <c r="Y21" s="135" t="s">
        <v>33</v>
      </c>
      <c r="Z21" s="135"/>
      <c r="AA21" s="136"/>
      <c r="AB21" s="135"/>
      <c r="AC21" s="136"/>
      <c r="AD21" s="136"/>
      <c r="AE21" s="136"/>
      <c r="AF21" s="136"/>
      <c r="AG21" s="13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x14ac:dyDescent="0.25">
      <c r="A22" s="135">
        <v>36</v>
      </c>
      <c r="B22" s="135">
        <v>179097</v>
      </c>
      <c r="C22" s="135" t="s">
        <v>274</v>
      </c>
      <c r="D22" s="135" t="s">
        <v>294</v>
      </c>
      <c r="E22" s="135" t="s">
        <v>30</v>
      </c>
      <c r="F22" s="135" t="s">
        <v>1008</v>
      </c>
      <c r="G22" s="135">
        <v>253758</v>
      </c>
      <c r="H22" s="135" t="s">
        <v>20</v>
      </c>
      <c r="I22" s="135">
        <v>1</v>
      </c>
      <c r="J22" s="135">
        <v>1.03</v>
      </c>
      <c r="K22" s="135">
        <v>1.1330000000000001E-3</v>
      </c>
      <c r="L22" s="135">
        <v>1.3596000000000002E-4</v>
      </c>
      <c r="M22" s="135">
        <v>1.6995000000000001E-4</v>
      </c>
      <c r="N22" s="135">
        <v>5.6650000000000008E-3</v>
      </c>
      <c r="O22" s="135">
        <v>4.0788E-4</v>
      </c>
      <c r="P22" s="135">
        <v>2.2660000000000003E-2</v>
      </c>
      <c r="Q22" s="135">
        <v>9.0866599999999999E-3</v>
      </c>
      <c r="R22" s="135">
        <v>1.3471370000000003E-2</v>
      </c>
      <c r="S22" s="135">
        <v>9.0640000000000009E-3</v>
      </c>
      <c r="T22" s="135"/>
      <c r="U22" s="135"/>
      <c r="V22" s="135"/>
      <c r="W22" s="135">
        <v>4.0800000000000003E-2</v>
      </c>
      <c r="X22" s="135"/>
      <c r="Y22" s="135" t="s">
        <v>33</v>
      </c>
      <c r="Z22" s="135"/>
      <c r="AA22" s="136"/>
      <c r="AB22" s="135"/>
      <c r="AC22" s="136"/>
      <c r="AD22" s="136"/>
      <c r="AE22" s="136"/>
      <c r="AF22" s="136"/>
      <c r="AG22" s="13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x14ac:dyDescent="0.25">
      <c r="A23" s="135">
        <v>37</v>
      </c>
      <c r="B23" s="135">
        <v>180510</v>
      </c>
      <c r="C23" s="135" t="s">
        <v>308</v>
      </c>
      <c r="D23" s="135" t="s">
        <v>316</v>
      </c>
      <c r="E23" s="135" t="s">
        <v>30</v>
      </c>
      <c r="F23" s="135" t="s">
        <v>1010</v>
      </c>
      <c r="G23" s="135">
        <v>268160</v>
      </c>
      <c r="H23" s="135" t="s">
        <v>108</v>
      </c>
      <c r="I23" s="135">
        <v>1</v>
      </c>
      <c r="J23" s="135">
        <v>1.03</v>
      </c>
      <c r="K23" s="135">
        <v>1.1330000000000001E-3</v>
      </c>
      <c r="L23" s="135">
        <v>1.3596000000000002E-4</v>
      </c>
      <c r="M23" s="135">
        <v>1.6995000000000001E-4</v>
      </c>
      <c r="N23" s="135">
        <v>5.6650000000000008E-3</v>
      </c>
      <c r="O23" s="135">
        <v>4.0788E-4</v>
      </c>
      <c r="P23" s="135">
        <v>2.2660000000000003E-2</v>
      </c>
      <c r="Q23" s="135">
        <v>9.0866599999999999E-3</v>
      </c>
      <c r="R23" s="135">
        <v>1.3471370000000003E-2</v>
      </c>
      <c r="S23" s="135">
        <v>9.0640000000000009E-3</v>
      </c>
      <c r="T23" s="135"/>
      <c r="U23" s="135"/>
      <c r="V23" s="135"/>
      <c r="W23" s="135">
        <v>4.0800000000000003E-2</v>
      </c>
      <c r="X23" s="135"/>
      <c r="Y23" s="135" t="s">
        <v>33</v>
      </c>
      <c r="Z23" s="135"/>
      <c r="AA23" s="136"/>
      <c r="AB23" s="135"/>
      <c r="AC23" s="136"/>
      <c r="AD23" s="136"/>
      <c r="AE23" s="136"/>
      <c r="AF23" s="136"/>
      <c r="AG23" s="13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x14ac:dyDescent="0.25">
      <c r="A24" s="135">
        <v>38</v>
      </c>
      <c r="B24" s="135">
        <v>180512</v>
      </c>
      <c r="C24" s="135" t="s">
        <v>309</v>
      </c>
      <c r="D24" s="135" t="s">
        <v>317</v>
      </c>
      <c r="E24" s="135" t="s">
        <v>30</v>
      </c>
      <c r="F24" s="135" t="s">
        <v>1010</v>
      </c>
      <c r="G24" s="135">
        <v>268160</v>
      </c>
      <c r="H24" s="135" t="s">
        <v>108</v>
      </c>
      <c r="I24" s="135">
        <v>1</v>
      </c>
      <c r="J24" s="135">
        <v>1.03</v>
      </c>
      <c r="K24" s="135">
        <v>1.1330000000000001E-3</v>
      </c>
      <c r="L24" s="135">
        <v>1.3596000000000002E-4</v>
      </c>
      <c r="M24" s="135">
        <v>1.6995000000000001E-4</v>
      </c>
      <c r="N24" s="135">
        <v>5.6650000000000008E-3</v>
      </c>
      <c r="O24" s="135">
        <v>4.0788E-4</v>
      </c>
      <c r="P24" s="135">
        <v>2.2660000000000003E-2</v>
      </c>
      <c r="Q24" s="135">
        <v>9.0866599999999999E-3</v>
      </c>
      <c r="R24" s="135">
        <v>1.3471370000000003E-2</v>
      </c>
      <c r="S24" s="135">
        <v>9.0640000000000009E-3</v>
      </c>
      <c r="T24" s="135"/>
      <c r="U24" s="135"/>
      <c r="V24" s="135"/>
      <c r="W24" s="135">
        <v>4.0800000000000003E-2</v>
      </c>
      <c r="X24" s="135"/>
      <c r="Y24" s="135" t="s">
        <v>33</v>
      </c>
      <c r="Z24" s="135"/>
      <c r="AA24" s="136"/>
      <c r="AB24" s="135"/>
      <c r="AC24" s="136"/>
      <c r="AD24" s="136"/>
      <c r="AE24" s="136"/>
      <c r="AF24" s="136"/>
      <c r="AG24" s="13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x14ac:dyDescent="0.25">
      <c r="A25" s="135">
        <v>39</v>
      </c>
      <c r="B25" s="135">
        <v>180514</v>
      </c>
      <c r="C25" s="135" t="s">
        <v>310</v>
      </c>
      <c r="D25" s="135" t="s">
        <v>318</v>
      </c>
      <c r="E25" s="135" t="s">
        <v>30</v>
      </c>
      <c r="F25" s="135" t="s">
        <v>1010</v>
      </c>
      <c r="G25" s="135">
        <v>268160</v>
      </c>
      <c r="H25" s="135" t="s">
        <v>108</v>
      </c>
      <c r="I25" s="135">
        <v>1</v>
      </c>
      <c r="J25" s="135">
        <v>1.03</v>
      </c>
      <c r="K25" s="135">
        <v>1.1330000000000001E-3</v>
      </c>
      <c r="L25" s="135">
        <v>1.3596000000000002E-4</v>
      </c>
      <c r="M25" s="135">
        <v>1.6995000000000001E-4</v>
      </c>
      <c r="N25" s="135">
        <v>5.6650000000000008E-3</v>
      </c>
      <c r="O25" s="135">
        <v>4.0788E-4</v>
      </c>
      <c r="P25" s="135">
        <v>2.2660000000000003E-2</v>
      </c>
      <c r="Q25" s="135">
        <v>9.0866599999999999E-3</v>
      </c>
      <c r="R25" s="135">
        <v>1.3471370000000003E-2</v>
      </c>
      <c r="S25" s="135">
        <v>9.0640000000000009E-3</v>
      </c>
      <c r="T25" s="135"/>
      <c r="U25" s="135"/>
      <c r="V25" s="135"/>
      <c r="W25" s="135">
        <v>4.0800000000000003E-2</v>
      </c>
      <c r="X25" s="135"/>
      <c r="Y25" s="135" t="s">
        <v>33</v>
      </c>
      <c r="Z25" s="135"/>
      <c r="AA25" s="136"/>
      <c r="AB25" s="135"/>
      <c r="AC25" s="136"/>
      <c r="AD25" s="136"/>
      <c r="AE25" s="136"/>
      <c r="AF25" s="136"/>
      <c r="AG25" s="13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x14ac:dyDescent="0.25">
      <c r="A26" s="135">
        <v>40</v>
      </c>
      <c r="B26" s="135">
        <v>180516</v>
      </c>
      <c r="C26" s="135" t="s">
        <v>311</v>
      </c>
      <c r="D26" s="135" t="s">
        <v>319</v>
      </c>
      <c r="E26" s="135" t="s">
        <v>30</v>
      </c>
      <c r="F26" s="135" t="s">
        <v>1010</v>
      </c>
      <c r="G26" s="135">
        <v>268160</v>
      </c>
      <c r="H26" s="135" t="s">
        <v>108</v>
      </c>
      <c r="I26" s="135">
        <v>1</v>
      </c>
      <c r="J26" s="135">
        <v>1.03</v>
      </c>
      <c r="K26" s="135">
        <v>1.1330000000000001E-3</v>
      </c>
      <c r="L26" s="135">
        <v>1.3596000000000002E-4</v>
      </c>
      <c r="M26" s="135">
        <v>1.6995000000000001E-4</v>
      </c>
      <c r="N26" s="135">
        <v>5.6650000000000008E-3</v>
      </c>
      <c r="O26" s="135">
        <v>4.0788E-4</v>
      </c>
      <c r="P26" s="135">
        <v>2.2660000000000003E-2</v>
      </c>
      <c r="Q26" s="135">
        <v>9.0866599999999999E-3</v>
      </c>
      <c r="R26" s="135">
        <v>1.3471370000000003E-2</v>
      </c>
      <c r="S26" s="135">
        <v>9.0640000000000009E-3</v>
      </c>
      <c r="T26" s="135"/>
      <c r="U26" s="135"/>
      <c r="V26" s="135"/>
      <c r="W26" s="135">
        <v>4.0800000000000003E-2</v>
      </c>
      <c r="X26" s="135"/>
      <c r="Y26" s="135" t="s">
        <v>33</v>
      </c>
      <c r="Z26" s="135"/>
      <c r="AA26" s="136"/>
      <c r="AB26" s="135"/>
      <c r="AC26" s="136"/>
      <c r="AD26" s="136"/>
      <c r="AE26" s="136"/>
      <c r="AF26" s="136"/>
      <c r="AG26" s="13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x14ac:dyDescent="0.25">
      <c r="A27" s="135">
        <v>41</v>
      </c>
      <c r="B27" s="135">
        <v>184548</v>
      </c>
      <c r="C27" s="135" t="s">
        <v>298</v>
      </c>
      <c r="D27" s="135" t="s">
        <v>320</v>
      </c>
      <c r="E27" s="135" t="s">
        <v>30</v>
      </c>
      <c r="F27" s="135" t="s">
        <v>1009</v>
      </c>
      <c r="G27" s="135">
        <v>267722</v>
      </c>
      <c r="H27" s="135" t="s">
        <v>20</v>
      </c>
      <c r="I27" s="135">
        <v>1</v>
      </c>
      <c r="J27" s="135">
        <v>1.03</v>
      </c>
      <c r="K27" s="135">
        <v>1.1330000000000001E-3</v>
      </c>
      <c r="L27" s="135">
        <v>1.3596000000000002E-4</v>
      </c>
      <c r="M27" s="135">
        <v>1.6995000000000001E-4</v>
      </c>
      <c r="N27" s="135">
        <v>5.6650000000000008E-3</v>
      </c>
      <c r="O27" s="135">
        <v>4.0788E-4</v>
      </c>
      <c r="P27" s="135">
        <v>2.2660000000000003E-2</v>
      </c>
      <c r="Q27" s="135">
        <v>9.0866599999999999E-3</v>
      </c>
      <c r="R27" s="135">
        <v>1.3471370000000003E-2</v>
      </c>
      <c r="S27" s="135">
        <v>9.0640000000000009E-3</v>
      </c>
      <c r="T27" s="135"/>
      <c r="U27" s="135"/>
      <c r="V27" s="135"/>
      <c r="W27" s="135">
        <v>4.0800000000000003E-2</v>
      </c>
      <c r="X27" s="135"/>
      <c r="Y27" s="135" t="s">
        <v>33</v>
      </c>
      <c r="Z27" s="135"/>
      <c r="AA27" s="136"/>
      <c r="AB27" s="135"/>
      <c r="AC27" s="136"/>
      <c r="AD27" s="136"/>
      <c r="AE27" s="136"/>
      <c r="AF27" s="136"/>
      <c r="AG27" s="13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x14ac:dyDescent="0.25">
      <c r="A28" s="135">
        <v>42</v>
      </c>
      <c r="B28" s="135">
        <v>184553</v>
      </c>
      <c r="C28" s="135" t="s">
        <v>299</v>
      </c>
      <c r="D28" s="135" t="s">
        <v>321</v>
      </c>
      <c r="E28" s="135" t="s">
        <v>30</v>
      </c>
      <c r="F28" s="135" t="s">
        <v>1009</v>
      </c>
      <c r="G28" s="135">
        <v>267722</v>
      </c>
      <c r="H28" s="135" t="s">
        <v>20</v>
      </c>
      <c r="I28" s="135">
        <v>1</v>
      </c>
      <c r="J28" s="135">
        <v>1.03</v>
      </c>
      <c r="K28" s="135">
        <v>1.1330000000000001E-3</v>
      </c>
      <c r="L28" s="135">
        <v>1.3596000000000002E-4</v>
      </c>
      <c r="M28" s="135">
        <v>1.6995000000000001E-4</v>
      </c>
      <c r="N28" s="135">
        <v>5.6650000000000008E-3</v>
      </c>
      <c r="O28" s="135">
        <v>4.0788E-4</v>
      </c>
      <c r="P28" s="135">
        <v>2.2660000000000003E-2</v>
      </c>
      <c r="Q28" s="135">
        <v>9.0866599999999999E-3</v>
      </c>
      <c r="R28" s="135">
        <v>1.3471370000000003E-2</v>
      </c>
      <c r="S28" s="135">
        <v>9.0640000000000009E-3</v>
      </c>
      <c r="T28" s="135"/>
      <c r="U28" s="135"/>
      <c r="V28" s="135"/>
      <c r="W28" s="135">
        <v>4.0800000000000003E-2</v>
      </c>
      <c r="X28" s="135"/>
      <c r="Y28" s="135" t="s">
        <v>33</v>
      </c>
      <c r="Z28" s="135"/>
      <c r="AA28" s="136"/>
      <c r="AB28" s="135"/>
      <c r="AC28" s="136"/>
      <c r="AD28" s="136"/>
      <c r="AE28" s="136"/>
      <c r="AF28" s="136"/>
      <c r="AG28" s="13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x14ac:dyDescent="0.25">
      <c r="A29" s="135">
        <v>43</v>
      </c>
      <c r="B29" s="135">
        <v>181443</v>
      </c>
      <c r="C29" s="135" t="s">
        <v>325</v>
      </c>
      <c r="D29" s="135" t="s">
        <v>332</v>
      </c>
      <c r="E29" s="135" t="s">
        <v>30</v>
      </c>
      <c r="F29" s="135" t="s">
        <v>1009</v>
      </c>
      <c r="G29" s="135">
        <v>267722</v>
      </c>
      <c r="H29" s="135" t="s">
        <v>20</v>
      </c>
      <c r="I29" s="135">
        <v>1</v>
      </c>
      <c r="J29" s="135">
        <v>1.03</v>
      </c>
      <c r="K29" s="135">
        <v>1.1330000000000001E-3</v>
      </c>
      <c r="L29" s="135">
        <v>1.3596000000000002E-4</v>
      </c>
      <c r="M29" s="135">
        <v>1.6995000000000001E-4</v>
      </c>
      <c r="N29" s="135">
        <v>5.6650000000000008E-3</v>
      </c>
      <c r="O29" s="135">
        <v>4.0788E-4</v>
      </c>
      <c r="P29" s="135">
        <v>2.2660000000000003E-2</v>
      </c>
      <c r="Q29" s="135">
        <v>9.0866599999999999E-3</v>
      </c>
      <c r="R29" s="135">
        <v>1.3471370000000003E-2</v>
      </c>
      <c r="S29" s="135">
        <v>9.0640000000000009E-3</v>
      </c>
      <c r="T29" s="135"/>
      <c r="U29" s="135"/>
      <c r="V29" s="135"/>
      <c r="W29" s="135">
        <v>4.0800000000000003E-2</v>
      </c>
      <c r="X29" s="135"/>
      <c r="Y29" s="135" t="s">
        <v>33</v>
      </c>
      <c r="Z29" s="135"/>
      <c r="AA29" s="136"/>
      <c r="AB29" s="135"/>
      <c r="AC29" s="136"/>
      <c r="AD29" s="136"/>
      <c r="AE29" s="136"/>
      <c r="AF29" s="136"/>
      <c r="AG29" s="13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x14ac:dyDescent="0.25">
      <c r="A30" s="135">
        <v>44</v>
      </c>
      <c r="B30" s="135">
        <v>181447</v>
      </c>
      <c r="C30" s="135" t="s">
        <v>327</v>
      </c>
      <c r="D30" s="135" t="s">
        <v>333</v>
      </c>
      <c r="E30" s="135" t="s">
        <v>30</v>
      </c>
      <c r="F30" s="135" t="s">
        <v>1009</v>
      </c>
      <c r="G30" s="135">
        <v>267722</v>
      </c>
      <c r="H30" s="135" t="s">
        <v>20</v>
      </c>
      <c r="I30" s="135">
        <v>1</v>
      </c>
      <c r="J30" s="135">
        <v>1.03</v>
      </c>
      <c r="K30" s="135">
        <v>1.1330000000000001E-3</v>
      </c>
      <c r="L30" s="135">
        <v>1.3596000000000002E-4</v>
      </c>
      <c r="M30" s="135">
        <v>1.6995000000000001E-4</v>
      </c>
      <c r="N30" s="135">
        <v>5.6650000000000008E-3</v>
      </c>
      <c r="O30" s="135">
        <v>4.0788E-4</v>
      </c>
      <c r="P30" s="135">
        <v>2.2660000000000003E-2</v>
      </c>
      <c r="Q30" s="135">
        <v>9.0866599999999999E-3</v>
      </c>
      <c r="R30" s="135">
        <v>1.3471370000000003E-2</v>
      </c>
      <c r="S30" s="135">
        <v>9.0640000000000009E-3</v>
      </c>
      <c r="T30" s="135"/>
      <c r="U30" s="135"/>
      <c r="V30" s="135"/>
      <c r="W30" s="135">
        <v>4.0800000000000003E-2</v>
      </c>
      <c r="X30" s="135"/>
      <c r="Y30" s="135" t="s">
        <v>33</v>
      </c>
      <c r="Z30" s="135"/>
      <c r="AA30" s="136"/>
      <c r="AB30" s="135"/>
      <c r="AC30" s="136"/>
      <c r="AD30" s="136"/>
      <c r="AE30" s="136"/>
      <c r="AF30" s="136"/>
      <c r="AG30" s="13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x14ac:dyDescent="0.25">
      <c r="A31" s="135">
        <v>45</v>
      </c>
      <c r="B31" s="135">
        <v>181450</v>
      </c>
      <c r="C31" s="135" t="s">
        <v>328</v>
      </c>
      <c r="D31" s="135" t="s">
        <v>334</v>
      </c>
      <c r="E31" s="135" t="s">
        <v>30</v>
      </c>
      <c r="F31" s="135" t="s">
        <v>1009</v>
      </c>
      <c r="G31" s="135">
        <v>267722</v>
      </c>
      <c r="H31" s="135" t="s">
        <v>20</v>
      </c>
      <c r="I31" s="135">
        <v>1</v>
      </c>
      <c r="J31" s="135">
        <v>1.03</v>
      </c>
      <c r="K31" s="135">
        <v>1.1330000000000001E-3</v>
      </c>
      <c r="L31" s="135">
        <v>1.3596000000000002E-4</v>
      </c>
      <c r="M31" s="135">
        <v>1.6995000000000001E-4</v>
      </c>
      <c r="N31" s="135">
        <v>5.6650000000000008E-3</v>
      </c>
      <c r="O31" s="135">
        <v>4.0788E-4</v>
      </c>
      <c r="P31" s="135">
        <v>2.2660000000000003E-2</v>
      </c>
      <c r="Q31" s="135">
        <v>9.0866599999999999E-3</v>
      </c>
      <c r="R31" s="135">
        <v>1.3471370000000003E-2</v>
      </c>
      <c r="S31" s="135">
        <v>9.0640000000000009E-3</v>
      </c>
      <c r="T31" s="135"/>
      <c r="U31" s="135"/>
      <c r="V31" s="135"/>
      <c r="W31" s="135">
        <v>4.0800000000000003E-2</v>
      </c>
      <c r="X31" s="135"/>
      <c r="Y31" s="135" t="s">
        <v>33</v>
      </c>
      <c r="Z31" s="135"/>
      <c r="AA31" s="136"/>
      <c r="AB31" s="135"/>
      <c r="AC31" s="136"/>
      <c r="AD31" s="136"/>
      <c r="AE31" s="136"/>
      <c r="AF31" s="136"/>
      <c r="AG31" s="13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x14ac:dyDescent="0.25">
      <c r="A32" s="135">
        <v>46</v>
      </c>
      <c r="B32" s="135">
        <v>181453</v>
      </c>
      <c r="C32" s="135" t="s">
        <v>324</v>
      </c>
      <c r="D32" s="135" t="s">
        <v>335</v>
      </c>
      <c r="E32" s="135" t="s">
        <v>30</v>
      </c>
      <c r="F32" s="135" t="s">
        <v>1009</v>
      </c>
      <c r="G32" s="135">
        <v>267722</v>
      </c>
      <c r="H32" s="135" t="s">
        <v>20</v>
      </c>
      <c r="I32" s="135">
        <v>1</v>
      </c>
      <c r="J32" s="135">
        <v>1.03</v>
      </c>
      <c r="K32" s="135">
        <v>1.1330000000000001E-3</v>
      </c>
      <c r="L32" s="135">
        <v>1.3596000000000002E-4</v>
      </c>
      <c r="M32" s="135">
        <v>1.6995000000000001E-4</v>
      </c>
      <c r="N32" s="135">
        <v>5.6650000000000008E-3</v>
      </c>
      <c r="O32" s="135">
        <v>4.0788E-4</v>
      </c>
      <c r="P32" s="135">
        <v>2.2660000000000003E-2</v>
      </c>
      <c r="Q32" s="135">
        <v>9.0866599999999999E-3</v>
      </c>
      <c r="R32" s="135">
        <v>1.3471370000000003E-2</v>
      </c>
      <c r="S32" s="135">
        <v>9.0640000000000009E-3</v>
      </c>
      <c r="T32" s="135"/>
      <c r="U32" s="135"/>
      <c r="V32" s="135"/>
      <c r="W32" s="135">
        <v>4.0800000000000003E-2</v>
      </c>
      <c r="X32" s="135"/>
      <c r="Y32" s="135" t="s">
        <v>33</v>
      </c>
      <c r="Z32" s="135"/>
      <c r="AA32" s="136"/>
      <c r="AB32" s="135"/>
      <c r="AC32" s="136"/>
      <c r="AD32" s="136"/>
      <c r="AE32" s="136"/>
      <c r="AF32" s="136"/>
      <c r="AG32" s="13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x14ac:dyDescent="0.25">
      <c r="A33" s="135">
        <v>47</v>
      </c>
      <c r="B33" s="135">
        <v>181456</v>
      </c>
      <c r="C33" s="135" t="s">
        <v>322</v>
      </c>
      <c r="D33" s="135" t="s">
        <v>336</v>
      </c>
      <c r="E33" s="135" t="s">
        <v>30</v>
      </c>
      <c r="F33" s="135" t="s">
        <v>1009</v>
      </c>
      <c r="G33" s="135">
        <v>267722</v>
      </c>
      <c r="H33" s="135" t="s">
        <v>20</v>
      </c>
      <c r="I33" s="135">
        <v>1</v>
      </c>
      <c r="J33" s="135">
        <v>1.03</v>
      </c>
      <c r="K33" s="135">
        <v>1.1330000000000001E-3</v>
      </c>
      <c r="L33" s="135">
        <v>1.3596000000000002E-4</v>
      </c>
      <c r="M33" s="135">
        <v>1.6995000000000001E-4</v>
      </c>
      <c r="N33" s="135">
        <v>5.6650000000000008E-3</v>
      </c>
      <c r="O33" s="135">
        <v>4.0788E-4</v>
      </c>
      <c r="P33" s="135">
        <v>2.2660000000000003E-2</v>
      </c>
      <c r="Q33" s="135">
        <v>9.0866599999999999E-3</v>
      </c>
      <c r="R33" s="135">
        <v>1.3471370000000003E-2</v>
      </c>
      <c r="S33" s="135">
        <v>9.0640000000000009E-3</v>
      </c>
      <c r="T33" s="135"/>
      <c r="U33" s="135"/>
      <c r="V33" s="135"/>
      <c r="W33" s="135">
        <v>4.0800000000000003E-2</v>
      </c>
      <c r="X33" s="135"/>
      <c r="Y33" s="135" t="s">
        <v>33</v>
      </c>
      <c r="Z33" s="135"/>
      <c r="AA33" s="136"/>
      <c r="AB33" s="135"/>
      <c r="AC33" s="136"/>
      <c r="AD33" s="136"/>
      <c r="AE33" s="136"/>
      <c r="AF33" s="136"/>
      <c r="AG33" s="13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x14ac:dyDescent="0.25">
      <c r="A34" s="135">
        <v>48</v>
      </c>
      <c r="B34" s="135">
        <v>181458</v>
      </c>
      <c r="C34" s="135" t="s">
        <v>329</v>
      </c>
      <c r="D34" s="135" t="s">
        <v>337</v>
      </c>
      <c r="E34" s="135" t="s">
        <v>30</v>
      </c>
      <c r="F34" s="135" t="s">
        <v>1009</v>
      </c>
      <c r="G34" s="135">
        <v>267722</v>
      </c>
      <c r="H34" s="135" t="s">
        <v>20</v>
      </c>
      <c r="I34" s="135">
        <v>1</v>
      </c>
      <c r="J34" s="135">
        <v>1.03</v>
      </c>
      <c r="K34" s="135">
        <v>1.1330000000000001E-3</v>
      </c>
      <c r="L34" s="135">
        <v>1.3596000000000002E-4</v>
      </c>
      <c r="M34" s="135">
        <v>1.6995000000000001E-4</v>
      </c>
      <c r="N34" s="135">
        <v>5.6650000000000008E-3</v>
      </c>
      <c r="O34" s="135">
        <v>4.0788E-4</v>
      </c>
      <c r="P34" s="135">
        <v>2.2660000000000003E-2</v>
      </c>
      <c r="Q34" s="135">
        <v>9.0866599999999999E-3</v>
      </c>
      <c r="R34" s="135">
        <v>1.3471370000000003E-2</v>
      </c>
      <c r="S34" s="135">
        <v>9.0640000000000009E-3</v>
      </c>
      <c r="T34" s="135"/>
      <c r="U34" s="135"/>
      <c r="V34" s="135"/>
      <c r="W34" s="135">
        <v>4.0800000000000003E-2</v>
      </c>
      <c r="X34" s="135"/>
      <c r="Y34" s="135" t="s">
        <v>33</v>
      </c>
      <c r="Z34" s="135"/>
      <c r="AA34" s="136"/>
      <c r="AB34" s="135"/>
      <c r="AC34" s="136"/>
      <c r="AD34" s="136"/>
      <c r="AE34" s="136"/>
      <c r="AF34" s="136"/>
      <c r="AG34" s="13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x14ac:dyDescent="0.25">
      <c r="A35" s="135">
        <v>49</v>
      </c>
      <c r="B35" s="135">
        <v>181460</v>
      </c>
      <c r="C35" s="135" t="s">
        <v>330</v>
      </c>
      <c r="D35" s="135" t="s">
        <v>338</v>
      </c>
      <c r="E35" s="135" t="s">
        <v>30</v>
      </c>
      <c r="F35" s="135" t="s">
        <v>1009</v>
      </c>
      <c r="G35" s="135">
        <v>267722</v>
      </c>
      <c r="H35" s="135" t="s">
        <v>20</v>
      </c>
      <c r="I35" s="135">
        <v>1</v>
      </c>
      <c r="J35" s="135">
        <v>1.03</v>
      </c>
      <c r="K35" s="135">
        <v>1.1330000000000001E-3</v>
      </c>
      <c r="L35" s="135">
        <v>1.3596000000000002E-4</v>
      </c>
      <c r="M35" s="135">
        <v>1.6995000000000001E-4</v>
      </c>
      <c r="N35" s="135">
        <v>5.6650000000000008E-3</v>
      </c>
      <c r="O35" s="135">
        <v>4.0788E-4</v>
      </c>
      <c r="P35" s="135">
        <v>2.2660000000000003E-2</v>
      </c>
      <c r="Q35" s="135">
        <v>9.0866599999999999E-3</v>
      </c>
      <c r="R35" s="135">
        <v>1.3471370000000003E-2</v>
      </c>
      <c r="S35" s="135">
        <v>9.0640000000000009E-3</v>
      </c>
      <c r="T35" s="135"/>
      <c r="U35" s="135"/>
      <c r="V35" s="135"/>
      <c r="W35" s="135">
        <v>4.0800000000000003E-2</v>
      </c>
      <c r="X35" s="135"/>
      <c r="Y35" s="135" t="s">
        <v>33</v>
      </c>
      <c r="Z35" s="135"/>
      <c r="AA35" s="136"/>
      <c r="AB35" s="135"/>
      <c r="AC35" s="136"/>
      <c r="AD35" s="136"/>
      <c r="AE35" s="136"/>
      <c r="AF35" s="136"/>
      <c r="AG35" s="13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x14ac:dyDescent="0.25">
      <c r="A36" s="135">
        <v>50</v>
      </c>
      <c r="B36" s="135">
        <v>181468</v>
      </c>
      <c r="C36" s="135" t="s">
        <v>326</v>
      </c>
      <c r="D36" s="135" t="s">
        <v>339</v>
      </c>
      <c r="E36" s="135" t="s">
        <v>30</v>
      </c>
      <c r="F36" s="135" t="s">
        <v>1009</v>
      </c>
      <c r="G36" s="135">
        <v>267722</v>
      </c>
      <c r="H36" s="135" t="s">
        <v>20</v>
      </c>
      <c r="I36" s="135">
        <v>1</v>
      </c>
      <c r="J36" s="135">
        <v>1.03</v>
      </c>
      <c r="K36" s="135">
        <v>1.1330000000000001E-3</v>
      </c>
      <c r="L36" s="135">
        <v>1.3596000000000002E-4</v>
      </c>
      <c r="M36" s="135">
        <v>1.6995000000000001E-4</v>
      </c>
      <c r="N36" s="135">
        <v>5.6650000000000008E-3</v>
      </c>
      <c r="O36" s="135">
        <v>4.0788E-4</v>
      </c>
      <c r="P36" s="135">
        <v>2.2660000000000003E-2</v>
      </c>
      <c r="Q36" s="135">
        <v>9.0866599999999999E-3</v>
      </c>
      <c r="R36" s="135">
        <v>1.3471370000000003E-2</v>
      </c>
      <c r="S36" s="135">
        <v>9.0640000000000009E-3</v>
      </c>
      <c r="T36" s="135"/>
      <c r="U36" s="135"/>
      <c r="V36" s="135"/>
      <c r="W36" s="135">
        <v>4.0800000000000003E-2</v>
      </c>
      <c r="X36" s="135"/>
      <c r="Y36" s="135" t="s">
        <v>33</v>
      </c>
      <c r="Z36" s="135"/>
      <c r="AA36" s="136"/>
      <c r="AB36" s="135"/>
      <c r="AC36" s="136"/>
      <c r="AD36" s="136"/>
      <c r="AE36" s="136"/>
      <c r="AF36" s="136"/>
      <c r="AG36" s="13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x14ac:dyDescent="0.25">
      <c r="A37" s="135">
        <v>51</v>
      </c>
      <c r="B37" s="135">
        <v>180508</v>
      </c>
      <c r="C37" s="135" t="s">
        <v>331</v>
      </c>
      <c r="D37" s="135" t="s">
        <v>340</v>
      </c>
      <c r="E37" s="135" t="s">
        <v>30</v>
      </c>
      <c r="F37" s="135" t="s">
        <v>1008</v>
      </c>
      <c r="G37" s="135">
        <v>253758</v>
      </c>
      <c r="H37" s="135" t="s">
        <v>20</v>
      </c>
      <c r="I37" s="135">
        <v>1</v>
      </c>
      <c r="J37" s="135">
        <v>1.03</v>
      </c>
      <c r="K37" s="135">
        <v>1.1330000000000001E-3</v>
      </c>
      <c r="L37" s="135">
        <v>1.3596000000000002E-4</v>
      </c>
      <c r="M37" s="135">
        <v>1.6995000000000001E-4</v>
      </c>
      <c r="N37" s="135">
        <v>5.6650000000000008E-3</v>
      </c>
      <c r="O37" s="135">
        <v>4.0788E-4</v>
      </c>
      <c r="P37" s="135">
        <v>2.2660000000000003E-2</v>
      </c>
      <c r="Q37" s="135">
        <v>9.0866599999999999E-3</v>
      </c>
      <c r="R37" s="135">
        <v>1.3471370000000003E-2</v>
      </c>
      <c r="S37" s="135">
        <v>9.0640000000000009E-3</v>
      </c>
      <c r="T37" s="135"/>
      <c r="U37" s="135"/>
      <c r="V37" s="135"/>
      <c r="W37" s="135">
        <v>4.0800000000000003E-2</v>
      </c>
      <c r="X37" s="135"/>
      <c r="Y37" s="135" t="s">
        <v>33</v>
      </c>
      <c r="Z37" s="135"/>
      <c r="AA37" s="136"/>
      <c r="AB37" s="135"/>
      <c r="AC37" s="136"/>
      <c r="AD37" s="136"/>
      <c r="AE37" s="136"/>
      <c r="AF37" s="136"/>
      <c r="AG37" s="13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x14ac:dyDescent="0.25">
      <c r="A38" s="135">
        <v>52</v>
      </c>
      <c r="B38" s="135">
        <v>185204</v>
      </c>
      <c r="C38" s="135" t="s">
        <v>440</v>
      </c>
      <c r="D38" s="135" t="s">
        <v>441</v>
      </c>
      <c r="E38" s="135" t="s">
        <v>30</v>
      </c>
      <c r="F38" s="135" t="s">
        <v>1008</v>
      </c>
      <c r="G38" s="135">
        <v>253758</v>
      </c>
      <c r="H38" s="135" t="s">
        <v>20</v>
      </c>
      <c r="I38" s="135">
        <v>1</v>
      </c>
      <c r="J38" s="135">
        <v>1.03</v>
      </c>
      <c r="K38" s="135">
        <v>1.1330000000000001E-3</v>
      </c>
      <c r="L38" s="135">
        <v>1.3596000000000002E-4</v>
      </c>
      <c r="M38" s="135">
        <v>1.6995000000000001E-4</v>
      </c>
      <c r="N38" s="135">
        <v>5.6650000000000008E-3</v>
      </c>
      <c r="O38" s="135">
        <v>4.0788E-4</v>
      </c>
      <c r="P38" s="135">
        <v>2.2660000000000003E-2</v>
      </c>
      <c r="Q38" s="135">
        <v>9.0866599999999999E-3</v>
      </c>
      <c r="R38" s="135">
        <v>1.3471370000000003E-2</v>
      </c>
      <c r="S38" s="135">
        <v>9.0640000000000009E-3</v>
      </c>
      <c r="T38" s="135"/>
      <c r="U38" s="135"/>
      <c r="V38" s="135"/>
      <c r="W38" s="135">
        <v>4.0800000000000003E-2</v>
      </c>
      <c r="X38" s="135"/>
      <c r="Y38" s="135" t="s">
        <v>33</v>
      </c>
      <c r="Z38" s="135"/>
      <c r="AA38" s="136"/>
      <c r="AB38" s="135"/>
      <c r="AC38" s="136"/>
      <c r="AD38" s="136"/>
      <c r="AE38" s="136"/>
      <c r="AF38" s="136"/>
      <c r="AG38" s="13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x14ac:dyDescent="0.25">
      <c r="A39" s="135">
        <v>53</v>
      </c>
      <c r="B39" s="135">
        <v>185205</v>
      </c>
      <c r="C39" s="135" t="s">
        <v>431</v>
      </c>
      <c r="D39" s="135" t="s">
        <v>442</v>
      </c>
      <c r="E39" s="135" t="s">
        <v>30</v>
      </c>
      <c r="F39" s="135" t="s">
        <v>1008</v>
      </c>
      <c r="G39" s="135">
        <v>253758</v>
      </c>
      <c r="H39" s="135" t="s">
        <v>20</v>
      </c>
      <c r="I39" s="135">
        <v>1</v>
      </c>
      <c r="J39" s="135">
        <v>1.03</v>
      </c>
      <c r="K39" s="135">
        <v>1.1330000000000001E-3</v>
      </c>
      <c r="L39" s="135">
        <v>1.3596000000000002E-4</v>
      </c>
      <c r="M39" s="135">
        <v>1.6995000000000001E-4</v>
      </c>
      <c r="N39" s="135">
        <v>5.6650000000000008E-3</v>
      </c>
      <c r="O39" s="135">
        <v>4.0788E-4</v>
      </c>
      <c r="P39" s="135">
        <v>2.2660000000000003E-2</v>
      </c>
      <c r="Q39" s="135">
        <v>9.0866599999999999E-3</v>
      </c>
      <c r="R39" s="135">
        <v>1.3471370000000003E-2</v>
      </c>
      <c r="S39" s="135">
        <v>9.0640000000000009E-3</v>
      </c>
      <c r="T39" s="135"/>
      <c r="U39" s="135"/>
      <c r="V39" s="135"/>
      <c r="W39" s="135">
        <v>4.0800000000000003E-2</v>
      </c>
      <c r="X39" s="135"/>
      <c r="Y39" s="135" t="s">
        <v>33</v>
      </c>
      <c r="Z39" s="135"/>
      <c r="AA39" s="136"/>
      <c r="AB39" s="135"/>
      <c r="AC39" s="136"/>
      <c r="AD39" s="136"/>
      <c r="AE39" s="136"/>
      <c r="AF39" s="136"/>
      <c r="AG39" s="13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x14ac:dyDescent="0.25">
      <c r="A40" s="135">
        <v>54</v>
      </c>
      <c r="B40" s="135">
        <v>185215</v>
      </c>
      <c r="C40" s="135" t="s">
        <v>430</v>
      </c>
      <c r="D40" s="135" t="s">
        <v>443</v>
      </c>
      <c r="E40" s="135" t="s">
        <v>30</v>
      </c>
      <c r="F40" s="135" t="s">
        <v>1008</v>
      </c>
      <c r="G40" s="135">
        <v>253758</v>
      </c>
      <c r="H40" s="135" t="s">
        <v>20</v>
      </c>
      <c r="I40" s="135">
        <v>1</v>
      </c>
      <c r="J40" s="135">
        <v>1.03</v>
      </c>
      <c r="K40" s="135">
        <v>1.1330000000000001E-3</v>
      </c>
      <c r="L40" s="135">
        <v>1.3596000000000002E-4</v>
      </c>
      <c r="M40" s="135">
        <v>1.6995000000000001E-4</v>
      </c>
      <c r="N40" s="135">
        <v>5.6650000000000008E-3</v>
      </c>
      <c r="O40" s="135">
        <v>4.0788E-4</v>
      </c>
      <c r="P40" s="135">
        <v>2.2660000000000003E-2</v>
      </c>
      <c r="Q40" s="135">
        <v>9.0866599999999999E-3</v>
      </c>
      <c r="R40" s="135">
        <v>1.3471370000000003E-2</v>
      </c>
      <c r="S40" s="135">
        <v>9.0640000000000009E-3</v>
      </c>
      <c r="T40" s="135"/>
      <c r="U40" s="135"/>
      <c r="V40" s="135"/>
      <c r="W40" s="135">
        <v>4.0800000000000003E-2</v>
      </c>
      <c r="X40" s="135"/>
      <c r="Y40" s="135" t="s">
        <v>33</v>
      </c>
      <c r="Z40" s="135"/>
      <c r="AA40" s="136"/>
      <c r="AB40" s="135"/>
      <c r="AC40" s="136"/>
      <c r="AD40" s="136"/>
      <c r="AE40" s="136"/>
      <c r="AF40" s="136"/>
      <c r="AG40" s="13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x14ac:dyDescent="0.25">
      <c r="A41" s="135">
        <v>55</v>
      </c>
      <c r="B41" s="135">
        <v>183638</v>
      </c>
      <c r="C41" s="135" t="s">
        <v>432</v>
      </c>
      <c r="D41" s="135" t="s">
        <v>444</v>
      </c>
      <c r="E41" s="135" t="s">
        <v>30</v>
      </c>
      <c r="F41" s="135" t="s">
        <v>1010</v>
      </c>
      <c r="G41" s="135">
        <v>268160</v>
      </c>
      <c r="H41" s="135" t="s">
        <v>108</v>
      </c>
      <c r="I41" s="135">
        <v>1</v>
      </c>
      <c r="J41" s="135">
        <v>1.03</v>
      </c>
      <c r="K41" s="135">
        <v>1.1330000000000001E-3</v>
      </c>
      <c r="L41" s="135">
        <v>1.3596000000000002E-4</v>
      </c>
      <c r="M41" s="135">
        <v>1.6995000000000001E-4</v>
      </c>
      <c r="N41" s="135">
        <v>5.6650000000000008E-3</v>
      </c>
      <c r="O41" s="135">
        <v>4.0788E-4</v>
      </c>
      <c r="P41" s="135">
        <v>2.2660000000000003E-2</v>
      </c>
      <c r="Q41" s="135">
        <v>9.0866599999999999E-3</v>
      </c>
      <c r="R41" s="135">
        <v>1.3471370000000003E-2</v>
      </c>
      <c r="S41" s="135">
        <v>9.0640000000000009E-3</v>
      </c>
      <c r="T41" s="135"/>
      <c r="U41" s="135"/>
      <c r="V41" s="135"/>
      <c r="W41" s="135">
        <v>4.0800000000000003E-2</v>
      </c>
      <c r="X41" s="135"/>
      <c r="Y41" s="135" t="s">
        <v>33</v>
      </c>
      <c r="Z41" s="135"/>
      <c r="AA41" s="136"/>
      <c r="AB41" s="135"/>
      <c r="AC41" s="136"/>
      <c r="AD41" s="136"/>
      <c r="AE41" s="136"/>
      <c r="AF41" s="136"/>
      <c r="AG41" s="13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x14ac:dyDescent="0.25">
      <c r="A42" s="135">
        <v>56</v>
      </c>
      <c r="B42" s="135">
        <v>180520</v>
      </c>
      <c r="C42" s="135" t="s">
        <v>433</v>
      </c>
      <c r="D42" s="135" t="s">
        <v>445</v>
      </c>
      <c r="E42" s="135" t="s">
        <v>30</v>
      </c>
      <c r="F42" s="135" t="s">
        <v>1010</v>
      </c>
      <c r="G42" s="135">
        <v>268160</v>
      </c>
      <c r="H42" s="135" t="s">
        <v>108</v>
      </c>
      <c r="I42" s="135">
        <v>1</v>
      </c>
      <c r="J42" s="135">
        <v>1.03</v>
      </c>
      <c r="K42" s="135">
        <v>1.1330000000000001E-3</v>
      </c>
      <c r="L42" s="135">
        <v>1.3596000000000002E-4</v>
      </c>
      <c r="M42" s="135">
        <v>1.6995000000000001E-4</v>
      </c>
      <c r="N42" s="135">
        <v>5.6650000000000008E-3</v>
      </c>
      <c r="O42" s="135">
        <v>4.0788E-4</v>
      </c>
      <c r="P42" s="135">
        <v>2.2660000000000003E-2</v>
      </c>
      <c r="Q42" s="135">
        <v>9.0866599999999999E-3</v>
      </c>
      <c r="R42" s="135">
        <v>1.3471370000000003E-2</v>
      </c>
      <c r="S42" s="135">
        <v>9.0640000000000009E-3</v>
      </c>
      <c r="T42" s="135"/>
      <c r="U42" s="135"/>
      <c r="V42" s="135"/>
      <c r="W42" s="135">
        <v>4.0800000000000003E-2</v>
      </c>
      <c r="X42" s="135"/>
      <c r="Y42" s="135" t="s">
        <v>33</v>
      </c>
      <c r="Z42" s="135"/>
      <c r="AA42" s="136"/>
      <c r="AB42" s="135"/>
      <c r="AC42" s="136"/>
      <c r="AD42" s="136"/>
      <c r="AE42" s="136"/>
      <c r="AF42" s="136"/>
      <c r="AG42" s="13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x14ac:dyDescent="0.25">
      <c r="A43" s="135">
        <v>57</v>
      </c>
      <c r="B43" s="135">
        <v>183641</v>
      </c>
      <c r="C43" s="135" t="s">
        <v>434</v>
      </c>
      <c r="D43" s="135" t="s">
        <v>446</v>
      </c>
      <c r="E43" s="135" t="s">
        <v>30</v>
      </c>
      <c r="F43" s="135" t="s">
        <v>1010</v>
      </c>
      <c r="G43" s="135">
        <v>268160</v>
      </c>
      <c r="H43" s="135" t="s">
        <v>108</v>
      </c>
      <c r="I43" s="135">
        <v>1</v>
      </c>
      <c r="J43" s="135">
        <v>1.03</v>
      </c>
      <c r="K43" s="135">
        <v>1.1330000000000001E-3</v>
      </c>
      <c r="L43" s="135">
        <v>1.3596000000000002E-4</v>
      </c>
      <c r="M43" s="135">
        <v>1.6995000000000001E-4</v>
      </c>
      <c r="N43" s="135">
        <v>5.6650000000000008E-3</v>
      </c>
      <c r="O43" s="135">
        <v>4.0788E-4</v>
      </c>
      <c r="P43" s="135">
        <v>2.2660000000000003E-2</v>
      </c>
      <c r="Q43" s="135">
        <v>9.0866599999999999E-3</v>
      </c>
      <c r="R43" s="135">
        <v>1.3471370000000003E-2</v>
      </c>
      <c r="S43" s="135">
        <v>9.0640000000000009E-3</v>
      </c>
      <c r="T43" s="135"/>
      <c r="U43" s="135"/>
      <c r="V43" s="135"/>
      <c r="W43" s="135">
        <v>4.0800000000000003E-2</v>
      </c>
      <c r="X43" s="135"/>
      <c r="Y43" s="135" t="s">
        <v>33</v>
      </c>
      <c r="Z43" s="135"/>
      <c r="AA43" s="136"/>
      <c r="AB43" s="135"/>
      <c r="AC43" s="136"/>
      <c r="AD43" s="136"/>
      <c r="AE43" s="136"/>
      <c r="AF43" s="136"/>
      <c r="AG43" s="13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x14ac:dyDescent="0.25">
      <c r="A44" s="135">
        <v>58</v>
      </c>
      <c r="B44" s="135">
        <v>191218</v>
      </c>
      <c r="C44" s="135" t="s">
        <v>435</v>
      </c>
      <c r="D44" s="135" t="s">
        <v>454</v>
      </c>
      <c r="E44" s="135" t="s">
        <v>30</v>
      </c>
      <c r="F44" s="135" t="s">
        <v>1017</v>
      </c>
      <c r="G44" s="135">
        <v>307171</v>
      </c>
      <c r="H44" s="135" t="s">
        <v>20</v>
      </c>
      <c r="I44" s="135">
        <v>1</v>
      </c>
      <c r="J44" s="135">
        <v>1.2</v>
      </c>
      <c r="K44" s="135">
        <v>1.32E-3</v>
      </c>
      <c r="L44" s="135">
        <v>1.584E-4</v>
      </c>
      <c r="M44" s="135">
        <v>1.9799999999999999E-4</v>
      </c>
      <c r="N44" s="135">
        <v>6.6000000000000008E-3</v>
      </c>
      <c r="O44" s="135">
        <v>4.7519999999999995E-4</v>
      </c>
      <c r="P44" s="135">
        <v>2.6400000000000003E-2</v>
      </c>
      <c r="Q44" s="135">
        <v>1.0586399999999999E-2</v>
      </c>
      <c r="R44" s="135">
        <v>1.5694800000000002E-2</v>
      </c>
      <c r="S44" s="135">
        <v>1.056E-2</v>
      </c>
      <c r="T44" s="135"/>
      <c r="U44" s="135"/>
      <c r="V44" s="135"/>
      <c r="W44" s="135"/>
      <c r="X44" s="135">
        <v>4.0800000000000003E-2</v>
      </c>
      <c r="Y44" s="135" t="s">
        <v>33</v>
      </c>
      <c r="Z44" s="135"/>
      <c r="AA44" s="136"/>
      <c r="AB44" s="135"/>
      <c r="AC44" s="136"/>
      <c r="AD44" s="136"/>
      <c r="AE44" s="136"/>
      <c r="AF44" s="136"/>
      <c r="AG44" s="13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x14ac:dyDescent="0.25">
      <c r="A45" s="135">
        <v>59</v>
      </c>
      <c r="B45" s="135">
        <v>181466</v>
      </c>
      <c r="C45" s="135" t="s">
        <v>459</v>
      </c>
      <c r="D45" s="135" t="s">
        <v>497</v>
      </c>
      <c r="E45" s="135" t="s">
        <v>30</v>
      </c>
      <c r="F45" s="135" t="s">
        <v>1009</v>
      </c>
      <c r="G45" s="135">
        <v>267722</v>
      </c>
      <c r="H45" s="135" t="s">
        <v>20</v>
      </c>
      <c r="I45" s="135">
        <v>1</v>
      </c>
      <c r="J45" s="135">
        <v>1.03</v>
      </c>
      <c r="K45" s="135">
        <v>1.1330000000000001E-3</v>
      </c>
      <c r="L45" s="135">
        <v>1.3596000000000002E-4</v>
      </c>
      <c r="M45" s="135">
        <v>1.6995000000000001E-4</v>
      </c>
      <c r="N45" s="135">
        <v>5.6650000000000008E-3</v>
      </c>
      <c r="O45" s="135">
        <v>4.0788E-4</v>
      </c>
      <c r="P45" s="135">
        <v>2.2660000000000003E-2</v>
      </c>
      <c r="Q45" s="135">
        <v>9.0866599999999999E-3</v>
      </c>
      <c r="R45" s="135">
        <v>1.3471370000000003E-2</v>
      </c>
      <c r="S45" s="135">
        <v>9.0640000000000009E-3</v>
      </c>
      <c r="T45" s="135"/>
      <c r="U45" s="135"/>
      <c r="V45" s="135"/>
      <c r="W45" s="135">
        <v>4.0800000000000003E-2</v>
      </c>
      <c r="X45" s="135"/>
      <c r="Y45" s="135" t="s">
        <v>33</v>
      </c>
      <c r="Z45" s="135"/>
      <c r="AA45" s="136"/>
      <c r="AB45" s="135"/>
      <c r="AC45" s="136"/>
      <c r="AD45" s="136"/>
      <c r="AE45" s="136"/>
      <c r="AF45" s="136"/>
      <c r="AG45" s="13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x14ac:dyDescent="0.25">
      <c r="A46" s="135">
        <v>60</v>
      </c>
      <c r="B46" s="135">
        <v>184555</v>
      </c>
      <c r="C46" s="135" t="s">
        <v>460</v>
      </c>
      <c r="D46" s="135" t="s">
        <v>498</v>
      </c>
      <c r="E46" s="135" t="s">
        <v>30</v>
      </c>
      <c r="F46" s="135" t="s">
        <v>1009</v>
      </c>
      <c r="G46" s="135">
        <v>267722</v>
      </c>
      <c r="H46" s="135" t="s">
        <v>20</v>
      </c>
      <c r="I46" s="135">
        <v>1</v>
      </c>
      <c r="J46" s="135">
        <v>1.03</v>
      </c>
      <c r="K46" s="135">
        <v>1.1330000000000001E-3</v>
      </c>
      <c r="L46" s="135">
        <v>1.3596000000000002E-4</v>
      </c>
      <c r="M46" s="135">
        <v>1.6995000000000001E-4</v>
      </c>
      <c r="N46" s="135">
        <v>5.6650000000000008E-3</v>
      </c>
      <c r="O46" s="135">
        <v>4.0788E-4</v>
      </c>
      <c r="P46" s="135">
        <v>2.2660000000000003E-2</v>
      </c>
      <c r="Q46" s="135">
        <v>9.0866599999999999E-3</v>
      </c>
      <c r="R46" s="135">
        <v>1.3471370000000003E-2</v>
      </c>
      <c r="S46" s="135">
        <v>9.0640000000000009E-3</v>
      </c>
      <c r="T46" s="135"/>
      <c r="U46" s="135"/>
      <c r="V46" s="135"/>
      <c r="W46" s="135">
        <v>4.0800000000000003E-2</v>
      </c>
      <c r="X46" s="135"/>
      <c r="Y46" s="135" t="s">
        <v>33</v>
      </c>
      <c r="Z46" s="135"/>
      <c r="AA46" s="136"/>
      <c r="AB46" s="135"/>
      <c r="AC46" s="136"/>
      <c r="AD46" s="136"/>
      <c r="AE46" s="136"/>
      <c r="AF46" s="136"/>
      <c r="AG46" s="13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x14ac:dyDescent="0.25">
      <c r="A47" s="135">
        <v>61</v>
      </c>
      <c r="B47" s="135">
        <v>181463</v>
      </c>
      <c r="C47" s="135" t="s">
        <v>461</v>
      </c>
      <c r="D47" s="135" t="s">
        <v>499</v>
      </c>
      <c r="E47" s="135" t="s">
        <v>30</v>
      </c>
      <c r="F47" s="135" t="s">
        <v>1009</v>
      </c>
      <c r="G47" s="135">
        <v>267722</v>
      </c>
      <c r="H47" s="135" t="s">
        <v>20</v>
      </c>
      <c r="I47" s="135">
        <v>1</v>
      </c>
      <c r="J47" s="135">
        <v>1.03</v>
      </c>
      <c r="K47" s="135">
        <v>1.1330000000000001E-3</v>
      </c>
      <c r="L47" s="135">
        <v>1.3596000000000002E-4</v>
      </c>
      <c r="M47" s="135">
        <v>1.6995000000000001E-4</v>
      </c>
      <c r="N47" s="135">
        <v>5.6650000000000008E-3</v>
      </c>
      <c r="O47" s="135">
        <v>4.0788E-4</v>
      </c>
      <c r="P47" s="135">
        <v>2.2660000000000003E-2</v>
      </c>
      <c r="Q47" s="135">
        <v>9.0866599999999999E-3</v>
      </c>
      <c r="R47" s="135">
        <v>1.3471370000000003E-2</v>
      </c>
      <c r="S47" s="135">
        <v>9.0640000000000009E-3</v>
      </c>
      <c r="T47" s="135"/>
      <c r="U47" s="135"/>
      <c r="V47" s="135"/>
      <c r="W47" s="135">
        <v>4.0800000000000003E-2</v>
      </c>
      <c r="X47" s="135"/>
      <c r="Y47" s="135" t="s">
        <v>33</v>
      </c>
      <c r="Z47" s="135"/>
      <c r="AA47" s="136"/>
      <c r="AB47" s="135"/>
      <c r="AC47" s="136"/>
      <c r="AD47" s="136"/>
      <c r="AE47" s="136"/>
      <c r="AF47" s="136"/>
      <c r="AG47" s="13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x14ac:dyDescent="0.25">
      <c r="A48" s="135">
        <v>62</v>
      </c>
      <c r="B48" s="135">
        <v>218068</v>
      </c>
      <c r="C48" s="135" t="s">
        <v>439</v>
      </c>
      <c r="D48" s="135" t="s">
        <v>500</v>
      </c>
      <c r="E48" s="135" t="s">
        <v>30</v>
      </c>
      <c r="F48" s="135" t="s">
        <v>1008</v>
      </c>
      <c r="G48" s="135">
        <v>253758</v>
      </c>
      <c r="H48" s="135" t="s">
        <v>20</v>
      </c>
      <c r="I48" s="135">
        <v>1</v>
      </c>
      <c r="J48" s="135">
        <v>1.03</v>
      </c>
      <c r="K48" s="135">
        <v>1.1330000000000001E-3</v>
      </c>
      <c r="L48" s="135">
        <v>1.3596000000000002E-4</v>
      </c>
      <c r="M48" s="135">
        <v>1.6995000000000001E-4</v>
      </c>
      <c r="N48" s="135">
        <v>5.6650000000000008E-3</v>
      </c>
      <c r="O48" s="135">
        <v>4.0788E-4</v>
      </c>
      <c r="P48" s="135">
        <v>2.2660000000000003E-2</v>
      </c>
      <c r="Q48" s="135">
        <v>9.0866599999999999E-3</v>
      </c>
      <c r="R48" s="135">
        <v>1.3471370000000003E-2</v>
      </c>
      <c r="S48" s="135">
        <v>9.0640000000000009E-3</v>
      </c>
      <c r="T48" s="135"/>
      <c r="U48" s="135"/>
      <c r="V48" s="135"/>
      <c r="W48" s="135">
        <v>4.0800000000000003E-2</v>
      </c>
      <c r="X48" s="135"/>
      <c r="Y48" s="135" t="s">
        <v>33</v>
      </c>
      <c r="Z48" s="135"/>
      <c r="AA48" s="136"/>
      <c r="AB48" s="135"/>
      <c r="AC48" s="136"/>
      <c r="AD48" s="136"/>
      <c r="AE48" s="136"/>
      <c r="AF48" s="136"/>
      <c r="AG48" s="13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x14ac:dyDescent="0.25">
      <c r="A49" s="135">
        <v>63</v>
      </c>
      <c r="B49" s="135">
        <v>181662</v>
      </c>
      <c r="C49" s="135" t="s">
        <v>462</v>
      </c>
      <c r="D49" s="135" t="s">
        <v>501</v>
      </c>
      <c r="E49" s="135" t="s">
        <v>30</v>
      </c>
      <c r="F49" s="135" t="s">
        <v>1017</v>
      </c>
      <c r="G49" s="135">
        <v>307171</v>
      </c>
      <c r="H49" s="135" t="s">
        <v>20</v>
      </c>
      <c r="I49" s="135">
        <v>1</v>
      </c>
      <c r="J49" s="135">
        <v>1.2</v>
      </c>
      <c r="K49" s="135">
        <v>1.32E-3</v>
      </c>
      <c r="L49" s="135">
        <v>1.584E-4</v>
      </c>
      <c r="M49" s="135">
        <v>1.9799999999999999E-4</v>
      </c>
      <c r="N49" s="135">
        <v>6.6000000000000008E-3</v>
      </c>
      <c r="O49" s="135">
        <v>4.7519999999999995E-4</v>
      </c>
      <c r="P49" s="135">
        <v>2.6400000000000003E-2</v>
      </c>
      <c r="Q49" s="135">
        <v>1.0586399999999999E-2</v>
      </c>
      <c r="R49" s="135">
        <v>1.5694800000000002E-2</v>
      </c>
      <c r="S49" s="135">
        <v>1.056E-2</v>
      </c>
      <c r="T49" s="135"/>
      <c r="U49" s="135"/>
      <c r="V49" s="135">
        <v>4.0800000000000003E-2</v>
      </c>
      <c r="W49" s="135"/>
      <c r="X49" s="135"/>
      <c r="Y49" s="135" t="s">
        <v>33</v>
      </c>
      <c r="Z49" s="135"/>
      <c r="AA49" s="136"/>
      <c r="AB49" s="135"/>
      <c r="AC49" s="136"/>
      <c r="AD49" s="136"/>
      <c r="AE49" s="136"/>
      <c r="AF49" s="136"/>
      <c r="AG49" s="13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x14ac:dyDescent="0.25">
      <c r="A50" s="135">
        <v>64</v>
      </c>
      <c r="B50" s="135">
        <v>183643</v>
      </c>
      <c r="C50" s="135" t="s">
        <v>483</v>
      </c>
      <c r="D50" s="135" t="s">
        <v>502</v>
      </c>
      <c r="E50" s="135" t="s">
        <v>30</v>
      </c>
      <c r="F50" s="135" t="s">
        <v>1010</v>
      </c>
      <c r="G50" s="135">
        <v>268160</v>
      </c>
      <c r="H50" s="135" t="s">
        <v>20</v>
      </c>
      <c r="I50" s="135">
        <v>1</v>
      </c>
      <c r="J50" s="135">
        <v>1.03</v>
      </c>
      <c r="K50" s="135">
        <v>1.1330000000000001E-3</v>
      </c>
      <c r="L50" s="135">
        <v>1.3596000000000002E-4</v>
      </c>
      <c r="M50" s="135">
        <v>1.6995000000000001E-4</v>
      </c>
      <c r="N50" s="135">
        <v>5.6650000000000008E-3</v>
      </c>
      <c r="O50" s="135">
        <v>4.0788E-4</v>
      </c>
      <c r="P50" s="135">
        <v>2.2660000000000003E-2</v>
      </c>
      <c r="Q50" s="135">
        <v>9.0866599999999999E-3</v>
      </c>
      <c r="R50" s="135">
        <v>1.3471370000000003E-2</v>
      </c>
      <c r="S50" s="135">
        <v>9.0640000000000009E-3</v>
      </c>
      <c r="T50" s="135"/>
      <c r="U50" s="135"/>
      <c r="V50" s="135"/>
      <c r="W50" s="135">
        <v>4.0800000000000003E-2</v>
      </c>
      <c r="X50" s="135"/>
      <c r="Y50" s="135" t="s">
        <v>33</v>
      </c>
      <c r="Z50" s="135"/>
      <c r="AA50" s="136"/>
      <c r="AB50" s="135"/>
      <c r="AC50" s="136"/>
      <c r="AD50" s="136"/>
      <c r="AE50" s="136"/>
      <c r="AF50" s="136"/>
      <c r="AG50" s="13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x14ac:dyDescent="0.25">
      <c r="A51" s="135">
        <v>65</v>
      </c>
      <c r="B51" s="135">
        <v>218395</v>
      </c>
      <c r="C51" s="135" t="s">
        <v>608</v>
      </c>
      <c r="D51" s="135" t="s">
        <v>620</v>
      </c>
      <c r="E51" s="135" t="s">
        <v>30</v>
      </c>
      <c r="F51" s="135" t="s">
        <v>1009</v>
      </c>
      <c r="G51" s="135">
        <v>267722</v>
      </c>
      <c r="H51" s="135" t="s">
        <v>20</v>
      </c>
      <c r="I51" s="135">
        <v>1</v>
      </c>
      <c r="J51" s="135">
        <v>1.03</v>
      </c>
      <c r="K51" s="135">
        <v>1.1330000000000001E-3</v>
      </c>
      <c r="L51" s="135">
        <v>1.3596000000000002E-4</v>
      </c>
      <c r="M51" s="135">
        <v>1.6995000000000001E-4</v>
      </c>
      <c r="N51" s="135">
        <v>5.6650000000000008E-3</v>
      </c>
      <c r="O51" s="135">
        <v>4.0788E-4</v>
      </c>
      <c r="P51" s="135">
        <v>2.2660000000000003E-2</v>
      </c>
      <c r="Q51" s="135">
        <v>9.0866599999999999E-3</v>
      </c>
      <c r="R51" s="135">
        <v>1.3471370000000003E-2</v>
      </c>
      <c r="S51" s="135">
        <v>9.0640000000000009E-3</v>
      </c>
      <c r="T51" s="135"/>
      <c r="U51" s="135"/>
      <c r="V51" s="135"/>
      <c r="W51" s="135">
        <v>4.0800000000000003E-2</v>
      </c>
      <c r="X51" s="135"/>
      <c r="Y51" s="135" t="s">
        <v>33</v>
      </c>
      <c r="Z51" s="135"/>
      <c r="AA51" s="136"/>
      <c r="AB51" s="135"/>
      <c r="AC51" s="136"/>
      <c r="AD51" s="136"/>
      <c r="AE51" s="136"/>
      <c r="AF51" s="136"/>
      <c r="AG51" s="13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x14ac:dyDescent="0.25">
      <c r="A52" s="135">
        <v>66</v>
      </c>
      <c r="B52" s="135">
        <v>218396</v>
      </c>
      <c r="C52" s="135" t="s">
        <v>609</v>
      </c>
      <c r="D52" s="135" t="s">
        <v>621</v>
      </c>
      <c r="E52" s="135" t="s">
        <v>30</v>
      </c>
      <c r="F52" s="135" t="s">
        <v>1009</v>
      </c>
      <c r="G52" s="135">
        <v>267722</v>
      </c>
      <c r="H52" s="135" t="s">
        <v>20</v>
      </c>
      <c r="I52" s="135">
        <v>1</v>
      </c>
      <c r="J52" s="135">
        <v>1.03</v>
      </c>
      <c r="K52" s="135">
        <v>1.1330000000000001E-3</v>
      </c>
      <c r="L52" s="135">
        <v>1.3596000000000002E-4</v>
      </c>
      <c r="M52" s="135">
        <v>1.6995000000000001E-4</v>
      </c>
      <c r="N52" s="135">
        <v>5.6650000000000008E-3</v>
      </c>
      <c r="O52" s="135">
        <v>4.0788E-4</v>
      </c>
      <c r="P52" s="135">
        <v>2.2660000000000003E-2</v>
      </c>
      <c r="Q52" s="135">
        <v>9.0866599999999999E-3</v>
      </c>
      <c r="R52" s="135">
        <v>1.3471370000000003E-2</v>
      </c>
      <c r="S52" s="135">
        <v>9.0640000000000009E-3</v>
      </c>
      <c r="T52" s="135"/>
      <c r="U52" s="135"/>
      <c r="V52" s="135"/>
      <c r="W52" s="135">
        <v>4.0800000000000003E-2</v>
      </c>
      <c r="X52" s="135"/>
      <c r="Y52" s="135" t="s">
        <v>33</v>
      </c>
      <c r="Z52" s="135"/>
      <c r="AA52" s="136"/>
      <c r="AB52" s="135"/>
      <c r="AC52" s="136"/>
      <c r="AD52" s="136"/>
      <c r="AE52" s="136"/>
      <c r="AF52" s="136"/>
      <c r="AG52" s="13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x14ac:dyDescent="0.25">
      <c r="A53" s="135">
        <v>67</v>
      </c>
      <c r="B53" s="135">
        <v>218397</v>
      </c>
      <c r="C53" s="135" t="s">
        <v>610</v>
      </c>
      <c r="D53" s="135" t="s">
        <v>622</v>
      </c>
      <c r="E53" s="135" t="s">
        <v>30</v>
      </c>
      <c r="F53" s="135" t="s">
        <v>1009</v>
      </c>
      <c r="G53" s="135">
        <v>267722</v>
      </c>
      <c r="H53" s="135" t="s">
        <v>20</v>
      </c>
      <c r="I53" s="135">
        <v>1</v>
      </c>
      <c r="J53" s="135">
        <v>1.03</v>
      </c>
      <c r="K53" s="135">
        <v>1.1330000000000001E-3</v>
      </c>
      <c r="L53" s="135">
        <v>1.3596000000000002E-4</v>
      </c>
      <c r="M53" s="135">
        <v>1.6995000000000001E-4</v>
      </c>
      <c r="N53" s="135">
        <v>5.6650000000000008E-3</v>
      </c>
      <c r="O53" s="135">
        <v>4.0788E-4</v>
      </c>
      <c r="P53" s="135">
        <v>2.2660000000000003E-2</v>
      </c>
      <c r="Q53" s="135">
        <v>9.0866599999999999E-3</v>
      </c>
      <c r="R53" s="135">
        <v>1.3471370000000003E-2</v>
      </c>
      <c r="S53" s="135">
        <v>9.0640000000000009E-3</v>
      </c>
      <c r="T53" s="135"/>
      <c r="U53" s="135"/>
      <c r="V53" s="135"/>
      <c r="W53" s="135">
        <v>4.0800000000000003E-2</v>
      </c>
      <c r="X53" s="135"/>
      <c r="Y53" s="135" t="s">
        <v>33</v>
      </c>
      <c r="Z53" s="135"/>
      <c r="AA53" s="136"/>
      <c r="AB53" s="135"/>
      <c r="AC53" s="136"/>
      <c r="AD53" s="136"/>
      <c r="AE53" s="136"/>
      <c r="AF53" s="136"/>
      <c r="AG53" s="13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x14ac:dyDescent="0.25">
      <c r="A54" s="135">
        <v>68</v>
      </c>
      <c r="B54" s="135">
        <v>218398</v>
      </c>
      <c r="C54" s="135" t="s">
        <v>611</v>
      </c>
      <c r="D54" s="135" t="s">
        <v>623</v>
      </c>
      <c r="E54" s="135" t="s">
        <v>30</v>
      </c>
      <c r="F54" s="135" t="s">
        <v>1009</v>
      </c>
      <c r="G54" s="135">
        <v>267722</v>
      </c>
      <c r="H54" s="135" t="s">
        <v>20</v>
      </c>
      <c r="I54" s="135">
        <v>1</v>
      </c>
      <c r="J54" s="135">
        <v>1.03</v>
      </c>
      <c r="K54" s="135">
        <v>1.1330000000000001E-3</v>
      </c>
      <c r="L54" s="135">
        <v>1.3596000000000002E-4</v>
      </c>
      <c r="M54" s="135">
        <v>1.6995000000000001E-4</v>
      </c>
      <c r="N54" s="135">
        <v>5.6650000000000008E-3</v>
      </c>
      <c r="O54" s="135">
        <v>4.0788E-4</v>
      </c>
      <c r="P54" s="135">
        <v>2.2660000000000003E-2</v>
      </c>
      <c r="Q54" s="135">
        <v>9.0866599999999999E-3</v>
      </c>
      <c r="R54" s="135">
        <v>1.3471370000000003E-2</v>
      </c>
      <c r="S54" s="135">
        <v>9.0640000000000009E-3</v>
      </c>
      <c r="T54" s="135"/>
      <c r="U54" s="135"/>
      <c r="V54" s="135"/>
      <c r="W54" s="135">
        <v>4.0800000000000003E-2</v>
      </c>
      <c r="X54" s="135"/>
      <c r="Y54" s="135" t="s">
        <v>33</v>
      </c>
      <c r="Z54" s="135"/>
      <c r="AA54" s="136"/>
      <c r="AB54" s="135"/>
      <c r="AC54" s="136"/>
      <c r="AD54" s="136"/>
      <c r="AE54" s="136"/>
      <c r="AF54" s="136"/>
      <c r="AG54" s="13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x14ac:dyDescent="0.25">
      <c r="A55" s="135">
        <v>69</v>
      </c>
      <c r="B55" s="135">
        <v>186733</v>
      </c>
      <c r="C55" s="135" t="s">
        <v>616</v>
      </c>
      <c r="D55" s="135" t="s">
        <v>624</v>
      </c>
      <c r="E55" s="135" t="s">
        <v>30</v>
      </c>
      <c r="F55" s="135" t="s">
        <v>1016</v>
      </c>
      <c r="G55" s="135">
        <v>267714</v>
      </c>
      <c r="H55" s="135" t="s">
        <v>108</v>
      </c>
      <c r="I55" s="135">
        <v>1</v>
      </c>
      <c r="J55" s="135">
        <v>1.18</v>
      </c>
      <c r="K55" s="135">
        <v>1.2980000000000001E-3</v>
      </c>
      <c r="L55" s="135">
        <v>1.5576000000000001E-4</v>
      </c>
      <c r="M55" s="135">
        <v>1.9469999999999999E-4</v>
      </c>
      <c r="N55" s="135">
        <v>6.4900000000000001E-3</v>
      </c>
      <c r="O55" s="135">
        <v>4.6727999999999993E-4</v>
      </c>
      <c r="P55" s="135">
        <v>2.596E-2</v>
      </c>
      <c r="Q55" s="135">
        <v>1.0409959999999999E-2</v>
      </c>
      <c r="R55" s="135">
        <v>1.5433220000000001E-2</v>
      </c>
      <c r="S55" s="135">
        <v>1.0384000000000001E-2</v>
      </c>
      <c r="T55" s="135"/>
      <c r="U55" s="135"/>
      <c r="V55" s="135"/>
      <c r="W55" s="135"/>
      <c r="X55" s="135">
        <v>4.0800000000000003E-2</v>
      </c>
      <c r="Y55" s="135" t="s">
        <v>33</v>
      </c>
      <c r="Z55" s="135"/>
      <c r="AA55" s="136"/>
      <c r="AB55" s="135"/>
      <c r="AC55" s="136"/>
      <c r="AD55" s="136"/>
      <c r="AE55" s="136"/>
      <c r="AF55" s="136"/>
      <c r="AG55" s="13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x14ac:dyDescent="0.25">
      <c r="A56" s="135">
        <v>70</v>
      </c>
      <c r="B56" s="135">
        <v>219640</v>
      </c>
      <c r="C56" s="135" t="s">
        <v>733</v>
      </c>
      <c r="D56" s="135" t="s">
        <v>728</v>
      </c>
      <c r="E56" s="135" t="s">
        <v>30</v>
      </c>
      <c r="F56" s="135" t="s">
        <v>1010</v>
      </c>
      <c r="G56" s="135">
        <v>268160</v>
      </c>
      <c r="H56" s="135" t="s">
        <v>108</v>
      </c>
      <c r="I56" s="135">
        <v>1</v>
      </c>
      <c r="J56" s="135">
        <v>1.03</v>
      </c>
      <c r="K56" s="135">
        <v>1.1330000000000001E-3</v>
      </c>
      <c r="L56" s="135">
        <v>1.3596000000000002E-4</v>
      </c>
      <c r="M56" s="135">
        <v>1.6995000000000001E-4</v>
      </c>
      <c r="N56" s="135">
        <v>5.6650000000000008E-3</v>
      </c>
      <c r="O56" s="135">
        <v>4.0788E-4</v>
      </c>
      <c r="P56" s="135">
        <v>2.2660000000000003E-2</v>
      </c>
      <c r="Q56" s="135">
        <v>9.0866599999999999E-3</v>
      </c>
      <c r="R56" s="135">
        <v>1.3471370000000003E-2</v>
      </c>
      <c r="S56" s="135">
        <v>9.0640000000000009E-3</v>
      </c>
      <c r="T56" s="135"/>
      <c r="U56" s="135"/>
      <c r="V56" s="135"/>
      <c r="W56" s="135">
        <v>4.0800000000000003E-2</v>
      </c>
      <c r="X56" s="135"/>
      <c r="Y56" s="135" t="s">
        <v>33</v>
      </c>
      <c r="Z56" s="135"/>
      <c r="AA56" s="136"/>
      <c r="AB56" s="135"/>
      <c r="AC56" s="136"/>
      <c r="AD56" s="136"/>
      <c r="AE56" s="136"/>
      <c r="AF56" s="136"/>
      <c r="AG56" s="13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x14ac:dyDescent="0.25">
      <c r="A57" s="135">
        <v>71</v>
      </c>
      <c r="B57" s="135">
        <v>219641</v>
      </c>
      <c r="C57" s="135" t="s">
        <v>734</v>
      </c>
      <c r="D57" s="135" t="s">
        <v>729</v>
      </c>
      <c r="E57" s="135" t="s">
        <v>30</v>
      </c>
      <c r="F57" s="135" t="s">
        <v>1008</v>
      </c>
      <c r="G57" s="135">
        <v>253758</v>
      </c>
      <c r="H57" s="135" t="s">
        <v>20</v>
      </c>
      <c r="I57" s="135">
        <v>1</v>
      </c>
      <c r="J57" s="135">
        <v>1.03</v>
      </c>
      <c r="K57" s="135">
        <v>1.1330000000000001E-3</v>
      </c>
      <c r="L57" s="135">
        <v>1.3596000000000002E-4</v>
      </c>
      <c r="M57" s="135">
        <v>1.6995000000000001E-4</v>
      </c>
      <c r="N57" s="135">
        <v>5.6650000000000008E-3</v>
      </c>
      <c r="O57" s="135">
        <v>4.0788E-4</v>
      </c>
      <c r="P57" s="135">
        <v>2.2660000000000003E-2</v>
      </c>
      <c r="Q57" s="135">
        <v>9.0866599999999999E-3</v>
      </c>
      <c r="R57" s="135">
        <v>1.3471370000000003E-2</v>
      </c>
      <c r="S57" s="135">
        <v>9.0640000000000009E-3</v>
      </c>
      <c r="T57" s="135"/>
      <c r="U57" s="135"/>
      <c r="V57" s="135"/>
      <c r="W57" s="135">
        <v>4.0800000000000003E-2</v>
      </c>
      <c r="X57" s="135"/>
      <c r="Y57" s="135" t="s">
        <v>33</v>
      </c>
      <c r="Z57" s="135"/>
      <c r="AA57" s="136"/>
      <c r="AB57" s="135"/>
      <c r="AC57" s="136"/>
      <c r="AD57" s="136"/>
      <c r="AE57" s="136"/>
      <c r="AF57" s="136"/>
      <c r="AG57" s="13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x14ac:dyDescent="0.25">
      <c r="A58" s="135">
        <v>72</v>
      </c>
      <c r="B58" s="135">
        <v>219643</v>
      </c>
      <c r="C58" s="135" t="s">
        <v>736</v>
      </c>
      <c r="D58" s="135" t="s">
        <v>730</v>
      </c>
      <c r="E58" s="135" t="s">
        <v>30</v>
      </c>
      <c r="F58" s="135" t="s">
        <v>1008</v>
      </c>
      <c r="G58" s="135">
        <v>253758</v>
      </c>
      <c r="H58" s="135" t="s">
        <v>20</v>
      </c>
      <c r="I58" s="135">
        <v>1</v>
      </c>
      <c r="J58" s="135">
        <v>1.03</v>
      </c>
      <c r="K58" s="135">
        <v>1.1330000000000001E-3</v>
      </c>
      <c r="L58" s="135">
        <v>1.3596000000000002E-4</v>
      </c>
      <c r="M58" s="135">
        <v>1.6995000000000001E-4</v>
      </c>
      <c r="N58" s="135">
        <v>5.6650000000000008E-3</v>
      </c>
      <c r="O58" s="135">
        <v>4.0788E-4</v>
      </c>
      <c r="P58" s="135">
        <v>2.2660000000000003E-2</v>
      </c>
      <c r="Q58" s="135">
        <v>9.0866599999999999E-3</v>
      </c>
      <c r="R58" s="135">
        <v>1.3471370000000003E-2</v>
      </c>
      <c r="S58" s="135">
        <v>9.0640000000000009E-3</v>
      </c>
      <c r="T58" s="135"/>
      <c r="U58" s="135"/>
      <c r="V58" s="135"/>
      <c r="W58" s="135">
        <v>4.0800000000000003E-2</v>
      </c>
      <c r="X58" s="135"/>
      <c r="Y58" s="135" t="s">
        <v>33</v>
      </c>
      <c r="Z58" s="135"/>
      <c r="AA58" s="136"/>
      <c r="AB58" s="135"/>
      <c r="AC58" s="136"/>
      <c r="AD58" s="136"/>
      <c r="AE58" s="136"/>
      <c r="AF58" s="136"/>
      <c r="AG58" s="13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x14ac:dyDescent="0.25">
      <c r="A59" s="135">
        <v>73</v>
      </c>
      <c r="B59" s="135">
        <v>219644</v>
      </c>
      <c r="C59" s="135" t="s">
        <v>737</v>
      </c>
      <c r="D59" s="135" t="s">
        <v>731</v>
      </c>
      <c r="E59" s="135" t="s">
        <v>30</v>
      </c>
      <c r="F59" s="135" t="s">
        <v>1008</v>
      </c>
      <c r="G59" s="135">
        <v>253758</v>
      </c>
      <c r="H59" s="135" t="s">
        <v>20</v>
      </c>
      <c r="I59" s="135">
        <v>1</v>
      </c>
      <c r="J59" s="135">
        <v>1.03</v>
      </c>
      <c r="K59" s="135">
        <v>1.1330000000000001E-3</v>
      </c>
      <c r="L59" s="135">
        <v>1.3596000000000002E-4</v>
      </c>
      <c r="M59" s="135">
        <v>1.6995000000000001E-4</v>
      </c>
      <c r="N59" s="135">
        <v>5.6650000000000008E-3</v>
      </c>
      <c r="O59" s="135">
        <v>4.0788E-4</v>
      </c>
      <c r="P59" s="135">
        <v>2.2660000000000003E-2</v>
      </c>
      <c r="Q59" s="135">
        <v>9.0866599999999999E-3</v>
      </c>
      <c r="R59" s="135">
        <v>1.3471370000000003E-2</v>
      </c>
      <c r="S59" s="135">
        <v>9.0640000000000009E-3</v>
      </c>
      <c r="T59" s="135"/>
      <c r="U59" s="135"/>
      <c r="V59" s="135"/>
      <c r="W59" s="135">
        <v>4.0800000000000003E-2</v>
      </c>
      <c r="X59" s="135"/>
      <c r="Y59" s="135" t="s">
        <v>33</v>
      </c>
      <c r="Z59" s="135"/>
      <c r="AA59" s="136"/>
      <c r="AB59" s="135"/>
      <c r="AC59" s="136"/>
      <c r="AD59" s="136"/>
      <c r="AE59" s="136"/>
      <c r="AF59" s="136"/>
      <c r="AG59" s="13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x14ac:dyDescent="0.25">
      <c r="A60" s="135">
        <v>74</v>
      </c>
      <c r="B60" s="135">
        <v>218399</v>
      </c>
      <c r="C60" s="135" t="s">
        <v>745</v>
      </c>
      <c r="D60" s="135" t="s">
        <v>744</v>
      </c>
      <c r="E60" s="135" t="s">
        <v>30</v>
      </c>
      <c r="F60" s="135" t="s">
        <v>1010</v>
      </c>
      <c r="G60" s="135">
        <v>268160</v>
      </c>
      <c r="H60" s="135" t="s">
        <v>108</v>
      </c>
      <c r="I60" s="135">
        <v>1</v>
      </c>
      <c r="J60" s="135">
        <v>1.03</v>
      </c>
      <c r="K60" s="135">
        <v>1.1330000000000001E-3</v>
      </c>
      <c r="L60" s="135">
        <v>1.3596000000000002E-4</v>
      </c>
      <c r="M60" s="135">
        <v>1.6995000000000001E-4</v>
      </c>
      <c r="N60" s="135">
        <v>5.6650000000000008E-3</v>
      </c>
      <c r="O60" s="135">
        <v>4.0788E-4</v>
      </c>
      <c r="P60" s="135">
        <v>2.2660000000000003E-2</v>
      </c>
      <c r="Q60" s="135">
        <v>9.0866599999999999E-3</v>
      </c>
      <c r="R60" s="135">
        <v>1.3471370000000003E-2</v>
      </c>
      <c r="S60" s="135">
        <v>9.0640000000000009E-3</v>
      </c>
      <c r="T60" s="135"/>
      <c r="U60" s="135"/>
      <c r="V60" s="135"/>
      <c r="W60" s="135">
        <v>4.0800000000000003E-2</v>
      </c>
      <c r="X60" s="135"/>
      <c r="Y60" s="135" t="s">
        <v>33</v>
      </c>
      <c r="Z60" s="135"/>
      <c r="AA60" s="136"/>
      <c r="AB60" s="135"/>
      <c r="AC60" s="136"/>
      <c r="AD60" s="136"/>
      <c r="AE60" s="136"/>
      <c r="AF60" s="136"/>
      <c r="AG60" s="13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x14ac:dyDescent="0.25">
      <c r="A61" s="135">
        <v>75</v>
      </c>
      <c r="B61" s="135">
        <v>230575</v>
      </c>
      <c r="C61" s="135" t="s">
        <v>783</v>
      </c>
      <c r="D61" s="135" t="s">
        <v>787</v>
      </c>
      <c r="E61" s="135" t="s">
        <v>30</v>
      </c>
      <c r="F61" s="135" t="s">
        <v>1010</v>
      </c>
      <c r="G61" s="135">
        <v>268160</v>
      </c>
      <c r="H61" s="135" t="s">
        <v>108</v>
      </c>
      <c r="I61" s="135">
        <v>1</v>
      </c>
      <c r="J61" s="135">
        <v>1.03</v>
      </c>
      <c r="K61" s="135">
        <v>1.1330000000000001E-3</v>
      </c>
      <c r="L61" s="135">
        <v>1.3596000000000002E-4</v>
      </c>
      <c r="M61" s="135">
        <v>1.6995000000000001E-4</v>
      </c>
      <c r="N61" s="135">
        <v>5.6650000000000008E-3</v>
      </c>
      <c r="O61" s="135">
        <v>4.0788E-4</v>
      </c>
      <c r="P61" s="135">
        <v>2.2660000000000003E-2</v>
      </c>
      <c r="Q61" s="135">
        <v>9.0866599999999999E-3</v>
      </c>
      <c r="R61" s="135">
        <v>1.3471370000000003E-2</v>
      </c>
      <c r="S61" s="135">
        <v>9.0640000000000009E-3</v>
      </c>
      <c r="T61" s="135"/>
      <c r="U61" s="135"/>
      <c r="V61" s="135"/>
      <c r="W61" s="135">
        <v>4.0800000000000003E-2</v>
      </c>
      <c r="X61" s="135"/>
      <c r="Y61" s="135" t="s">
        <v>33</v>
      </c>
      <c r="Z61" s="135"/>
      <c r="AA61" s="136"/>
      <c r="AB61" s="135"/>
      <c r="AC61" s="136"/>
      <c r="AD61" s="136"/>
      <c r="AE61" s="136"/>
      <c r="AF61" s="136"/>
      <c r="AG61" s="13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 x14ac:dyDescent="0.25">
      <c r="A62" s="135">
        <v>76</v>
      </c>
      <c r="B62" s="135">
        <v>230576</v>
      </c>
      <c r="C62" s="135" t="s">
        <v>781</v>
      </c>
      <c r="D62" s="135" t="s">
        <v>788</v>
      </c>
      <c r="E62" s="135" t="s">
        <v>30</v>
      </c>
      <c r="F62" s="135" t="s">
        <v>1010</v>
      </c>
      <c r="G62" s="135">
        <v>268160</v>
      </c>
      <c r="H62" s="135" t="s">
        <v>108</v>
      </c>
      <c r="I62" s="135">
        <v>1</v>
      </c>
      <c r="J62" s="135">
        <v>1.03</v>
      </c>
      <c r="K62" s="135">
        <v>1.1330000000000001E-3</v>
      </c>
      <c r="L62" s="135">
        <v>1.3596000000000002E-4</v>
      </c>
      <c r="M62" s="135">
        <v>1.6995000000000001E-4</v>
      </c>
      <c r="N62" s="135">
        <v>5.6650000000000008E-3</v>
      </c>
      <c r="O62" s="135">
        <v>4.0788E-4</v>
      </c>
      <c r="P62" s="135">
        <v>2.2660000000000003E-2</v>
      </c>
      <c r="Q62" s="135">
        <v>9.0866599999999999E-3</v>
      </c>
      <c r="R62" s="135">
        <v>1.3471370000000003E-2</v>
      </c>
      <c r="S62" s="135">
        <v>9.0640000000000009E-3</v>
      </c>
      <c r="T62" s="135"/>
      <c r="U62" s="135"/>
      <c r="V62" s="135"/>
      <c r="W62" s="135">
        <v>4.0800000000000003E-2</v>
      </c>
      <c r="X62" s="135"/>
      <c r="Y62" s="135" t="s">
        <v>33</v>
      </c>
      <c r="Z62" s="135"/>
      <c r="AA62" s="136"/>
      <c r="AB62" s="135"/>
      <c r="AC62" s="136"/>
      <c r="AD62" s="136"/>
      <c r="AE62" s="136"/>
      <c r="AF62" s="136"/>
      <c r="AG62" s="13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 x14ac:dyDescent="0.25">
      <c r="A63" s="135">
        <v>77</v>
      </c>
      <c r="B63" s="135">
        <v>230577</v>
      </c>
      <c r="C63" s="135" t="s">
        <v>786</v>
      </c>
      <c r="D63" s="135" t="s">
        <v>789</v>
      </c>
      <c r="E63" s="135" t="s">
        <v>30</v>
      </c>
      <c r="F63" s="135" t="s">
        <v>1010</v>
      </c>
      <c r="G63" s="135">
        <v>268160</v>
      </c>
      <c r="H63" s="135" t="s">
        <v>108</v>
      </c>
      <c r="I63" s="135">
        <v>1</v>
      </c>
      <c r="J63" s="135">
        <v>1.03</v>
      </c>
      <c r="K63" s="135">
        <v>1.1330000000000001E-3</v>
      </c>
      <c r="L63" s="135">
        <v>1.3596000000000002E-4</v>
      </c>
      <c r="M63" s="135">
        <v>1.6995000000000001E-4</v>
      </c>
      <c r="N63" s="135">
        <v>5.6650000000000008E-3</v>
      </c>
      <c r="O63" s="135">
        <v>4.0788E-4</v>
      </c>
      <c r="P63" s="135">
        <v>2.2660000000000003E-2</v>
      </c>
      <c r="Q63" s="135">
        <v>9.0866599999999999E-3</v>
      </c>
      <c r="R63" s="135">
        <v>1.3471370000000003E-2</v>
      </c>
      <c r="S63" s="135">
        <v>9.0640000000000009E-3</v>
      </c>
      <c r="T63" s="135"/>
      <c r="U63" s="135"/>
      <c r="V63" s="135"/>
      <c r="W63" s="135">
        <v>4.0800000000000003E-2</v>
      </c>
      <c r="X63" s="135"/>
      <c r="Y63" s="135" t="s">
        <v>33</v>
      </c>
      <c r="Z63" s="135"/>
      <c r="AA63" s="136"/>
      <c r="AB63" s="135"/>
      <c r="AC63" s="136"/>
      <c r="AD63" s="136"/>
      <c r="AE63" s="136"/>
      <c r="AF63" s="136"/>
      <c r="AG63" s="13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 x14ac:dyDescent="0.25">
      <c r="A64" s="135">
        <v>78</v>
      </c>
      <c r="B64" s="135">
        <v>230578</v>
      </c>
      <c r="C64" s="135" t="s">
        <v>779</v>
      </c>
      <c r="D64" s="135" t="s">
        <v>790</v>
      </c>
      <c r="E64" s="135" t="s">
        <v>30</v>
      </c>
      <c r="F64" s="135" t="s">
        <v>1010</v>
      </c>
      <c r="G64" s="135">
        <v>268160</v>
      </c>
      <c r="H64" s="135" t="s">
        <v>108</v>
      </c>
      <c r="I64" s="135">
        <v>1</v>
      </c>
      <c r="J64" s="135">
        <v>1.03</v>
      </c>
      <c r="K64" s="135">
        <v>1.1330000000000001E-3</v>
      </c>
      <c r="L64" s="135">
        <v>1.3596000000000002E-4</v>
      </c>
      <c r="M64" s="135">
        <v>1.6995000000000001E-4</v>
      </c>
      <c r="N64" s="135">
        <v>5.6650000000000008E-3</v>
      </c>
      <c r="O64" s="135">
        <v>4.0788E-4</v>
      </c>
      <c r="P64" s="135">
        <v>2.2660000000000003E-2</v>
      </c>
      <c r="Q64" s="135">
        <v>9.0866599999999999E-3</v>
      </c>
      <c r="R64" s="135">
        <v>1.3471370000000003E-2</v>
      </c>
      <c r="S64" s="135">
        <v>9.0640000000000009E-3</v>
      </c>
      <c r="T64" s="135"/>
      <c r="U64" s="135"/>
      <c r="V64" s="135"/>
      <c r="W64" s="135">
        <v>4.0800000000000003E-2</v>
      </c>
      <c r="X64" s="135"/>
      <c r="Y64" s="135" t="s">
        <v>33</v>
      </c>
      <c r="Z64" s="135"/>
      <c r="AA64" s="136"/>
      <c r="AB64" s="135"/>
      <c r="AC64" s="136"/>
      <c r="AD64" s="136"/>
      <c r="AE64" s="136"/>
      <c r="AF64" s="136"/>
      <c r="AG64" s="13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 x14ac:dyDescent="0.25">
      <c r="A65" s="135">
        <v>79</v>
      </c>
      <c r="B65" s="135">
        <v>230579</v>
      </c>
      <c r="C65" s="135" t="s">
        <v>794</v>
      </c>
      <c r="D65" s="135" t="s">
        <v>791</v>
      </c>
      <c r="E65" s="135" t="s">
        <v>30</v>
      </c>
      <c r="F65" s="135" t="s">
        <v>1009</v>
      </c>
      <c r="G65" s="135">
        <v>267722</v>
      </c>
      <c r="H65" s="135" t="s">
        <v>20</v>
      </c>
      <c r="I65" s="135">
        <v>1</v>
      </c>
      <c r="J65" s="135">
        <v>1.03</v>
      </c>
      <c r="K65" s="135">
        <v>1.1330000000000001E-3</v>
      </c>
      <c r="L65" s="135">
        <v>1.3596000000000002E-4</v>
      </c>
      <c r="M65" s="135">
        <v>1.6995000000000001E-4</v>
      </c>
      <c r="N65" s="135">
        <v>5.6650000000000008E-3</v>
      </c>
      <c r="O65" s="135">
        <v>4.0788E-4</v>
      </c>
      <c r="P65" s="135">
        <v>2.2660000000000003E-2</v>
      </c>
      <c r="Q65" s="135">
        <v>9.0866599999999999E-3</v>
      </c>
      <c r="R65" s="135">
        <v>1.3471370000000003E-2</v>
      </c>
      <c r="S65" s="135">
        <v>9.0640000000000009E-3</v>
      </c>
      <c r="T65" s="135"/>
      <c r="U65" s="135"/>
      <c r="V65" s="135"/>
      <c r="W65" s="135">
        <v>4.0800000000000003E-2</v>
      </c>
      <c r="X65" s="135"/>
      <c r="Y65" s="135" t="s">
        <v>33</v>
      </c>
      <c r="Z65" s="135"/>
      <c r="AA65" s="136"/>
      <c r="AB65" s="135"/>
      <c r="AC65" s="136"/>
      <c r="AD65" s="136"/>
      <c r="AE65" s="136"/>
      <c r="AF65" s="136"/>
      <c r="AG65" s="13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 x14ac:dyDescent="0.25">
      <c r="A66" s="135">
        <v>80</v>
      </c>
      <c r="B66" s="135">
        <v>242196</v>
      </c>
      <c r="C66" s="135" t="s">
        <v>821</v>
      </c>
      <c r="D66" s="135" t="s">
        <v>822</v>
      </c>
      <c r="E66" s="135" t="s">
        <v>30</v>
      </c>
      <c r="F66" s="135" t="s">
        <v>1010</v>
      </c>
      <c r="G66" s="135">
        <v>268160</v>
      </c>
      <c r="H66" s="135" t="s">
        <v>108</v>
      </c>
      <c r="I66" s="135">
        <v>1</v>
      </c>
      <c r="J66" s="135">
        <v>1.03</v>
      </c>
      <c r="K66" s="135">
        <v>1.1330000000000001E-3</v>
      </c>
      <c r="L66" s="135">
        <v>1.3596000000000002E-4</v>
      </c>
      <c r="M66" s="135">
        <v>1.6995000000000001E-4</v>
      </c>
      <c r="N66" s="135">
        <v>5.6650000000000008E-3</v>
      </c>
      <c r="O66" s="135">
        <v>4.0788E-4</v>
      </c>
      <c r="P66" s="135">
        <v>2.2660000000000003E-2</v>
      </c>
      <c r="Q66" s="135">
        <v>9.0866599999999999E-3</v>
      </c>
      <c r="R66" s="135">
        <v>1.3471370000000003E-2</v>
      </c>
      <c r="S66" s="135">
        <v>9.0640000000000009E-3</v>
      </c>
      <c r="T66" s="135"/>
      <c r="U66" s="135"/>
      <c r="V66" s="135"/>
      <c r="W66" s="135">
        <v>4.0800000000000003E-2</v>
      </c>
      <c r="X66" s="135"/>
      <c r="Y66" s="135" t="s">
        <v>33</v>
      </c>
      <c r="Z66" s="135"/>
      <c r="AA66" s="136"/>
      <c r="AB66" s="135"/>
      <c r="AC66" s="136"/>
      <c r="AD66" s="136"/>
      <c r="AE66" s="136"/>
      <c r="AF66" s="136"/>
      <c r="AG66" s="13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 x14ac:dyDescent="0.25">
      <c r="A67" s="135">
        <v>81</v>
      </c>
      <c r="B67" s="135">
        <v>287658</v>
      </c>
      <c r="C67" s="135" t="s">
        <v>907</v>
      </c>
      <c r="D67" s="135" t="s">
        <v>921</v>
      </c>
      <c r="E67" s="135" t="s">
        <v>30</v>
      </c>
      <c r="F67" s="135" t="s">
        <v>1016</v>
      </c>
      <c r="G67" s="135">
        <v>267714</v>
      </c>
      <c r="H67" s="135" t="s">
        <v>20</v>
      </c>
      <c r="I67" s="135">
        <v>1</v>
      </c>
      <c r="J67" s="135">
        <v>1.18</v>
      </c>
      <c r="K67" s="135">
        <v>1.2980000000000001E-3</v>
      </c>
      <c r="L67" s="135">
        <v>1.5576000000000001E-4</v>
      </c>
      <c r="M67" s="135">
        <v>1.9469999999999999E-4</v>
      </c>
      <c r="N67" s="135">
        <v>6.4900000000000001E-3</v>
      </c>
      <c r="O67" s="135">
        <v>4.6727999999999993E-4</v>
      </c>
      <c r="P67" s="135">
        <v>2.596E-2</v>
      </c>
      <c r="Q67" s="135">
        <v>1.0409959999999999E-2</v>
      </c>
      <c r="R67" s="135">
        <v>1.5433220000000001E-2</v>
      </c>
      <c r="S67" s="135">
        <v>1.0384000000000001E-2</v>
      </c>
      <c r="T67" s="135"/>
      <c r="U67" s="135"/>
      <c r="V67" s="135"/>
      <c r="W67" s="135"/>
      <c r="X67" s="135">
        <v>4.0800000000000003E-2</v>
      </c>
      <c r="Y67" s="135" t="s">
        <v>33</v>
      </c>
      <c r="Z67" s="135"/>
      <c r="AA67" s="136"/>
      <c r="AB67" s="135"/>
      <c r="AC67" s="136"/>
      <c r="AD67" s="136"/>
      <c r="AE67" s="136"/>
      <c r="AF67" s="136"/>
      <c r="AG67" s="13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 x14ac:dyDescent="0.25">
      <c r="A68" s="135">
        <v>82</v>
      </c>
      <c r="B68" s="135">
        <v>287659</v>
      </c>
      <c r="C68" s="135" t="s">
        <v>908</v>
      </c>
      <c r="D68" s="135" t="s">
        <v>922</v>
      </c>
      <c r="E68" s="135" t="s">
        <v>30</v>
      </c>
      <c r="F68" s="135" t="s">
        <v>1017</v>
      </c>
      <c r="G68" s="135">
        <v>307171</v>
      </c>
      <c r="H68" s="135" t="s">
        <v>20</v>
      </c>
      <c r="I68" s="135">
        <v>1</v>
      </c>
      <c r="J68" s="135">
        <v>1.2</v>
      </c>
      <c r="K68" s="135">
        <v>1.32E-3</v>
      </c>
      <c r="L68" s="135">
        <v>1.584E-4</v>
      </c>
      <c r="M68" s="135">
        <v>1.9799999999999999E-4</v>
      </c>
      <c r="N68" s="135">
        <v>6.6000000000000008E-3</v>
      </c>
      <c r="O68" s="135">
        <v>4.7519999999999995E-4</v>
      </c>
      <c r="P68" s="135">
        <v>2.6400000000000003E-2</v>
      </c>
      <c r="Q68" s="135">
        <v>1.0586399999999999E-2</v>
      </c>
      <c r="R68" s="135">
        <v>1.5694800000000002E-2</v>
      </c>
      <c r="S68" s="135">
        <v>1.056E-2</v>
      </c>
      <c r="T68" s="135"/>
      <c r="U68" s="135"/>
      <c r="V68" s="135"/>
      <c r="W68" s="135"/>
      <c r="X68" s="135">
        <v>4.0800000000000003E-2</v>
      </c>
      <c r="Y68" s="135" t="s">
        <v>33</v>
      </c>
      <c r="Z68" s="135"/>
      <c r="AA68" s="136"/>
      <c r="AB68" s="135"/>
      <c r="AC68" s="136"/>
      <c r="AD68" s="136"/>
      <c r="AE68" s="136"/>
      <c r="AF68" s="136"/>
      <c r="AG68" s="13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 x14ac:dyDescent="0.25">
      <c r="A69" s="135">
        <v>83</v>
      </c>
      <c r="B69" s="135">
        <v>287661</v>
      </c>
      <c r="C69" s="135" t="s">
        <v>909</v>
      </c>
      <c r="D69" s="135" t="s">
        <v>923</v>
      </c>
      <c r="E69" s="135" t="s">
        <v>30</v>
      </c>
      <c r="F69" s="135" t="s">
        <v>1017</v>
      </c>
      <c r="G69" s="135">
        <v>307171</v>
      </c>
      <c r="H69" s="135" t="s">
        <v>20</v>
      </c>
      <c r="I69" s="135">
        <v>1</v>
      </c>
      <c r="J69" s="135">
        <v>1.23</v>
      </c>
      <c r="K69" s="135">
        <v>1.353E-3</v>
      </c>
      <c r="L69" s="135">
        <v>1.6236000000000001E-4</v>
      </c>
      <c r="M69" s="135">
        <v>2.0295E-4</v>
      </c>
      <c r="N69" s="135">
        <v>6.7650000000000002E-3</v>
      </c>
      <c r="O69" s="135">
        <v>4.8707999999999998E-4</v>
      </c>
      <c r="P69" s="135">
        <v>2.7060000000000001E-2</v>
      </c>
      <c r="Q69" s="135">
        <v>1.0851059999999999E-2</v>
      </c>
      <c r="R69" s="135">
        <v>1.6087170000000001E-2</v>
      </c>
      <c r="S69" s="135">
        <v>1.0824E-2</v>
      </c>
      <c r="T69" s="135"/>
      <c r="U69" s="135"/>
      <c r="V69" s="135"/>
      <c r="W69" s="135"/>
      <c r="X69" s="135">
        <v>4.0800000000000003E-2</v>
      </c>
      <c r="Y69" s="135" t="s">
        <v>33</v>
      </c>
      <c r="Z69" s="135"/>
      <c r="AA69" s="136"/>
      <c r="AB69" s="135"/>
      <c r="AC69" s="136"/>
      <c r="AD69" s="136"/>
      <c r="AE69" s="136"/>
      <c r="AF69" s="136"/>
      <c r="AG69" s="13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 x14ac:dyDescent="0.25">
      <c r="A70" s="135">
        <v>84</v>
      </c>
      <c r="B70" s="135">
        <v>292443</v>
      </c>
      <c r="C70" s="135" t="s">
        <v>807</v>
      </c>
      <c r="D70" s="135" t="s">
        <v>934</v>
      </c>
      <c r="E70" s="135" t="s">
        <v>30</v>
      </c>
      <c r="F70" s="135" t="s">
        <v>1010</v>
      </c>
      <c r="G70" s="135">
        <v>268160</v>
      </c>
      <c r="H70" s="135" t="s">
        <v>108</v>
      </c>
      <c r="I70" s="135">
        <v>1</v>
      </c>
      <c r="J70" s="135">
        <v>1.03</v>
      </c>
      <c r="K70" s="135">
        <v>1.1330000000000001E-3</v>
      </c>
      <c r="L70" s="135">
        <v>1.3596000000000002E-4</v>
      </c>
      <c r="M70" s="135">
        <v>1.6995000000000001E-4</v>
      </c>
      <c r="N70" s="135">
        <v>5.6650000000000008E-3</v>
      </c>
      <c r="O70" s="135">
        <v>4.0788E-4</v>
      </c>
      <c r="P70" s="135">
        <v>2.2660000000000003E-2</v>
      </c>
      <c r="Q70" s="135">
        <v>9.0866599999999999E-3</v>
      </c>
      <c r="R70" s="135">
        <v>1.3471370000000003E-2</v>
      </c>
      <c r="S70" s="135">
        <v>9.0640000000000009E-3</v>
      </c>
      <c r="T70" s="135"/>
      <c r="U70" s="135"/>
      <c r="V70" s="135"/>
      <c r="W70" s="135">
        <v>4.0800000000000003E-2</v>
      </c>
      <c r="X70" s="135"/>
      <c r="Y70" s="135" t="s">
        <v>33</v>
      </c>
      <c r="Z70" s="135"/>
      <c r="AA70" s="136"/>
      <c r="AB70" s="135"/>
      <c r="AC70" s="136"/>
      <c r="AD70" s="136"/>
      <c r="AE70" s="136"/>
      <c r="AF70" s="136"/>
      <c r="AG70" s="13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 x14ac:dyDescent="0.25">
      <c r="A71" s="135">
        <v>85</v>
      </c>
      <c r="B71" s="135">
        <v>292440</v>
      </c>
      <c r="C71" s="135" t="s">
        <v>924</v>
      </c>
      <c r="D71" s="135" t="s">
        <v>935</v>
      </c>
      <c r="E71" s="135" t="s">
        <v>30</v>
      </c>
      <c r="F71" s="135" t="s">
        <v>1010</v>
      </c>
      <c r="G71" s="135">
        <v>268160</v>
      </c>
      <c r="H71" s="135" t="s">
        <v>108</v>
      </c>
      <c r="I71" s="135">
        <v>1</v>
      </c>
      <c r="J71" s="135">
        <v>1.03</v>
      </c>
      <c r="K71" s="135">
        <v>1.1330000000000001E-3</v>
      </c>
      <c r="L71" s="135">
        <v>1.3596000000000002E-4</v>
      </c>
      <c r="M71" s="135">
        <v>1.6995000000000001E-4</v>
      </c>
      <c r="N71" s="135">
        <v>5.6650000000000008E-3</v>
      </c>
      <c r="O71" s="135">
        <v>4.0788E-4</v>
      </c>
      <c r="P71" s="135">
        <v>2.2660000000000003E-2</v>
      </c>
      <c r="Q71" s="135">
        <v>9.0866599999999999E-3</v>
      </c>
      <c r="R71" s="135">
        <v>1.3471370000000003E-2</v>
      </c>
      <c r="S71" s="135">
        <v>9.0640000000000009E-3</v>
      </c>
      <c r="T71" s="135"/>
      <c r="U71" s="135"/>
      <c r="V71" s="135"/>
      <c r="W71" s="135">
        <v>4.0800000000000003E-2</v>
      </c>
      <c r="X71" s="135"/>
      <c r="Y71" s="135" t="s">
        <v>33</v>
      </c>
      <c r="Z71" s="135"/>
      <c r="AA71" s="136"/>
      <c r="AB71" s="135"/>
      <c r="AC71" s="136"/>
      <c r="AD71" s="136"/>
      <c r="AE71" s="136"/>
      <c r="AF71" s="136"/>
      <c r="AG71" s="13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 x14ac:dyDescent="0.25">
      <c r="A72" s="135">
        <v>86</v>
      </c>
      <c r="B72" s="135">
        <v>292439</v>
      </c>
      <c r="C72" s="135" t="s">
        <v>925</v>
      </c>
      <c r="D72" s="135" t="s">
        <v>936</v>
      </c>
      <c r="E72" s="135" t="s">
        <v>30</v>
      </c>
      <c r="F72" s="135" t="s">
        <v>1010</v>
      </c>
      <c r="G72" s="135">
        <v>268160</v>
      </c>
      <c r="H72" s="135" t="s">
        <v>108</v>
      </c>
      <c r="I72" s="135">
        <v>1</v>
      </c>
      <c r="J72" s="135">
        <v>1.03</v>
      </c>
      <c r="K72" s="135">
        <v>1.1330000000000001E-3</v>
      </c>
      <c r="L72" s="135">
        <v>1.3596000000000002E-4</v>
      </c>
      <c r="M72" s="135">
        <v>1.6995000000000001E-4</v>
      </c>
      <c r="N72" s="135">
        <v>5.6650000000000008E-3</v>
      </c>
      <c r="O72" s="135">
        <v>4.0788E-4</v>
      </c>
      <c r="P72" s="135">
        <v>2.2660000000000003E-2</v>
      </c>
      <c r="Q72" s="135">
        <v>9.0866599999999999E-3</v>
      </c>
      <c r="R72" s="135">
        <v>1.3471370000000003E-2</v>
      </c>
      <c r="S72" s="135">
        <v>9.0640000000000009E-3</v>
      </c>
      <c r="T72" s="135"/>
      <c r="U72" s="135"/>
      <c r="V72" s="135"/>
      <c r="W72" s="135">
        <v>4.0800000000000003E-2</v>
      </c>
      <c r="X72" s="135"/>
      <c r="Y72" s="135" t="s">
        <v>33</v>
      </c>
      <c r="Z72" s="135"/>
      <c r="AA72" s="136"/>
      <c r="AB72" s="135"/>
      <c r="AC72" s="136"/>
      <c r="AD72" s="136"/>
      <c r="AE72" s="136"/>
      <c r="AF72" s="136"/>
      <c r="AG72" s="13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 x14ac:dyDescent="0.25">
      <c r="A73" s="135">
        <v>87</v>
      </c>
      <c r="B73" s="135">
        <v>367383</v>
      </c>
      <c r="C73" s="135" t="s">
        <v>965</v>
      </c>
      <c r="D73" s="135" t="s">
        <v>1004</v>
      </c>
      <c r="E73" s="135" t="s">
        <v>30</v>
      </c>
      <c r="F73" s="135" t="s">
        <v>1017</v>
      </c>
      <c r="G73" s="135">
        <v>307171</v>
      </c>
      <c r="H73" s="135" t="s">
        <v>108</v>
      </c>
      <c r="I73" s="135">
        <v>1</v>
      </c>
      <c r="J73" s="135">
        <v>1.2</v>
      </c>
      <c r="K73" s="135">
        <v>1.32E-3</v>
      </c>
      <c r="L73" s="135">
        <v>1.584E-4</v>
      </c>
      <c r="M73" s="135">
        <v>1.9799999999999999E-4</v>
      </c>
      <c r="N73" s="135">
        <v>6.6000000000000008E-3</v>
      </c>
      <c r="O73" s="135">
        <v>4.7519999999999995E-4</v>
      </c>
      <c r="P73" s="135">
        <v>2.6400000000000003E-2</v>
      </c>
      <c r="Q73" s="135">
        <v>1.0586399999999999E-2</v>
      </c>
      <c r="R73" s="135">
        <v>1.5694800000000002E-2</v>
      </c>
      <c r="S73" s="135">
        <v>1.056E-2</v>
      </c>
      <c r="T73" s="135"/>
      <c r="U73" s="135"/>
      <c r="V73" s="135"/>
      <c r="W73" s="135"/>
      <c r="X73" s="135">
        <v>4.0800000000000003E-2</v>
      </c>
      <c r="Y73" s="135" t="s">
        <v>33</v>
      </c>
      <c r="Z73" s="135"/>
      <c r="AA73" s="136"/>
      <c r="AB73" s="135"/>
      <c r="AC73" s="136"/>
      <c r="AD73" s="136"/>
      <c r="AE73" s="136"/>
      <c r="AF73" s="136"/>
      <c r="AG73" s="13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 x14ac:dyDescent="0.25">
      <c r="A74" s="135">
        <v>88</v>
      </c>
      <c r="B74" s="135">
        <v>367384</v>
      </c>
      <c r="C74" s="135" t="s">
        <v>966</v>
      </c>
      <c r="D74" s="135" t="s">
        <v>1005</v>
      </c>
      <c r="E74" s="135" t="s">
        <v>30</v>
      </c>
      <c r="F74" s="135" t="s">
        <v>1015</v>
      </c>
      <c r="G74" s="135">
        <v>267726</v>
      </c>
      <c r="H74" s="135" t="s">
        <v>108</v>
      </c>
      <c r="I74" s="135">
        <v>1</v>
      </c>
      <c r="J74" s="135">
        <v>1.2</v>
      </c>
      <c r="K74" s="135">
        <v>1.32E-3</v>
      </c>
      <c r="L74" s="135">
        <v>1.584E-4</v>
      </c>
      <c r="M74" s="135">
        <v>1.9799999999999999E-4</v>
      </c>
      <c r="N74" s="135">
        <v>6.6000000000000008E-3</v>
      </c>
      <c r="O74" s="135">
        <v>4.7519999999999995E-4</v>
      </c>
      <c r="P74" s="135">
        <v>2.6400000000000003E-2</v>
      </c>
      <c r="Q74" s="135">
        <v>1.0586399999999999E-2</v>
      </c>
      <c r="R74" s="135">
        <v>1.5694800000000002E-2</v>
      </c>
      <c r="S74" s="135">
        <v>1.056E-2</v>
      </c>
      <c r="T74" s="135"/>
      <c r="U74" s="135"/>
      <c r="V74" s="135"/>
      <c r="W74" s="135"/>
      <c r="X74" s="135">
        <v>4.0800000000000003E-2</v>
      </c>
      <c r="Y74" s="135" t="s">
        <v>33</v>
      </c>
      <c r="Z74" s="135"/>
      <c r="AA74" s="136"/>
      <c r="AB74" s="135"/>
      <c r="AC74" s="136"/>
      <c r="AD74" s="136"/>
      <c r="AE74" s="136"/>
      <c r="AF74" s="136"/>
      <c r="AG74" s="13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 x14ac:dyDescent="0.25">
      <c r="A75" s="135">
        <v>89</v>
      </c>
      <c r="B75" s="135">
        <v>367385</v>
      </c>
      <c r="C75" s="135" t="s">
        <v>967</v>
      </c>
      <c r="D75" s="135" t="s">
        <v>1610</v>
      </c>
      <c r="E75" s="135" t="s">
        <v>30</v>
      </c>
      <c r="F75" s="135" t="s">
        <v>1015</v>
      </c>
      <c r="G75" s="135">
        <v>267726</v>
      </c>
      <c r="H75" s="135" t="s">
        <v>108</v>
      </c>
      <c r="I75" s="135">
        <v>1</v>
      </c>
      <c r="J75" s="135">
        <v>1.2</v>
      </c>
      <c r="K75" s="135">
        <v>1.32E-3</v>
      </c>
      <c r="L75" s="135">
        <v>1.584E-4</v>
      </c>
      <c r="M75" s="135">
        <v>1.9799999999999999E-4</v>
      </c>
      <c r="N75" s="135">
        <v>6.6000000000000008E-3</v>
      </c>
      <c r="O75" s="135">
        <v>4.7519999999999995E-4</v>
      </c>
      <c r="P75" s="135">
        <v>2.6400000000000003E-2</v>
      </c>
      <c r="Q75" s="135">
        <v>1.0586399999999999E-2</v>
      </c>
      <c r="R75" s="135">
        <v>1.5694800000000002E-2</v>
      </c>
      <c r="S75" s="135">
        <v>1.056E-2</v>
      </c>
      <c r="T75" s="135"/>
      <c r="U75" s="135"/>
      <c r="V75" s="135"/>
      <c r="W75" s="135"/>
      <c r="X75" s="135">
        <v>4.0800000000000003E-2</v>
      </c>
      <c r="Y75" s="135" t="s">
        <v>33</v>
      </c>
      <c r="Z75" s="135"/>
      <c r="AA75" s="136"/>
      <c r="AB75" s="135"/>
      <c r="AC75" s="136"/>
      <c r="AD75" s="136"/>
      <c r="AE75" s="136"/>
      <c r="AF75" s="136"/>
      <c r="AG75" s="13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 x14ac:dyDescent="0.25">
      <c r="A76" s="135">
        <v>90</v>
      </c>
      <c r="B76" s="135">
        <v>479029</v>
      </c>
      <c r="C76" s="135" t="s">
        <v>1589</v>
      </c>
      <c r="D76" s="135" t="s">
        <v>1611</v>
      </c>
      <c r="E76" s="135" t="s">
        <v>30</v>
      </c>
      <c r="F76" s="135" t="s">
        <v>1015</v>
      </c>
      <c r="G76" s="135">
        <v>267726</v>
      </c>
      <c r="H76" s="135" t="s">
        <v>20</v>
      </c>
      <c r="I76" s="135">
        <v>1</v>
      </c>
      <c r="J76" s="135">
        <v>1.2</v>
      </c>
      <c r="K76" s="135">
        <v>1.32E-3</v>
      </c>
      <c r="L76" s="135">
        <v>1.584E-4</v>
      </c>
      <c r="M76" s="135">
        <v>1.9799999999999999E-4</v>
      </c>
      <c r="N76" s="135">
        <v>6.6000000000000008E-3</v>
      </c>
      <c r="O76" s="135">
        <v>4.7519999999999995E-4</v>
      </c>
      <c r="P76" s="135">
        <v>2.6400000000000003E-2</v>
      </c>
      <c r="Q76" s="135">
        <v>1.0586399999999999E-2</v>
      </c>
      <c r="R76" s="135">
        <v>1.5694800000000002E-2</v>
      </c>
      <c r="S76" s="135">
        <v>1.056E-2</v>
      </c>
      <c r="T76" s="135"/>
      <c r="U76" s="135"/>
      <c r="V76" s="135"/>
      <c r="W76" s="135"/>
      <c r="X76" s="135">
        <v>4.0800000000000003E-2</v>
      </c>
      <c r="Y76" s="135"/>
      <c r="Z76" s="135" t="s">
        <v>1612</v>
      </c>
      <c r="AA76" s="136"/>
      <c r="AB76" s="135"/>
      <c r="AC76" s="136"/>
      <c r="AD76" s="136"/>
      <c r="AE76" s="136"/>
      <c r="AF76" s="136"/>
      <c r="AG76" s="13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 x14ac:dyDescent="0.25">
      <c r="A77" s="135">
        <v>91</v>
      </c>
      <c r="B77" s="135">
        <v>479032</v>
      </c>
      <c r="C77" s="135" t="s">
        <v>1591</v>
      </c>
      <c r="D77" s="135" t="s">
        <v>1613</v>
      </c>
      <c r="E77" s="135" t="s">
        <v>30</v>
      </c>
      <c r="F77" s="135" t="s">
        <v>1017</v>
      </c>
      <c r="G77" s="135">
        <v>307171</v>
      </c>
      <c r="H77" s="135" t="s">
        <v>20</v>
      </c>
      <c r="I77" s="135">
        <v>1</v>
      </c>
      <c r="J77" s="135">
        <v>1.1499999999999999</v>
      </c>
      <c r="K77" s="135">
        <v>1.2650000000000001E-3</v>
      </c>
      <c r="L77" s="135">
        <v>1.518E-4</v>
      </c>
      <c r="M77" s="135">
        <v>1.8974999999999998E-4</v>
      </c>
      <c r="N77" s="135">
        <v>6.3249999999999999E-3</v>
      </c>
      <c r="O77" s="135">
        <v>4.5539999999999996E-4</v>
      </c>
      <c r="P77" s="135">
        <v>2.53E-2</v>
      </c>
      <c r="Q77" s="135">
        <v>1.0145299999999999E-2</v>
      </c>
      <c r="R77" s="135">
        <v>1.5040850000000001E-2</v>
      </c>
      <c r="S77" s="135">
        <v>1.0120000000000001E-2</v>
      </c>
      <c r="T77" s="135"/>
      <c r="U77" s="135"/>
      <c r="V77" s="135"/>
      <c r="W77" s="135"/>
      <c r="X77" s="135">
        <v>4.0800000000000003E-2</v>
      </c>
      <c r="Y77" s="135"/>
      <c r="Z77" s="135" t="s">
        <v>1614</v>
      </c>
      <c r="AA77" s="136"/>
      <c r="AB77" s="135"/>
      <c r="AC77" s="136"/>
      <c r="AD77" s="136"/>
      <c r="AE77" s="136"/>
      <c r="AF77" s="136"/>
      <c r="AG77" s="13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 x14ac:dyDescent="0.25"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 x14ac:dyDescent="0.25"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 x14ac:dyDescent="0.25"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</sheetData>
  <phoneticPr fontId="41" type="noConversion"/>
  <conditionalFormatting sqref="B78:B1048576">
    <cfRule type="duplicateValues" dxfId="21" priority="1509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E7BD-5B74-4B04-9E02-B31ABB369075}">
  <dimension ref="A1:AZ2"/>
  <sheetViews>
    <sheetView workbookViewId="0">
      <selection sqref="A1:AZ2"/>
    </sheetView>
  </sheetViews>
  <sheetFormatPr defaultRowHeight="15" x14ac:dyDescent="0.25"/>
  <cols>
    <col min="1" max="1" width="5.140625" bestFit="1" customWidth="1"/>
    <col min="2" max="2" width="25.42578125" bestFit="1" customWidth="1"/>
    <col min="3" max="3" width="12.5703125" bestFit="1" customWidth="1"/>
    <col min="4" max="4" width="29.140625" bestFit="1" customWidth="1"/>
    <col min="5" max="5" width="14.7109375" bestFit="1" customWidth="1"/>
    <col min="6" max="6" width="81.140625" bestFit="1" customWidth="1"/>
    <col min="7" max="7" width="7.7109375" bestFit="1" customWidth="1"/>
    <col min="8" max="8" width="11" bestFit="1" customWidth="1"/>
    <col min="9" max="9" width="17.28515625" bestFit="1" customWidth="1"/>
    <col min="10" max="10" width="13" bestFit="1" customWidth="1"/>
    <col min="11" max="11" width="17.85546875" bestFit="1" customWidth="1"/>
    <col min="12" max="12" width="29.7109375" bestFit="1" customWidth="1"/>
    <col min="13" max="13" width="39.42578125" bestFit="1" customWidth="1"/>
    <col min="14" max="14" width="39.7109375" bestFit="1" customWidth="1"/>
    <col min="15" max="15" width="23.140625" bestFit="1" customWidth="1"/>
    <col min="16" max="16" width="34.140625" bestFit="1" customWidth="1"/>
    <col min="17" max="17" width="25" bestFit="1" customWidth="1"/>
    <col min="18" max="18" width="14.5703125" bestFit="1" customWidth="1"/>
    <col min="19" max="19" width="16.140625" bestFit="1" customWidth="1"/>
    <col min="20" max="20" width="26" bestFit="1" customWidth="1"/>
    <col min="21" max="21" width="21.5703125" bestFit="1" customWidth="1"/>
    <col min="22" max="22" width="17.85546875" bestFit="1" customWidth="1"/>
    <col min="23" max="23" width="51.7109375" bestFit="1" customWidth="1"/>
    <col min="24" max="24" width="65.5703125" bestFit="1" customWidth="1"/>
    <col min="25" max="25" width="18.85546875" bestFit="1" customWidth="1"/>
    <col min="26" max="26" width="48.140625" bestFit="1" customWidth="1"/>
    <col min="27" max="27" width="47.7109375" bestFit="1" customWidth="1"/>
    <col min="28" max="28" width="31.28515625" bestFit="1" customWidth="1"/>
    <col min="29" max="29" width="22.5703125" bestFit="1" customWidth="1"/>
    <col min="30" max="30" width="29.7109375" bestFit="1" customWidth="1"/>
    <col min="31" max="31" width="44.7109375" bestFit="1" customWidth="1"/>
    <col min="32" max="32" width="31.7109375" bestFit="1" customWidth="1"/>
    <col min="33" max="33" width="18.28515625" bestFit="1" customWidth="1"/>
    <col min="34" max="34" width="38.5703125" bestFit="1" customWidth="1"/>
    <col min="35" max="35" width="27" bestFit="1" customWidth="1"/>
    <col min="36" max="36" width="24.28515625" bestFit="1" customWidth="1"/>
    <col min="37" max="37" width="24.140625" bestFit="1" customWidth="1"/>
    <col min="38" max="38" width="18.5703125" bestFit="1" customWidth="1"/>
    <col min="39" max="39" width="20.5703125" bestFit="1" customWidth="1"/>
    <col min="40" max="40" width="24.7109375" bestFit="1" customWidth="1"/>
    <col min="41" max="41" width="27" bestFit="1" customWidth="1"/>
    <col min="42" max="42" width="29.140625" bestFit="1" customWidth="1"/>
    <col min="43" max="43" width="27.5703125" bestFit="1" customWidth="1"/>
    <col min="44" max="44" width="30" bestFit="1" customWidth="1"/>
    <col min="45" max="45" width="22.85546875" bestFit="1" customWidth="1"/>
    <col min="46" max="46" width="28" bestFit="1" customWidth="1"/>
    <col min="47" max="47" width="27.85546875" bestFit="1" customWidth="1"/>
    <col min="48" max="48" width="25.42578125" bestFit="1" customWidth="1"/>
    <col min="49" max="49" width="27.42578125" bestFit="1" customWidth="1"/>
    <col min="50" max="50" width="13.28515625" bestFit="1" customWidth="1"/>
    <col min="51" max="51" width="19.5703125" bestFit="1" customWidth="1"/>
    <col min="52" max="52" width="12.140625" bestFit="1" customWidth="1"/>
  </cols>
  <sheetData>
    <row r="1" spans="1:52" x14ac:dyDescent="0.25">
      <c r="A1" t="s">
        <v>0</v>
      </c>
      <c r="B1" t="s">
        <v>160</v>
      </c>
      <c r="C1" t="s">
        <v>806</v>
      </c>
      <c r="D1" t="s">
        <v>607</v>
      </c>
      <c r="E1" t="s">
        <v>5</v>
      </c>
      <c r="F1" t="s">
        <v>6</v>
      </c>
      <c r="G1" t="s">
        <v>7</v>
      </c>
      <c r="H1" t="s">
        <v>1560</v>
      </c>
      <c r="I1" t="s">
        <v>105</v>
      </c>
      <c r="J1" t="s">
        <v>1118</v>
      </c>
      <c r="K1" t="s">
        <v>1561</v>
      </c>
      <c r="L1" t="s">
        <v>1064</v>
      </c>
      <c r="M1" t="s">
        <v>1065</v>
      </c>
      <c r="N1" t="s">
        <v>1066</v>
      </c>
      <c r="O1" t="s">
        <v>1067</v>
      </c>
      <c r="P1" t="s">
        <v>1068</v>
      </c>
      <c r="Q1" t="s">
        <v>1097</v>
      </c>
      <c r="R1" t="s">
        <v>1074</v>
      </c>
      <c r="S1" t="s">
        <v>1075</v>
      </c>
      <c r="T1" t="s">
        <v>1076</v>
      </c>
      <c r="U1" t="s">
        <v>1077</v>
      </c>
      <c r="V1" t="s">
        <v>1078</v>
      </c>
      <c r="W1" t="s">
        <v>1562</v>
      </c>
      <c r="X1" t="s">
        <v>1563</v>
      </c>
      <c r="Y1" t="s">
        <v>1070</v>
      </c>
      <c r="Z1" t="s">
        <v>1564</v>
      </c>
      <c r="AA1" t="s">
        <v>1565</v>
      </c>
      <c r="AB1" t="s">
        <v>1071</v>
      </c>
      <c r="AC1" t="s">
        <v>1072</v>
      </c>
      <c r="AD1" t="s">
        <v>1079</v>
      </c>
      <c r="AE1" t="s">
        <v>1080</v>
      </c>
      <c r="AF1" t="s">
        <v>1081</v>
      </c>
      <c r="AG1" t="s">
        <v>1082</v>
      </c>
      <c r="AH1" t="s">
        <v>1093</v>
      </c>
      <c r="AI1" t="s">
        <v>1153</v>
      </c>
      <c r="AJ1" t="s">
        <v>1083</v>
      </c>
      <c r="AK1" t="s">
        <v>1084</v>
      </c>
      <c r="AL1" t="s">
        <v>1095</v>
      </c>
      <c r="AM1" t="s">
        <v>1096</v>
      </c>
      <c r="AN1" t="s">
        <v>1154</v>
      </c>
      <c r="AO1" t="s">
        <v>1155</v>
      </c>
      <c r="AP1" t="s">
        <v>1094</v>
      </c>
      <c r="AQ1" t="s">
        <v>1098</v>
      </c>
      <c r="AR1" t="s">
        <v>1073</v>
      </c>
      <c r="AS1" t="s">
        <v>1105</v>
      </c>
      <c r="AT1" t="s">
        <v>1085</v>
      </c>
      <c r="AU1" t="s">
        <v>1086</v>
      </c>
      <c r="AV1" t="s">
        <v>1087</v>
      </c>
      <c r="AW1" t="s">
        <v>1156</v>
      </c>
      <c r="AX1" t="s">
        <v>195</v>
      </c>
      <c r="AY1" t="s">
        <v>958</v>
      </c>
      <c r="AZ1" t="s">
        <v>1566</v>
      </c>
    </row>
    <row r="2" spans="1:52" x14ac:dyDescent="0.25">
      <c r="A2">
        <v>1</v>
      </c>
      <c r="B2">
        <v>455779</v>
      </c>
      <c r="C2" t="s">
        <v>1567</v>
      </c>
      <c r="D2" t="s">
        <v>1568</v>
      </c>
      <c r="E2" t="s">
        <v>30</v>
      </c>
      <c r="F2" t="s">
        <v>1569</v>
      </c>
      <c r="G2" t="s">
        <v>108</v>
      </c>
      <c r="H2">
        <v>1</v>
      </c>
      <c r="I2" t="s">
        <v>1570</v>
      </c>
      <c r="J2">
        <v>0.05</v>
      </c>
      <c r="K2" t="s">
        <v>61</v>
      </c>
      <c r="W2">
        <v>2.2000000000000001E-3</v>
      </c>
      <c r="X2">
        <v>4.4000000000000003E-3</v>
      </c>
      <c r="Y2">
        <v>1.32E-3</v>
      </c>
      <c r="Z2">
        <v>1.7600000000000005E-3</v>
      </c>
      <c r="AA2">
        <v>1.1000000000000001E-3</v>
      </c>
      <c r="AB2">
        <v>7.1500000000000001E-3</v>
      </c>
      <c r="AC2">
        <v>2.1961299502883933E-3</v>
      </c>
      <c r="AD2">
        <v>2.4200000000000003E-3</v>
      </c>
      <c r="AF2">
        <v>5.5000000000000009E-5</v>
      </c>
      <c r="AG2">
        <v>5.9999999999999995E-4</v>
      </c>
      <c r="AH2">
        <v>2.2000000000000001E-3</v>
      </c>
      <c r="AI2">
        <v>2.7500000000000004E-2</v>
      </c>
      <c r="AQ2">
        <v>2.1961299502883933E-3</v>
      </c>
      <c r="AV2">
        <v>4.0800000000000003E-2</v>
      </c>
      <c r="AX2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B4:E31"/>
  <sheetViews>
    <sheetView zoomScale="110" zoomScaleNormal="110" workbookViewId="0">
      <selection activeCell="E27" sqref="E27"/>
    </sheetView>
  </sheetViews>
  <sheetFormatPr defaultRowHeight="15" x14ac:dyDescent="0.25"/>
  <cols>
    <col min="2" max="2" width="20.7109375" customWidth="1"/>
    <col min="3" max="3" width="52.140625" bestFit="1" customWidth="1"/>
    <col min="4" max="4" width="33.85546875" bestFit="1" customWidth="1"/>
    <col min="5" max="5" width="18.5703125" customWidth="1"/>
    <col min="6" max="6" width="52.140625" bestFit="1" customWidth="1"/>
  </cols>
  <sheetData>
    <row r="4" spans="2:5" ht="20.25" customHeight="1" x14ac:dyDescent="0.25">
      <c r="B4" s="59"/>
      <c r="C4" s="9"/>
      <c r="D4" s="8"/>
      <c r="E4" s="8"/>
    </row>
    <row r="5" spans="2:5" ht="20.25" customHeight="1" x14ac:dyDescent="0.25">
      <c r="B5" s="9">
        <v>267714</v>
      </c>
      <c r="C5" s="58" t="s">
        <v>1016</v>
      </c>
      <c r="D5" s="12" t="s">
        <v>617</v>
      </c>
      <c r="E5" s="16" t="s">
        <v>30</v>
      </c>
    </row>
    <row r="6" spans="2:5" ht="20.25" customHeight="1" x14ac:dyDescent="0.25">
      <c r="B6" s="9">
        <v>267722</v>
      </c>
      <c r="C6" s="58" t="s">
        <v>1009</v>
      </c>
      <c r="D6" s="12" t="s">
        <v>1018</v>
      </c>
      <c r="E6" s="16" t="s">
        <v>30</v>
      </c>
    </row>
    <row r="7" spans="2:5" ht="20.25" customHeight="1" x14ac:dyDescent="0.25">
      <c r="B7" s="9">
        <v>307171</v>
      </c>
      <c r="C7" s="58" t="s">
        <v>1017</v>
      </c>
      <c r="D7" s="12" t="s">
        <v>467</v>
      </c>
      <c r="E7" s="16" t="s">
        <v>30</v>
      </c>
    </row>
    <row r="8" spans="2:5" ht="20.25" customHeight="1" x14ac:dyDescent="0.25">
      <c r="B8" s="9">
        <v>267726</v>
      </c>
      <c r="C8" s="58" t="s">
        <v>1015</v>
      </c>
      <c r="D8" s="12" t="s">
        <v>614</v>
      </c>
      <c r="E8" s="16" t="s">
        <v>30</v>
      </c>
    </row>
    <row r="9" spans="2:5" ht="20.25" customHeight="1" x14ac:dyDescent="0.25">
      <c r="B9" s="9">
        <v>268160</v>
      </c>
      <c r="C9" s="58" t="s">
        <v>1010</v>
      </c>
      <c r="D9" s="12" t="s">
        <v>1019</v>
      </c>
      <c r="E9" s="16" t="s">
        <v>30</v>
      </c>
    </row>
    <row r="10" spans="2:5" ht="20.25" customHeight="1" x14ac:dyDescent="0.25">
      <c r="B10" s="9">
        <v>253758</v>
      </c>
      <c r="C10" s="58" t="s">
        <v>1008</v>
      </c>
      <c r="D10" s="16" t="s">
        <v>468</v>
      </c>
      <c r="E10" s="16" t="s">
        <v>30</v>
      </c>
    </row>
    <row r="11" spans="2:5" ht="20.25" customHeight="1" x14ac:dyDescent="0.25">
      <c r="B11" s="15">
        <v>124397</v>
      </c>
      <c r="C11" s="58" t="s">
        <v>471</v>
      </c>
      <c r="D11" s="16" t="s">
        <v>469</v>
      </c>
      <c r="E11" s="16" t="s">
        <v>557</v>
      </c>
    </row>
    <row r="12" spans="2:5" ht="20.25" customHeight="1" x14ac:dyDescent="0.25">
      <c r="B12" s="15">
        <v>113169</v>
      </c>
      <c r="C12" s="58" t="s">
        <v>613</v>
      </c>
      <c r="D12" s="16" t="s">
        <v>470</v>
      </c>
      <c r="E12" s="16" t="s">
        <v>598</v>
      </c>
    </row>
    <row r="13" spans="2:5" ht="20.25" customHeight="1" x14ac:dyDescent="0.25">
      <c r="B13" s="9">
        <v>178624</v>
      </c>
      <c r="C13" s="58" t="s">
        <v>707</v>
      </c>
      <c r="D13" s="16" t="s">
        <v>1027</v>
      </c>
      <c r="E13" s="9" t="s">
        <v>269</v>
      </c>
    </row>
    <row r="14" spans="2:5" x14ac:dyDescent="0.25">
      <c r="B14" s="9">
        <v>280362</v>
      </c>
      <c r="C14" s="58" t="s">
        <v>989</v>
      </c>
      <c r="D14" s="16" t="s">
        <v>1026</v>
      </c>
      <c r="E14" s="9" t="s">
        <v>913</v>
      </c>
    </row>
    <row r="15" spans="2:5" x14ac:dyDescent="0.25">
      <c r="B15" s="9">
        <v>280367</v>
      </c>
      <c r="C15" s="58" t="s">
        <v>1011</v>
      </c>
      <c r="D15" s="16" t="s">
        <v>1025</v>
      </c>
      <c r="E15" s="9" t="s">
        <v>913</v>
      </c>
    </row>
    <row r="16" spans="2:5" x14ac:dyDescent="0.25">
      <c r="B16" s="9">
        <v>280373</v>
      </c>
      <c r="C16" s="96" t="s">
        <v>1012</v>
      </c>
      <c r="D16" s="16" t="s">
        <v>1021</v>
      </c>
      <c r="E16" s="9" t="s">
        <v>1020</v>
      </c>
    </row>
    <row r="17" spans="2:5" x14ac:dyDescent="0.25">
      <c r="B17" s="9">
        <v>280374</v>
      </c>
      <c r="C17" s="58" t="s">
        <v>1013</v>
      </c>
      <c r="D17" s="16" t="s">
        <v>1022</v>
      </c>
      <c r="E17" s="9" t="s">
        <v>1020</v>
      </c>
    </row>
    <row r="18" spans="2:5" x14ac:dyDescent="0.25">
      <c r="B18" s="9">
        <v>280375</v>
      </c>
      <c r="C18" s="58" t="s">
        <v>1014</v>
      </c>
      <c r="D18" s="16" t="s">
        <v>1023</v>
      </c>
      <c r="E18" s="9" t="s">
        <v>1020</v>
      </c>
    </row>
    <row r="19" spans="2:5" x14ac:dyDescent="0.25">
      <c r="B19" s="9">
        <v>280371</v>
      </c>
      <c r="C19" s="58" t="s">
        <v>988</v>
      </c>
      <c r="D19" s="16" t="s">
        <v>1024</v>
      </c>
      <c r="E19" s="9" t="s">
        <v>1020</v>
      </c>
    </row>
    <row r="20" spans="2:5" x14ac:dyDescent="0.25">
      <c r="B20" s="63"/>
      <c r="C20" s="60"/>
      <c r="E20" s="1"/>
    </row>
    <row r="21" spans="2:5" x14ac:dyDescent="0.25">
      <c r="B21" s="142" t="s">
        <v>492</v>
      </c>
      <c r="C21" s="142"/>
    </row>
    <row r="22" spans="2:5" x14ac:dyDescent="0.25">
      <c r="B22" s="9" t="s">
        <v>493</v>
      </c>
      <c r="C22" s="1" t="s">
        <v>494</v>
      </c>
    </row>
    <row r="23" spans="2:5" x14ac:dyDescent="0.25">
      <c r="B23" s="9" t="s">
        <v>485</v>
      </c>
      <c r="C23" s="65">
        <v>0.05</v>
      </c>
    </row>
    <row r="24" spans="2:5" x14ac:dyDescent="0.25">
      <c r="B24" s="9" t="s">
        <v>484</v>
      </c>
      <c r="C24" s="65">
        <v>0.05</v>
      </c>
    </row>
    <row r="25" spans="2:5" ht="14.25" customHeight="1" x14ac:dyDescent="0.25">
      <c r="B25" s="9" t="s">
        <v>486</v>
      </c>
      <c r="C25" s="65">
        <v>0.03</v>
      </c>
    </row>
    <row r="26" spans="2:5" x14ac:dyDescent="0.25">
      <c r="B26" s="9" t="s">
        <v>487</v>
      </c>
      <c r="C26" s="65">
        <v>0.03</v>
      </c>
    </row>
    <row r="27" spans="2:5" x14ac:dyDescent="0.25">
      <c r="B27" s="9" t="s">
        <v>488</v>
      </c>
      <c r="C27" s="65">
        <v>0.03</v>
      </c>
    </row>
    <row r="28" spans="2:5" x14ac:dyDescent="0.25">
      <c r="B28" s="9" t="s">
        <v>489</v>
      </c>
      <c r="C28" s="65">
        <v>0.1</v>
      </c>
    </row>
    <row r="29" spans="2:5" x14ac:dyDescent="0.25">
      <c r="B29" s="9" t="s">
        <v>490</v>
      </c>
      <c r="C29" s="117" t="s">
        <v>700</v>
      </c>
      <c r="D29" s="23"/>
    </row>
    <row r="30" spans="2:5" x14ac:dyDescent="0.25">
      <c r="B30" s="16" t="s">
        <v>491</v>
      </c>
      <c r="C30" s="117" t="s">
        <v>700</v>
      </c>
    </row>
    <row r="31" spans="2:5" x14ac:dyDescent="0.25">
      <c r="B31" s="9" t="s">
        <v>507</v>
      </c>
      <c r="C31" s="16" t="s">
        <v>508</v>
      </c>
    </row>
  </sheetData>
  <mergeCells count="1">
    <mergeCell ref="B21:C21"/>
  </mergeCells>
  <phoneticPr fontId="35" type="noConversion"/>
  <conditionalFormatting sqref="E20 B14:B18 B5:B10">
    <cfRule type="duplicateValues" dxfId="20" priority="1"/>
  </conditionalFormatting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B2:U60"/>
  <sheetViews>
    <sheetView topLeftCell="B37" zoomScaleNormal="100" workbookViewId="0">
      <selection activeCell="E27" sqref="E27"/>
    </sheetView>
  </sheetViews>
  <sheetFormatPr defaultRowHeight="15" x14ac:dyDescent="0.25"/>
  <cols>
    <col min="1" max="1" width="2.85546875" customWidth="1"/>
    <col min="2" max="2" width="11.28515625" customWidth="1"/>
    <col min="3" max="3" width="17.28515625" customWidth="1"/>
    <col min="4" max="4" width="13" customWidth="1"/>
    <col min="5" max="5" width="44.42578125" customWidth="1"/>
    <col min="6" max="6" width="41.85546875" customWidth="1"/>
    <col min="7" max="7" width="20.140625" customWidth="1"/>
    <col min="8" max="8" width="40.140625" hidden="1" customWidth="1"/>
    <col min="9" max="9" width="16.28515625" hidden="1" customWidth="1"/>
    <col min="10" max="10" width="24.42578125" customWidth="1"/>
    <col min="11" max="11" width="22.7109375" customWidth="1"/>
    <col min="12" max="12" width="12.5703125" bestFit="1" customWidth="1"/>
    <col min="14" max="14" width="15.42578125" bestFit="1" customWidth="1"/>
    <col min="15" max="15" width="10" customWidth="1"/>
    <col min="16" max="16" width="10.42578125" customWidth="1"/>
    <col min="17" max="17" width="20.140625" bestFit="1" customWidth="1"/>
    <col min="18" max="18" width="82.140625" customWidth="1"/>
  </cols>
  <sheetData>
    <row r="2" spans="2:21" ht="36.75" customHeight="1" x14ac:dyDescent="0.25">
      <c r="B2" s="12" t="s">
        <v>473</v>
      </c>
      <c r="C2" s="11" t="s">
        <v>384</v>
      </c>
      <c r="D2" s="11" t="s">
        <v>383</v>
      </c>
      <c r="E2" s="12" t="s">
        <v>426</v>
      </c>
      <c r="F2" s="12" t="s">
        <v>584</v>
      </c>
      <c r="G2" s="11" t="s">
        <v>382</v>
      </c>
      <c r="H2" s="12" t="s">
        <v>426</v>
      </c>
      <c r="I2" s="11" t="s">
        <v>15</v>
      </c>
      <c r="J2" s="11" t="s">
        <v>378</v>
      </c>
      <c r="K2" s="149" t="s">
        <v>1</v>
      </c>
      <c r="L2" s="149"/>
      <c r="N2" t="s">
        <v>391</v>
      </c>
      <c r="O2" s="148" t="s">
        <v>552</v>
      </c>
      <c r="P2" s="148"/>
      <c r="Q2" s="148"/>
      <c r="R2" s="148"/>
    </row>
    <row r="3" spans="2:21" ht="15" customHeight="1" x14ac:dyDescent="0.25">
      <c r="B3" s="16" t="s">
        <v>30</v>
      </c>
      <c r="C3" s="9">
        <v>6.5</v>
      </c>
      <c r="D3" s="9">
        <v>2.2000000000000002</v>
      </c>
      <c r="E3" s="144" t="s">
        <v>582</v>
      </c>
      <c r="F3" s="150" t="s">
        <v>585</v>
      </c>
      <c r="G3" s="9">
        <v>2.1</v>
      </c>
      <c r="H3" s="9" t="s">
        <v>94</v>
      </c>
      <c r="I3" s="9" t="s">
        <v>561</v>
      </c>
      <c r="J3" s="9" t="s">
        <v>341</v>
      </c>
      <c r="K3" s="9" t="s">
        <v>350</v>
      </c>
      <c r="L3" s="9" t="s">
        <v>264</v>
      </c>
      <c r="U3" s="7"/>
    </row>
    <row r="4" spans="2:21" x14ac:dyDescent="0.25">
      <c r="B4" s="16" t="s">
        <v>30</v>
      </c>
      <c r="C4" s="9">
        <v>6.5</v>
      </c>
      <c r="D4" s="9">
        <v>2.2999999999999998</v>
      </c>
      <c r="E4" s="145"/>
      <c r="F4" s="149"/>
      <c r="G4" s="9">
        <v>2.15</v>
      </c>
      <c r="H4" s="9" t="s">
        <v>94</v>
      </c>
      <c r="I4" s="9" t="s">
        <v>561</v>
      </c>
      <c r="J4" s="9" t="s">
        <v>342</v>
      </c>
      <c r="K4" s="9"/>
      <c r="L4" s="9"/>
      <c r="N4" s="9" t="s">
        <v>392</v>
      </c>
      <c r="O4" s="9" t="s">
        <v>424</v>
      </c>
      <c r="P4" s="9" t="s">
        <v>393</v>
      </c>
      <c r="Q4" s="9" t="s">
        <v>394</v>
      </c>
      <c r="R4" s="9" t="s">
        <v>395</v>
      </c>
    </row>
    <row r="5" spans="2:21" x14ac:dyDescent="0.25">
      <c r="B5" s="16" t="s">
        <v>30</v>
      </c>
      <c r="C5" s="9">
        <v>6.5</v>
      </c>
      <c r="D5" s="9">
        <v>2.5499999999999998</v>
      </c>
      <c r="E5" s="145"/>
      <c r="F5" s="149"/>
      <c r="G5" s="9">
        <v>2.4500000000000002</v>
      </c>
      <c r="H5" s="9" t="s">
        <v>94</v>
      </c>
      <c r="I5" s="9" t="s">
        <v>561</v>
      </c>
      <c r="J5" s="9" t="s">
        <v>343</v>
      </c>
      <c r="K5" s="9"/>
      <c r="L5" s="9"/>
      <c r="N5" s="9" t="s">
        <v>396</v>
      </c>
      <c r="O5" s="9" t="s">
        <v>397</v>
      </c>
      <c r="P5" s="9" t="s">
        <v>398</v>
      </c>
      <c r="Q5" s="9" t="s">
        <v>399</v>
      </c>
      <c r="R5" s="9"/>
    </row>
    <row r="6" spans="2:21" x14ac:dyDescent="0.25">
      <c r="B6" s="16" t="s">
        <v>30</v>
      </c>
      <c r="C6" s="9">
        <v>6.5</v>
      </c>
      <c r="D6" s="9">
        <v>2.5499999999999998</v>
      </c>
      <c r="E6" s="145"/>
      <c r="F6" s="149"/>
      <c r="G6" s="9">
        <v>2.4700000000000002</v>
      </c>
      <c r="H6" s="9" t="s">
        <v>94</v>
      </c>
      <c r="I6" s="9" t="s">
        <v>561</v>
      </c>
      <c r="J6" s="9" t="s">
        <v>344</v>
      </c>
      <c r="K6" s="9"/>
      <c r="L6" s="9"/>
      <c r="N6" s="9" t="s">
        <v>400</v>
      </c>
      <c r="O6" s="9" t="s">
        <v>401</v>
      </c>
      <c r="P6" s="9" t="s">
        <v>402</v>
      </c>
      <c r="Q6" s="9" t="s">
        <v>403</v>
      </c>
      <c r="R6" s="9"/>
    </row>
    <row r="7" spans="2:21" x14ac:dyDescent="0.25">
      <c r="B7" s="16" t="s">
        <v>30</v>
      </c>
      <c r="C7" s="9">
        <v>6.5</v>
      </c>
      <c r="D7" s="9">
        <v>2.7</v>
      </c>
      <c r="E7" s="145"/>
      <c r="F7" s="149"/>
      <c r="G7" s="9">
        <v>2.6</v>
      </c>
      <c r="H7" s="9" t="s">
        <v>94</v>
      </c>
      <c r="I7" s="9" t="s">
        <v>561</v>
      </c>
      <c r="J7" s="9" t="s">
        <v>345</v>
      </c>
      <c r="K7" s="9"/>
      <c r="L7" s="9"/>
      <c r="N7" s="9" t="s">
        <v>404</v>
      </c>
      <c r="O7" s="9" t="s">
        <v>405</v>
      </c>
      <c r="P7" s="9" t="s">
        <v>406</v>
      </c>
      <c r="Q7" s="9" t="s">
        <v>407</v>
      </c>
      <c r="R7" s="9"/>
    </row>
    <row r="8" spans="2:21" x14ac:dyDescent="0.25">
      <c r="B8" s="16" t="s">
        <v>30</v>
      </c>
      <c r="C8" s="9">
        <v>6.5</v>
      </c>
      <c r="D8" s="9">
        <v>2.7</v>
      </c>
      <c r="E8" s="145"/>
      <c r="F8" s="149"/>
      <c r="G8" s="9">
        <v>2.65</v>
      </c>
      <c r="H8" s="9" t="s">
        <v>94</v>
      </c>
      <c r="I8" s="9" t="s">
        <v>561</v>
      </c>
      <c r="J8" s="9" t="s">
        <v>346</v>
      </c>
      <c r="K8" s="9"/>
      <c r="L8" s="9"/>
      <c r="N8" s="9">
        <v>5.35</v>
      </c>
      <c r="O8" s="9"/>
      <c r="P8" s="9" t="s">
        <v>408</v>
      </c>
      <c r="Q8" s="9" t="s">
        <v>409</v>
      </c>
      <c r="R8" s="9"/>
    </row>
    <row r="9" spans="2:21" ht="16.5" customHeight="1" x14ac:dyDescent="0.25">
      <c r="B9" s="16" t="s">
        <v>30</v>
      </c>
      <c r="C9" s="9">
        <v>6.5</v>
      </c>
      <c r="D9" s="9">
        <v>2.95</v>
      </c>
      <c r="E9" s="145"/>
      <c r="F9" s="149"/>
      <c r="G9" s="9">
        <v>2.8</v>
      </c>
      <c r="H9" s="9" t="s">
        <v>94</v>
      </c>
      <c r="I9" s="9" t="s">
        <v>561</v>
      </c>
      <c r="J9" s="9" t="s">
        <v>347</v>
      </c>
      <c r="K9" s="9"/>
      <c r="L9" s="9"/>
      <c r="N9" s="18" t="s">
        <v>410</v>
      </c>
      <c r="O9" s="18"/>
      <c r="P9" s="18"/>
      <c r="Q9" s="18">
        <v>500</v>
      </c>
      <c r="R9" s="14" t="s">
        <v>411</v>
      </c>
    </row>
    <row r="10" spans="2:21" x14ac:dyDescent="0.25">
      <c r="B10" s="16" t="s">
        <v>30</v>
      </c>
      <c r="C10" s="9">
        <v>6.5</v>
      </c>
      <c r="D10" s="9">
        <v>2.95</v>
      </c>
      <c r="E10" s="145"/>
      <c r="F10" s="149"/>
      <c r="G10" s="9">
        <v>2.85</v>
      </c>
      <c r="H10" s="9" t="s">
        <v>94</v>
      </c>
      <c r="I10" s="9" t="s">
        <v>561</v>
      </c>
      <c r="J10" s="9" t="s">
        <v>348</v>
      </c>
      <c r="K10" s="9" t="s">
        <v>349</v>
      </c>
      <c r="L10" s="9" t="s">
        <v>353</v>
      </c>
      <c r="N10" s="9">
        <v>7.13</v>
      </c>
      <c r="O10" s="9"/>
      <c r="P10" s="9" t="s">
        <v>412</v>
      </c>
      <c r="Q10" s="9" t="s">
        <v>413</v>
      </c>
      <c r="R10" s="38"/>
    </row>
    <row r="11" spans="2:21" x14ac:dyDescent="0.25">
      <c r="B11" s="16" t="s">
        <v>30</v>
      </c>
      <c r="C11" s="9">
        <v>6.5</v>
      </c>
      <c r="D11" s="9">
        <v>3.15</v>
      </c>
      <c r="E11" s="145"/>
      <c r="F11" s="149"/>
      <c r="G11" s="9">
        <v>3.05</v>
      </c>
      <c r="H11" s="9" t="s">
        <v>94</v>
      </c>
      <c r="I11" s="9" t="s">
        <v>561</v>
      </c>
      <c r="J11" s="9" t="s">
        <v>385</v>
      </c>
      <c r="K11" s="9"/>
      <c r="L11" s="9"/>
      <c r="N11" s="39" t="s">
        <v>414</v>
      </c>
      <c r="O11" s="39"/>
      <c r="P11" s="39" t="s">
        <v>415</v>
      </c>
      <c r="Q11" s="39" t="s">
        <v>416</v>
      </c>
      <c r="R11" s="144" t="s">
        <v>417</v>
      </c>
    </row>
    <row r="12" spans="2:21" x14ac:dyDescent="0.25">
      <c r="B12" s="16" t="s">
        <v>30</v>
      </c>
      <c r="C12" s="9">
        <v>6.5</v>
      </c>
      <c r="D12" s="9">
        <v>3.35</v>
      </c>
      <c r="E12" s="145"/>
      <c r="F12" s="149"/>
      <c r="G12" s="9">
        <v>3.25</v>
      </c>
      <c r="H12" s="9" t="s">
        <v>94</v>
      </c>
      <c r="I12" s="9" t="s">
        <v>561</v>
      </c>
      <c r="J12" s="9" t="s">
        <v>351</v>
      </c>
      <c r="K12" s="9" t="s">
        <v>352</v>
      </c>
      <c r="L12" s="9" t="s">
        <v>266</v>
      </c>
      <c r="N12" s="9" t="s">
        <v>418</v>
      </c>
      <c r="O12" s="9"/>
      <c r="P12" s="9" t="s">
        <v>415</v>
      </c>
      <c r="Q12" s="9" t="s">
        <v>416</v>
      </c>
      <c r="R12" s="145"/>
    </row>
    <row r="13" spans="2:21" x14ac:dyDescent="0.25">
      <c r="B13" s="16" t="s">
        <v>30</v>
      </c>
      <c r="C13" s="9">
        <v>6.5</v>
      </c>
      <c r="D13" s="9">
        <v>3.45</v>
      </c>
      <c r="E13" s="145"/>
      <c r="F13" s="149"/>
      <c r="G13" s="9">
        <v>3.35</v>
      </c>
      <c r="H13" s="9" t="s">
        <v>94</v>
      </c>
      <c r="I13" s="9" t="s">
        <v>561</v>
      </c>
      <c r="J13" s="9" t="s">
        <v>351</v>
      </c>
      <c r="K13" s="9"/>
      <c r="L13" s="9"/>
      <c r="N13" s="9" t="s">
        <v>419</v>
      </c>
      <c r="O13" s="9"/>
      <c r="P13" s="9" t="s">
        <v>420</v>
      </c>
      <c r="Q13" s="9" t="s">
        <v>416</v>
      </c>
      <c r="R13" s="145"/>
    </row>
    <row r="14" spans="2:21" x14ac:dyDescent="0.25">
      <c r="B14" s="16" t="s">
        <v>30</v>
      </c>
      <c r="C14" s="9">
        <v>6.5</v>
      </c>
      <c r="D14" s="9">
        <v>3.55</v>
      </c>
      <c r="E14" s="145"/>
      <c r="F14" s="149"/>
      <c r="G14" s="9">
        <v>3.45</v>
      </c>
      <c r="H14" s="9" t="s">
        <v>94</v>
      </c>
      <c r="I14" s="9" t="s">
        <v>561</v>
      </c>
      <c r="J14" s="9" t="s">
        <v>354</v>
      </c>
      <c r="K14" s="9"/>
      <c r="L14" s="9"/>
      <c r="N14" s="9" t="s">
        <v>421</v>
      </c>
      <c r="O14" s="9"/>
      <c r="P14" s="9" t="s">
        <v>420</v>
      </c>
      <c r="Q14" s="9" t="s">
        <v>416</v>
      </c>
      <c r="R14" s="145"/>
    </row>
    <row r="15" spans="2:21" x14ac:dyDescent="0.25">
      <c r="B15" s="16" t="s">
        <v>30</v>
      </c>
      <c r="C15" s="9">
        <v>6.5</v>
      </c>
      <c r="D15" s="9">
        <v>4.05</v>
      </c>
      <c r="E15" s="145"/>
      <c r="F15" s="149"/>
      <c r="G15" s="9">
        <v>3.85</v>
      </c>
      <c r="H15" s="9" t="s">
        <v>94</v>
      </c>
      <c r="I15" s="9" t="s">
        <v>561</v>
      </c>
      <c r="J15" s="9" t="s">
        <v>355</v>
      </c>
      <c r="K15" s="9"/>
      <c r="L15" s="9"/>
      <c r="N15" s="9" t="s">
        <v>422</v>
      </c>
      <c r="O15" s="9"/>
      <c r="P15" s="9" t="s">
        <v>420</v>
      </c>
      <c r="Q15" s="9" t="s">
        <v>416</v>
      </c>
      <c r="R15" s="145"/>
    </row>
    <row r="16" spans="2:21" x14ac:dyDescent="0.25">
      <c r="B16" s="16" t="s">
        <v>30</v>
      </c>
      <c r="C16" s="9">
        <v>6.5</v>
      </c>
      <c r="D16" s="9">
        <v>4.5</v>
      </c>
      <c r="E16" s="149" t="s">
        <v>565</v>
      </c>
      <c r="F16" s="144" t="s">
        <v>588</v>
      </c>
      <c r="G16" s="9">
        <v>4.4000000000000004</v>
      </c>
      <c r="H16" s="9" t="s">
        <v>94</v>
      </c>
      <c r="I16" s="9" t="s">
        <v>562</v>
      </c>
      <c r="J16" s="9" t="s">
        <v>356</v>
      </c>
      <c r="K16" s="9"/>
      <c r="L16" s="9"/>
      <c r="N16" s="9" t="s">
        <v>423</v>
      </c>
      <c r="O16" s="9"/>
      <c r="P16" s="9" t="s">
        <v>420</v>
      </c>
      <c r="Q16" s="9" t="s">
        <v>416</v>
      </c>
      <c r="R16" s="146"/>
    </row>
    <row r="17" spans="2:18" x14ac:dyDescent="0.25">
      <c r="B17" s="16" t="s">
        <v>30</v>
      </c>
      <c r="C17" s="9">
        <v>6.5</v>
      </c>
      <c r="D17" s="9">
        <v>4.55</v>
      </c>
      <c r="E17" s="149"/>
      <c r="F17" s="146"/>
      <c r="G17" s="9">
        <v>4.45</v>
      </c>
      <c r="H17" s="9" t="s">
        <v>94</v>
      </c>
      <c r="I17" s="9" t="s">
        <v>562</v>
      </c>
      <c r="J17" s="9" t="s">
        <v>357</v>
      </c>
      <c r="K17" s="9"/>
      <c r="L17" s="9"/>
    </row>
    <row r="18" spans="2:18" x14ac:dyDescent="0.25">
      <c r="B18" s="16" t="s">
        <v>553</v>
      </c>
      <c r="C18" s="9" t="s">
        <v>379</v>
      </c>
      <c r="D18" s="9" t="s">
        <v>379</v>
      </c>
      <c r="E18" s="9" t="s">
        <v>379</v>
      </c>
      <c r="F18" s="9" t="s">
        <v>379</v>
      </c>
      <c r="G18" s="9">
        <v>4.7</v>
      </c>
      <c r="H18" s="9" t="s">
        <v>94</v>
      </c>
      <c r="I18" s="9"/>
      <c r="J18" s="9" t="s">
        <v>358</v>
      </c>
      <c r="K18" s="9"/>
      <c r="L18" s="9"/>
    </row>
    <row r="19" spans="2:18" ht="18.75" x14ac:dyDescent="0.25">
      <c r="B19" s="29" t="s">
        <v>30</v>
      </c>
      <c r="C19" s="9">
        <v>6.5</v>
      </c>
      <c r="D19" s="9">
        <v>4.9000000000000004</v>
      </c>
      <c r="E19" s="70" t="s">
        <v>583</v>
      </c>
      <c r="F19" s="70" t="s">
        <v>586</v>
      </c>
      <c r="G19" s="9">
        <v>4.75</v>
      </c>
      <c r="H19" s="9" t="s">
        <v>563</v>
      </c>
      <c r="I19" s="9" t="s">
        <v>91</v>
      </c>
      <c r="J19" s="9" t="s">
        <v>359</v>
      </c>
      <c r="K19" s="9"/>
      <c r="L19" s="9" t="s">
        <v>360</v>
      </c>
      <c r="O19" s="147" t="s">
        <v>530</v>
      </c>
      <c r="P19" s="147"/>
      <c r="Q19" s="147"/>
      <c r="R19" s="147"/>
    </row>
    <row r="20" spans="2:18" x14ac:dyDescent="0.25">
      <c r="B20" s="29" t="s">
        <v>30</v>
      </c>
      <c r="C20" s="9">
        <v>6.5</v>
      </c>
      <c r="D20" s="9">
        <v>4.9000000000000004</v>
      </c>
      <c r="E20" s="9" t="s">
        <v>583</v>
      </c>
      <c r="F20" s="9" t="s">
        <v>586</v>
      </c>
      <c r="G20" s="9">
        <v>4.8</v>
      </c>
      <c r="H20" s="9" t="s">
        <v>563</v>
      </c>
      <c r="I20" s="9" t="s">
        <v>91</v>
      </c>
      <c r="J20" s="9" t="s">
        <v>361</v>
      </c>
      <c r="K20" s="9" t="s">
        <v>362</v>
      </c>
      <c r="L20" s="9"/>
    </row>
    <row r="21" spans="2:18" x14ac:dyDescent="0.25">
      <c r="B21" s="29" t="s">
        <v>30</v>
      </c>
      <c r="C21" s="9">
        <v>6.5</v>
      </c>
      <c r="D21" s="9">
        <v>5</v>
      </c>
      <c r="E21" s="9" t="s">
        <v>563</v>
      </c>
      <c r="F21" s="9" t="s">
        <v>587</v>
      </c>
      <c r="G21" s="9">
        <v>4.92</v>
      </c>
      <c r="H21" s="9" t="s">
        <v>563</v>
      </c>
      <c r="I21" s="9" t="s">
        <v>91</v>
      </c>
      <c r="J21" s="9" t="s">
        <v>363</v>
      </c>
      <c r="K21" s="9" t="s">
        <v>362</v>
      </c>
      <c r="L21" s="9"/>
      <c r="O21" s="9" t="s">
        <v>531</v>
      </c>
      <c r="P21" s="9" t="s">
        <v>532</v>
      </c>
      <c r="Q21" s="9" t="s">
        <v>533</v>
      </c>
      <c r="R21" s="9" t="s">
        <v>534</v>
      </c>
    </row>
    <row r="22" spans="2:18" ht="16.5" customHeight="1" x14ac:dyDescent="0.25">
      <c r="B22" s="29" t="s">
        <v>30</v>
      </c>
      <c r="C22" s="9">
        <v>6.5</v>
      </c>
      <c r="D22" s="9">
        <v>5.35</v>
      </c>
      <c r="E22" s="9" t="s">
        <v>563</v>
      </c>
      <c r="F22" s="9" t="s">
        <v>587</v>
      </c>
      <c r="G22" s="9">
        <v>5.2</v>
      </c>
      <c r="H22" s="9" t="s">
        <v>563</v>
      </c>
      <c r="I22" s="9" t="s">
        <v>91</v>
      </c>
      <c r="J22" s="9" t="s">
        <v>364</v>
      </c>
      <c r="K22" s="9" t="s">
        <v>380</v>
      </c>
      <c r="L22" s="9"/>
      <c r="O22" s="9" t="s">
        <v>535</v>
      </c>
      <c r="P22" s="9" t="s">
        <v>536</v>
      </c>
      <c r="Q22" s="9" t="s">
        <v>537</v>
      </c>
      <c r="R22" s="11" t="s">
        <v>538</v>
      </c>
    </row>
    <row r="23" spans="2:18" x14ac:dyDescent="0.25">
      <c r="B23" s="29" t="s">
        <v>30</v>
      </c>
      <c r="C23" s="9">
        <v>6.5</v>
      </c>
      <c r="D23" s="9">
        <v>5.35</v>
      </c>
      <c r="E23" s="9" t="s">
        <v>563</v>
      </c>
      <c r="F23" s="9" t="s">
        <v>587</v>
      </c>
      <c r="G23" s="9">
        <v>5.25</v>
      </c>
      <c r="H23" s="9" t="s">
        <v>563</v>
      </c>
      <c r="I23" s="9" t="s">
        <v>91</v>
      </c>
      <c r="J23" s="9" t="s">
        <v>365</v>
      </c>
      <c r="K23" s="9" t="s">
        <v>380</v>
      </c>
      <c r="L23" s="9"/>
      <c r="O23" s="9" t="s">
        <v>539</v>
      </c>
      <c r="P23" s="9" t="s">
        <v>540</v>
      </c>
      <c r="Q23" s="9" t="s">
        <v>541</v>
      </c>
      <c r="R23" s="11" t="s">
        <v>542</v>
      </c>
    </row>
    <row r="24" spans="2:18" x14ac:dyDescent="0.25">
      <c r="B24" s="29" t="s">
        <v>30</v>
      </c>
      <c r="C24" s="9">
        <v>6.5</v>
      </c>
      <c r="D24" s="9">
        <v>5.35</v>
      </c>
      <c r="E24" s="9" t="s">
        <v>563</v>
      </c>
      <c r="F24" s="9" t="s">
        <v>587</v>
      </c>
      <c r="G24" s="9">
        <v>5.27</v>
      </c>
      <c r="H24" s="9" t="s">
        <v>563</v>
      </c>
      <c r="I24" s="9" t="s">
        <v>91</v>
      </c>
      <c r="J24" s="9" t="s">
        <v>366</v>
      </c>
      <c r="K24" s="9" t="s">
        <v>380</v>
      </c>
      <c r="L24" s="9"/>
      <c r="O24" s="9" t="s">
        <v>543</v>
      </c>
      <c r="P24" s="9" t="s">
        <v>544</v>
      </c>
      <c r="Q24" s="9" t="s">
        <v>545</v>
      </c>
      <c r="R24" s="9"/>
    </row>
    <row r="25" spans="2:18" x14ac:dyDescent="0.25">
      <c r="B25" s="29" t="s">
        <v>30</v>
      </c>
      <c r="C25" s="9">
        <v>6.5</v>
      </c>
      <c r="D25" s="9" t="s">
        <v>379</v>
      </c>
      <c r="E25" s="9" t="s">
        <v>379</v>
      </c>
      <c r="F25" s="9" t="s">
        <v>379</v>
      </c>
      <c r="G25" s="9">
        <v>5.47</v>
      </c>
      <c r="H25" s="9" t="s">
        <v>563</v>
      </c>
      <c r="I25" s="9" t="s">
        <v>91</v>
      </c>
      <c r="J25" s="9" t="s">
        <v>367</v>
      </c>
      <c r="K25" s="9"/>
      <c r="L25" s="9"/>
      <c r="O25" s="9" t="s">
        <v>546</v>
      </c>
      <c r="P25" s="9" t="s">
        <v>547</v>
      </c>
      <c r="Q25" s="9" t="s">
        <v>548</v>
      </c>
      <c r="R25" s="9"/>
    </row>
    <row r="26" spans="2:18" x14ac:dyDescent="0.25">
      <c r="B26" s="29" t="s">
        <v>30</v>
      </c>
      <c r="C26" s="9">
        <v>8</v>
      </c>
      <c r="D26" s="9" t="s">
        <v>379</v>
      </c>
      <c r="E26" s="9" t="s">
        <v>379</v>
      </c>
      <c r="F26" s="9" t="s">
        <v>379</v>
      </c>
      <c r="G26" s="9">
        <v>6.2</v>
      </c>
      <c r="H26" s="9" t="s">
        <v>564</v>
      </c>
      <c r="I26" s="9" t="s">
        <v>91</v>
      </c>
      <c r="J26" s="9" t="s">
        <v>369</v>
      </c>
      <c r="K26" s="9"/>
      <c r="L26" s="9"/>
      <c r="O26" s="9" t="s">
        <v>549</v>
      </c>
      <c r="P26" s="9" t="s">
        <v>550</v>
      </c>
      <c r="Q26" s="9" t="s">
        <v>551</v>
      </c>
      <c r="R26" s="9"/>
    </row>
    <row r="27" spans="2:18" x14ac:dyDescent="0.25">
      <c r="B27" s="29" t="s">
        <v>30</v>
      </c>
      <c r="C27" s="9">
        <v>8</v>
      </c>
      <c r="D27" s="9">
        <v>7.13</v>
      </c>
      <c r="E27" s="70" t="s">
        <v>565</v>
      </c>
      <c r="F27" s="70" t="s">
        <v>588</v>
      </c>
      <c r="G27" s="9">
        <v>7.03</v>
      </c>
      <c r="H27" s="9" t="s">
        <v>563</v>
      </c>
      <c r="I27" s="9" t="s">
        <v>91</v>
      </c>
      <c r="J27" s="9" t="s">
        <v>368</v>
      </c>
      <c r="K27" s="9" t="s">
        <v>380</v>
      </c>
      <c r="L27" s="9"/>
    </row>
    <row r="28" spans="2:18" x14ac:dyDescent="0.25">
      <c r="B28" s="29" t="s">
        <v>30</v>
      </c>
      <c r="C28" s="9">
        <v>8</v>
      </c>
      <c r="D28" s="9" t="s">
        <v>379</v>
      </c>
      <c r="E28" s="9" t="s">
        <v>379</v>
      </c>
      <c r="F28" s="9" t="s">
        <v>379</v>
      </c>
      <c r="G28" s="9">
        <v>7.5</v>
      </c>
      <c r="H28" s="9" t="s">
        <v>566</v>
      </c>
      <c r="I28" s="9" t="s">
        <v>91</v>
      </c>
      <c r="J28" s="9" t="s">
        <v>370</v>
      </c>
      <c r="K28" s="9"/>
      <c r="L28" s="9"/>
    </row>
    <row r="29" spans="2:18" x14ac:dyDescent="0.25">
      <c r="B29" s="29" t="s">
        <v>30</v>
      </c>
      <c r="C29" s="9">
        <v>10</v>
      </c>
      <c r="D29" s="9">
        <v>8.9499999999999993</v>
      </c>
      <c r="E29" s="9" t="s">
        <v>564</v>
      </c>
      <c r="F29" s="9" t="s">
        <v>589</v>
      </c>
      <c r="G29" s="9">
        <v>8.85</v>
      </c>
      <c r="H29" s="9" t="s">
        <v>563</v>
      </c>
      <c r="I29" s="9" t="s">
        <v>91</v>
      </c>
      <c r="J29" s="9" t="s">
        <v>371</v>
      </c>
      <c r="K29" s="9"/>
      <c r="L29" s="9"/>
    </row>
    <row r="30" spans="2:18" x14ac:dyDescent="0.25">
      <c r="B30" s="29" t="s">
        <v>30</v>
      </c>
      <c r="C30" s="9">
        <v>10</v>
      </c>
      <c r="D30" s="9" t="s">
        <v>379</v>
      </c>
      <c r="E30" s="9" t="s">
        <v>379</v>
      </c>
      <c r="F30" s="9" t="s">
        <v>379</v>
      </c>
      <c r="G30" s="9">
        <v>9.1999999999999993</v>
      </c>
      <c r="H30" s="9" t="s">
        <v>566</v>
      </c>
      <c r="I30" s="9" t="s">
        <v>91</v>
      </c>
      <c r="J30" s="9" t="s">
        <v>375</v>
      </c>
      <c r="K30" s="9"/>
      <c r="L30" s="9"/>
    </row>
    <row r="31" spans="2:18" x14ac:dyDescent="0.25">
      <c r="B31" s="29" t="s">
        <v>30</v>
      </c>
      <c r="C31" s="9">
        <v>12</v>
      </c>
      <c r="D31" s="9">
        <v>10.199999999999999</v>
      </c>
      <c r="E31" s="9" t="s">
        <v>565</v>
      </c>
      <c r="F31" s="9" t="s">
        <v>588</v>
      </c>
      <c r="G31" s="9">
        <v>9.8000000000000007</v>
      </c>
      <c r="H31" s="9" t="s">
        <v>566</v>
      </c>
      <c r="I31" s="9" t="s">
        <v>91</v>
      </c>
      <c r="J31" s="16" t="s">
        <v>472</v>
      </c>
      <c r="K31" s="9" t="s">
        <v>381</v>
      </c>
      <c r="L31" s="9"/>
    </row>
    <row r="32" spans="2:18" x14ac:dyDescent="0.25">
      <c r="B32" s="29" t="s">
        <v>30</v>
      </c>
      <c r="C32" s="9">
        <v>12</v>
      </c>
      <c r="D32" s="9" t="s">
        <v>379</v>
      </c>
      <c r="E32" s="9" t="s">
        <v>379</v>
      </c>
      <c r="F32" s="9" t="s">
        <v>379</v>
      </c>
      <c r="G32" s="9">
        <v>10.8</v>
      </c>
      <c r="H32" s="9" t="s">
        <v>565</v>
      </c>
      <c r="I32" s="9" t="s">
        <v>91</v>
      </c>
      <c r="J32" s="9" t="s">
        <v>376</v>
      </c>
      <c r="K32" s="9"/>
      <c r="L32" s="9"/>
    </row>
    <row r="33" spans="2:16" x14ac:dyDescent="0.25">
      <c r="B33" s="29" t="s">
        <v>30</v>
      </c>
      <c r="C33" s="9">
        <v>12</v>
      </c>
      <c r="D33" s="9" t="s">
        <v>379</v>
      </c>
      <c r="E33" s="9" t="s">
        <v>379</v>
      </c>
      <c r="F33" s="9" t="s">
        <v>379</v>
      </c>
      <c r="G33" s="9">
        <v>11.8</v>
      </c>
      <c r="H33" s="9" t="s">
        <v>563</v>
      </c>
      <c r="I33" s="9" t="s">
        <v>91</v>
      </c>
      <c r="J33" s="9" t="s">
        <v>377</v>
      </c>
      <c r="K33" s="9"/>
      <c r="L33" s="9"/>
    </row>
    <row r="34" spans="2:16" x14ac:dyDescent="0.25">
      <c r="B34" s="29" t="s">
        <v>30</v>
      </c>
      <c r="C34" s="9">
        <v>14</v>
      </c>
      <c r="D34" s="9" t="s">
        <v>379</v>
      </c>
      <c r="E34" s="9" t="s">
        <v>379</v>
      </c>
      <c r="F34" s="9" t="s">
        <v>379</v>
      </c>
      <c r="G34" s="9">
        <v>12.8</v>
      </c>
      <c r="H34" s="9" t="s">
        <v>565</v>
      </c>
      <c r="I34" s="9" t="s">
        <v>91</v>
      </c>
      <c r="J34" s="9" t="s">
        <v>372</v>
      </c>
      <c r="K34" s="9"/>
      <c r="L34" s="9"/>
    </row>
    <row r="35" spans="2:16" x14ac:dyDescent="0.25">
      <c r="B35" s="29" t="s">
        <v>30</v>
      </c>
      <c r="C35" s="9">
        <v>16</v>
      </c>
      <c r="D35" s="9" t="s">
        <v>379</v>
      </c>
      <c r="E35" s="9" t="s">
        <v>379</v>
      </c>
      <c r="F35" s="9" t="s">
        <v>379</v>
      </c>
      <c r="G35" s="9">
        <v>15</v>
      </c>
      <c r="H35" s="9" t="s">
        <v>565</v>
      </c>
      <c r="I35" s="9" t="s">
        <v>91</v>
      </c>
      <c r="J35" s="9" t="s">
        <v>373</v>
      </c>
      <c r="K35" s="9"/>
      <c r="L35" s="9"/>
    </row>
    <row r="36" spans="2:16" x14ac:dyDescent="0.25">
      <c r="B36" s="29" t="s">
        <v>30</v>
      </c>
      <c r="C36" s="9">
        <v>16</v>
      </c>
      <c r="D36" s="9" t="s">
        <v>379</v>
      </c>
      <c r="E36" s="9" t="s">
        <v>379</v>
      </c>
      <c r="F36" s="9" t="s">
        <v>379</v>
      </c>
      <c r="G36" s="9">
        <v>15.8</v>
      </c>
      <c r="H36" s="9" t="s">
        <v>566</v>
      </c>
      <c r="I36" s="9" t="s">
        <v>91</v>
      </c>
      <c r="J36" s="9" t="s">
        <v>374</v>
      </c>
      <c r="K36" s="9"/>
      <c r="L36" s="9"/>
    </row>
    <row r="38" spans="2:16" hidden="1" x14ac:dyDescent="0.25"/>
    <row r="39" spans="2:16" x14ac:dyDescent="0.25">
      <c r="B39" t="s">
        <v>558</v>
      </c>
    </row>
    <row r="40" spans="2:16" ht="45" customHeight="1" x14ac:dyDescent="0.25">
      <c r="B40" s="15"/>
      <c r="C40" s="16" t="s">
        <v>599</v>
      </c>
      <c r="D40" s="16" t="s">
        <v>600</v>
      </c>
      <c r="E40" s="9" t="s">
        <v>559</v>
      </c>
      <c r="F40" s="9" t="s">
        <v>590</v>
      </c>
      <c r="G40" s="11" t="s">
        <v>560</v>
      </c>
      <c r="H40" s="11" t="s">
        <v>560</v>
      </c>
      <c r="I40" s="20"/>
      <c r="K40" s="20"/>
    </row>
    <row r="41" spans="2:16" ht="53.25" customHeight="1" x14ac:dyDescent="0.25">
      <c r="B41" s="9" t="s">
        <v>557</v>
      </c>
      <c r="C41" s="9">
        <v>6.5</v>
      </c>
      <c r="D41" s="9">
        <v>5</v>
      </c>
      <c r="E41" s="70" t="s">
        <v>567</v>
      </c>
      <c r="F41" s="72" t="s">
        <v>593</v>
      </c>
      <c r="G41" s="72" t="s">
        <v>565</v>
      </c>
      <c r="H41" s="72" t="s">
        <v>591</v>
      </c>
      <c r="J41" s="122" t="s">
        <v>1038</v>
      </c>
      <c r="K41" s="1">
        <f>8*1.5</f>
        <v>12</v>
      </c>
      <c r="L41" s="1"/>
    </row>
    <row r="42" spans="2:16" ht="123" customHeight="1" x14ac:dyDescent="0.25">
      <c r="B42" s="16" t="s">
        <v>557</v>
      </c>
      <c r="C42" s="9">
        <v>6.5</v>
      </c>
      <c r="D42" s="9">
        <v>2.5</v>
      </c>
      <c r="E42" s="72" t="s">
        <v>581</v>
      </c>
      <c r="F42" s="72" t="s">
        <v>594</v>
      </c>
      <c r="G42" s="72" t="s">
        <v>568</v>
      </c>
      <c r="H42" s="72" t="s">
        <v>592</v>
      </c>
      <c r="J42" s="122" t="s">
        <v>1035</v>
      </c>
      <c r="K42" s="1">
        <f>3*0.75*1.5</f>
        <v>3.375</v>
      </c>
      <c r="L42" s="1">
        <f>4*1.5*0.25</f>
        <v>1.5</v>
      </c>
      <c r="M42" s="1">
        <f>0.1*1.5</f>
        <v>0.15000000000000002</v>
      </c>
      <c r="N42" s="1">
        <f>SUM(K42:M42)</f>
        <v>5.0250000000000004</v>
      </c>
      <c r="O42" s="124">
        <f>N42/12</f>
        <v>0.41875000000000001</v>
      </c>
      <c r="P42" s="124">
        <f>5/7</f>
        <v>0.7142857142857143</v>
      </c>
    </row>
    <row r="43" spans="2:16" ht="66.75" customHeight="1" x14ac:dyDescent="0.25">
      <c r="B43" s="16" t="s">
        <v>598</v>
      </c>
      <c r="C43" s="9">
        <v>2.5</v>
      </c>
      <c r="D43" s="16" t="s">
        <v>601</v>
      </c>
      <c r="E43" s="12" t="s">
        <v>602</v>
      </c>
      <c r="F43" s="9"/>
      <c r="G43" s="9"/>
      <c r="H43" s="11"/>
    </row>
    <row r="44" spans="2:16" x14ac:dyDescent="0.25">
      <c r="H44" s="71"/>
    </row>
    <row r="45" spans="2:16" x14ac:dyDescent="0.25">
      <c r="H45" s="71"/>
      <c r="L45" s="1" t="s">
        <v>1038</v>
      </c>
      <c r="M45" s="1" t="s">
        <v>1036</v>
      </c>
      <c r="N45" s="1" t="s">
        <v>1034</v>
      </c>
    </row>
    <row r="46" spans="2:16" x14ac:dyDescent="0.25">
      <c r="H46" s="71"/>
      <c r="K46" s="1" t="s">
        <v>1033</v>
      </c>
      <c r="L46" s="20">
        <v>220</v>
      </c>
      <c r="M46" s="20">
        <f>L46*0.1</f>
        <v>22</v>
      </c>
      <c r="N46" s="20">
        <f>L46*0.9</f>
        <v>198</v>
      </c>
    </row>
    <row r="47" spans="2:16" x14ac:dyDescent="0.25">
      <c r="H47" s="71"/>
      <c r="K47" s="1" t="s">
        <v>1032</v>
      </c>
      <c r="L47" s="20">
        <f>300*1.5</f>
        <v>450</v>
      </c>
      <c r="M47" s="20">
        <f>L47*0.4</f>
        <v>180</v>
      </c>
      <c r="N47" s="20">
        <f>L47*0.6</f>
        <v>270</v>
      </c>
    </row>
    <row r="48" spans="2:16" x14ac:dyDescent="0.25">
      <c r="H48" s="71"/>
      <c r="K48" s="1" t="s">
        <v>1039</v>
      </c>
      <c r="L48" s="20">
        <f>SUM(L46:L47)</f>
        <v>670</v>
      </c>
      <c r="M48" s="20">
        <f>SUM(M46:M47)</f>
        <v>202</v>
      </c>
      <c r="N48" s="20">
        <f>SUM(N46:N47)</f>
        <v>468</v>
      </c>
    </row>
    <row r="49" spans="2:14" ht="20.25" customHeight="1" x14ac:dyDescent="0.25">
      <c r="B49" s="143" t="s">
        <v>577</v>
      </c>
      <c r="C49" s="143"/>
      <c r="D49" s="143"/>
      <c r="E49" s="143"/>
      <c r="F49" s="8" t="s">
        <v>576</v>
      </c>
      <c r="G49" s="8" t="s">
        <v>572</v>
      </c>
      <c r="H49" s="71"/>
      <c r="L49" s="20"/>
      <c r="M49" s="123">
        <f>M48/L48</f>
        <v>0.30149253731343284</v>
      </c>
      <c r="N49" s="123">
        <f>N48/L48</f>
        <v>0.69850746268656716</v>
      </c>
    </row>
    <row r="50" spans="2:14" ht="19.5" customHeight="1" x14ac:dyDescent="0.25">
      <c r="B50" s="143" t="s">
        <v>578</v>
      </c>
      <c r="C50" s="143"/>
      <c r="D50" s="143"/>
      <c r="E50" s="143"/>
      <c r="F50" s="8" t="s">
        <v>570</v>
      </c>
      <c r="G50" s="8" t="s">
        <v>573</v>
      </c>
      <c r="H50" s="71"/>
      <c r="L50" s="20"/>
      <c r="M50" s="20"/>
      <c r="N50" s="20"/>
    </row>
    <row r="51" spans="2:14" ht="24.75" customHeight="1" x14ac:dyDescent="0.25">
      <c r="B51" s="143" t="s">
        <v>579</v>
      </c>
      <c r="C51" s="143"/>
      <c r="D51" s="143"/>
      <c r="E51" s="143"/>
      <c r="F51" s="8" t="s">
        <v>569</v>
      </c>
      <c r="G51" s="8" t="s">
        <v>574</v>
      </c>
      <c r="H51" s="71"/>
      <c r="L51" s="20" t="s">
        <v>1037</v>
      </c>
      <c r="M51" s="123">
        <f>M48/N48</f>
        <v>0.43162393162393164</v>
      </c>
      <c r="N51" s="20"/>
    </row>
    <row r="52" spans="2:14" ht="24" customHeight="1" x14ac:dyDescent="0.25">
      <c r="B52" s="143" t="s">
        <v>580</v>
      </c>
      <c r="C52" s="143"/>
      <c r="D52" s="143"/>
      <c r="E52" s="143"/>
      <c r="F52" s="8" t="s">
        <v>571</v>
      </c>
      <c r="G52" s="8" t="s">
        <v>575</v>
      </c>
      <c r="H52" s="71"/>
      <c r="J52" s="7"/>
    </row>
    <row r="53" spans="2:14" x14ac:dyDescent="0.25">
      <c r="H53" s="71"/>
    </row>
    <row r="54" spans="2:14" x14ac:dyDescent="0.25">
      <c r="H54" s="71"/>
    </row>
    <row r="55" spans="2:14" x14ac:dyDescent="0.25">
      <c r="H55" s="71"/>
    </row>
    <row r="56" spans="2:14" x14ac:dyDescent="0.25">
      <c r="H56" s="71"/>
    </row>
    <row r="57" spans="2:14" x14ac:dyDescent="0.25">
      <c r="H57" s="71"/>
    </row>
    <row r="58" spans="2:14" x14ac:dyDescent="0.25">
      <c r="H58" s="71"/>
    </row>
    <row r="59" spans="2:14" x14ac:dyDescent="0.25">
      <c r="H59" s="71"/>
    </row>
    <row r="60" spans="2:14" x14ac:dyDescent="0.25">
      <c r="H60" s="71"/>
    </row>
  </sheetData>
  <autoFilter ref="A2:U2" xr:uid="{00000000-0009-0000-0000-000008000000}">
    <filterColumn colId="10" showButton="0"/>
    <filterColumn colId="14" showButton="0"/>
    <filterColumn colId="15" showButton="0"/>
    <filterColumn colId="16" showButton="0"/>
  </autoFilter>
  <mergeCells count="12">
    <mergeCell ref="O2:R2"/>
    <mergeCell ref="E16:E17"/>
    <mergeCell ref="E3:E15"/>
    <mergeCell ref="F3:F15"/>
    <mergeCell ref="F16:F17"/>
    <mergeCell ref="K2:L2"/>
    <mergeCell ref="B49:E49"/>
    <mergeCell ref="B50:E50"/>
    <mergeCell ref="B51:E51"/>
    <mergeCell ref="B52:E52"/>
    <mergeCell ref="R11:R16"/>
    <mergeCell ref="O19:R19"/>
  </mergeCells>
  <pageMargins left="0.2" right="0.2" top="0.75" bottom="0.75" header="0.3" footer="0.3"/>
  <pageSetup paperSize="9"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Y109"/>
  <sheetViews>
    <sheetView topLeftCell="A67" workbookViewId="0">
      <selection activeCell="G85" sqref="G85:H87"/>
    </sheetView>
  </sheetViews>
  <sheetFormatPr defaultColWidth="9.140625" defaultRowHeight="15" x14ac:dyDescent="0.25"/>
  <cols>
    <col min="1" max="1" width="22.140625" bestFit="1" customWidth="1"/>
    <col min="2" max="2" width="15" bestFit="1" customWidth="1"/>
    <col min="3" max="3" width="11.28515625" bestFit="1" customWidth="1"/>
    <col min="4" max="4" width="13.140625" bestFit="1" customWidth="1"/>
    <col min="5" max="5" width="18.42578125" bestFit="1" customWidth="1"/>
    <col min="6" max="6" width="8" bestFit="1" customWidth="1"/>
    <col min="7" max="7" width="21" bestFit="1" customWidth="1"/>
    <col min="8" max="8" width="18.28515625" bestFit="1" customWidth="1"/>
    <col min="9" max="9" width="15.85546875" bestFit="1" customWidth="1"/>
    <col min="10" max="10" width="12" bestFit="1" customWidth="1"/>
    <col min="12" max="12" width="11.7109375" customWidth="1"/>
    <col min="14" max="14" width="10.85546875" customWidth="1"/>
  </cols>
  <sheetData>
    <row r="3" spans="1:10" ht="21" x14ac:dyDescent="0.35">
      <c r="A3" s="151" t="s">
        <v>647</v>
      </c>
      <c r="B3" s="151"/>
      <c r="C3" s="151"/>
      <c r="D3" s="151"/>
      <c r="E3" s="151"/>
      <c r="F3" s="151"/>
      <c r="G3" s="151"/>
      <c r="H3" s="151"/>
      <c r="I3" s="151"/>
      <c r="J3" s="151"/>
    </row>
    <row r="6" spans="1:10" ht="15.75" x14ac:dyDescent="0.25">
      <c r="A6" s="152" t="s">
        <v>648</v>
      </c>
      <c r="B6" s="102" t="s">
        <v>649</v>
      </c>
      <c r="C6" s="102">
        <v>325</v>
      </c>
      <c r="D6" s="102">
        <v>275</v>
      </c>
      <c r="E6" s="102">
        <v>145</v>
      </c>
      <c r="F6" s="103">
        <v>430</v>
      </c>
      <c r="G6" s="149" t="s">
        <v>650</v>
      </c>
      <c r="H6" s="149"/>
      <c r="I6" s="153" t="s">
        <v>651</v>
      </c>
      <c r="J6" s="153"/>
    </row>
    <row r="7" spans="1:10" ht="15.75" x14ac:dyDescent="0.25">
      <c r="A7" s="152"/>
      <c r="B7" s="154" t="s">
        <v>652</v>
      </c>
      <c r="C7" s="155">
        <v>2240</v>
      </c>
      <c r="D7" s="142" t="s">
        <v>653</v>
      </c>
      <c r="E7" s="142"/>
      <c r="F7" s="103">
        <v>5</v>
      </c>
      <c r="G7" s="149"/>
      <c r="H7" s="149"/>
      <c r="I7" s="153"/>
      <c r="J7" s="153"/>
    </row>
    <row r="8" spans="1:10" ht="18.75" x14ac:dyDescent="0.25">
      <c r="A8" s="152"/>
      <c r="B8" s="154"/>
      <c r="C8" s="155"/>
      <c r="D8" s="154" t="s">
        <v>654</v>
      </c>
      <c r="E8" s="154"/>
      <c r="F8" s="104">
        <v>2200</v>
      </c>
      <c r="G8" s="149"/>
      <c r="H8" s="149"/>
      <c r="I8" s="153"/>
      <c r="J8" s="153"/>
    </row>
    <row r="9" spans="1:10" x14ac:dyDescent="0.25">
      <c r="A9" s="143" t="s">
        <v>655</v>
      </c>
      <c r="B9" s="143" t="s">
        <v>656</v>
      </c>
      <c r="C9" s="143"/>
      <c r="D9" s="149" t="s">
        <v>657</v>
      </c>
      <c r="E9" s="149" t="s">
        <v>658</v>
      </c>
      <c r="F9" s="9"/>
      <c r="G9" s="149" t="s">
        <v>659</v>
      </c>
      <c r="H9" s="149" t="s">
        <v>660</v>
      </c>
      <c r="I9" s="153"/>
      <c r="J9" s="153"/>
    </row>
    <row r="10" spans="1:10" x14ac:dyDescent="0.25">
      <c r="A10" s="143"/>
      <c r="B10" s="9" t="s">
        <v>661</v>
      </c>
      <c r="C10" s="9" t="s">
        <v>662</v>
      </c>
      <c r="D10" s="149"/>
      <c r="E10" s="149"/>
      <c r="F10" s="9" t="s">
        <v>663</v>
      </c>
      <c r="G10" s="149"/>
      <c r="H10" s="149"/>
      <c r="I10" s="105" t="s">
        <v>664</v>
      </c>
      <c r="J10" s="106">
        <v>0.17068800000000001</v>
      </c>
    </row>
    <row r="11" spans="1:10" x14ac:dyDescent="0.25">
      <c r="A11" s="9" t="s">
        <v>665</v>
      </c>
      <c r="B11" s="9">
        <v>448</v>
      </c>
      <c r="C11" s="9">
        <v>1270</v>
      </c>
      <c r="D11" s="9">
        <v>0.56896000000000002</v>
      </c>
      <c r="E11" s="9">
        <v>1</v>
      </c>
      <c r="F11" s="9">
        <v>150</v>
      </c>
      <c r="G11" s="9">
        <v>8.5344000000000003E-2</v>
      </c>
      <c r="H11" s="9">
        <v>8.5344000000000003E-2</v>
      </c>
      <c r="I11" s="107" t="s">
        <v>666</v>
      </c>
      <c r="J11" s="108">
        <v>0</v>
      </c>
    </row>
    <row r="12" spans="1:10" x14ac:dyDescent="0.25">
      <c r="A12" s="9" t="s">
        <v>667</v>
      </c>
      <c r="B12" s="9">
        <v>448</v>
      </c>
      <c r="C12" s="9">
        <v>1270</v>
      </c>
      <c r="D12" s="9">
        <v>0.82499199999999995</v>
      </c>
      <c r="E12" s="9">
        <v>1</v>
      </c>
      <c r="F12" s="9">
        <v>150</v>
      </c>
      <c r="G12" s="9">
        <v>0.12374879999999999</v>
      </c>
      <c r="H12" s="9">
        <v>0.12374879999999999</v>
      </c>
      <c r="I12" s="107" t="s">
        <v>668</v>
      </c>
      <c r="J12" s="108">
        <v>0.12374879999999999</v>
      </c>
    </row>
    <row r="13" spans="1:10" x14ac:dyDescent="0.25">
      <c r="A13" s="9" t="s">
        <v>669</v>
      </c>
      <c r="B13" s="9">
        <v>448</v>
      </c>
      <c r="C13" s="9">
        <v>1270</v>
      </c>
      <c r="D13" s="9">
        <v>0.56896000000000002</v>
      </c>
      <c r="E13" s="9">
        <v>0</v>
      </c>
      <c r="F13" s="9">
        <v>150</v>
      </c>
      <c r="G13" s="9">
        <v>8.5344000000000003E-2</v>
      </c>
      <c r="H13" s="9">
        <v>0</v>
      </c>
      <c r="I13" s="107" t="s">
        <v>670</v>
      </c>
      <c r="J13" s="108">
        <v>1.2005056E-2</v>
      </c>
    </row>
    <row r="14" spans="1:10" x14ac:dyDescent="0.25">
      <c r="A14" s="9" t="s">
        <v>671</v>
      </c>
      <c r="B14" s="9">
        <v>448</v>
      </c>
      <c r="C14" s="9">
        <v>1270</v>
      </c>
      <c r="D14" s="9">
        <v>0.56896000000000002</v>
      </c>
      <c r="E14" s="9">
        <v>1</v>
      </c>
      <c r="F14" s="9">
        <v>150</v>
      </c>
      <c r="G14" s="9">
        <v>8.5344000000000003E-2</v>
      </c>
      <c r="H14" s="9">
        <v>8.5344000000000003E-2</v>
      </c>
      <c r="I14" s="107" t="s">
        <v>672</v>
      </c>
      <c r="J14" s="108">
        <v>7.2826880000000007E-4</v>
      </c>
    </row>
    <row r="15" spans="1:10" x14ac:dyDescent="0.25">
      <c r="A15" s="9" t="s">
        <v>673</v>
      </c>
      <c r="B15" s="9">
        <v>448</v>
      </c>
      <c r="C15" s="9">
        <v>1270</v>
      </c>
      <c r="D15" s="9">
        <v>0.56896000000000002</v>
      </c>
      <c r="E15" s="9">
        <v>1</v>
      </c>
      <c r="F15" s="9">
        <v>11.65</v>
      </c>
      <c r="G15" s="9">
        <v>6.6283840000000002E-3</v>
      </c>
      <c r="H15" s="9">
        <v>6.6283840000000002E-3</v>
      </c>
      <c r="I15" s="107" t="s">
        <v>674</v>
      </c>
      <c r="J15" s="108">
        <v>2.6741120000000002E-4</v>
      </c>
    </row>
    <row r="16" spans="1:10" x14ac:dyDescent="0.25">
      <c r="A16" s="9" t="s">
        <v>675</v>
      </c>
      <c r="B16" s="9">
        <v>145</v>
      </c>
      <c r="C16" s="9">
        <v>1270</v>
      </c>
      <c r="D16" s="9">
        <v>0.18415000000000001</v>
      </c>
      <c r="E16" s="86">
        <v>1</v>
      </c>
      <c r="F16" s="9">
        <v>4</v>
      </c>
      <c r="G16" s="9">
        <v>7.3660000000000002E-4</v>
      </c>
      <c r="H16" s="9">
        <v>7.3660000000000002E-4</v>
      </c>
      <c r="I16" s="107" t="s">
        <v>676</v>
      </c>
      <c r="J16" s="108">
        <v>2.56032E-4</v>
      </c>
    </row>
    <row r="17" spans="1:10" x14ac:dyDescent="0.25">
      <c r="A17" s="9" t="s">
        <v>677</v>
      </c>
      <c r="B17" s="9"/>
      <c r="C17" s="35"/>
      <c r="D17" s="9">
        <v>145</v>
      </c>
      <c r="E17" s="86">
        <v>4</v>
      </c>
      <c r="F17" s="9">
        <v>0.31556000000000001</v>
      </c>
      <c r="G17" s="9">
        <v>1.26224E-3</v>
      </c>
      <c r="H17" s="9">
        <v>1.26224E-3</v>
      </c>
      <c r="I17" s="107" t="s">
        <v>675</v>
      </c>
      <c r="J17" s="108">
        <v>7.3660000000000002E-4</v>
      </c>
    </row>
    <row r="18" spans="1:10" x14ac:dyDescent="0.25">
      <c r="A18" s="143" t="s">
        <v>678</v>
      </c>
      <c r="B18" s="143"/>
      <c r="C18" s="143"/>
      <c r="D18" s="143"/>
      <c r="E18" s="143"/>
      <c r="F18" s="143"/>
      <c r="G18" s="143"/>
      <c r="H18" s="9">
        <v>0.30306402399999999</v>
      </c>
      <c r="I18" s="107" t="s">
        <v>679</v>
      </c>
      <c r="J18" s="108">
        <v>1.26224E-3</v>
      </c>
    </row>
    <row r="19" spans="1:10" x14ac:dyDescent="0.25">
      <c r="A19" s="27"/>
      <c r="B19" s="27"/>
      <c r="C19" s="27"/>
      <c r="D19" s="27"/>
      <c r="E19" s="27"/>
      <c r="F19" s="27"/>
      <c r="G19" s="27"/>
      <c r="H19" s="27"/>
      <c r="I19" s="109"/>
      <c r="J19" s="109"/>
    </row>
    <row r="22" spans="1:10" ht="15.75" x14ac:dyDescent="0.25">
      <c r="A22" s="152" t="s">
        <v>680</v>
      </c>
      <c r="B22" s="102" t="s">
        <v>649</v>
      </c>
      <c r="C22" s="102">
        <v>430</v>
      </c>
      <c r="D22" s="102">
        <v>370</v>
      </c>
      <c r="E22" s="102">
        <v>115</v>
      </c>
      <c r="F22" s="103">
        <v>495</v>
      </c>
      <c r="G22" s="149" t="s">
        <v>650</v>
      </c>
      <c r="H22" s="149"/>
      <c r="I22" s="153" t="s">
        <v>651</v>
      </c>
      <c r="J22" s="153"/>
    </row>
    <row r="23" spans="1:10" ht="15.75" x14ac:dyDescent="0.25">
      <c r="A23" s="152"/>
      <c r="B23" s="154" t="s">
        <v>652</v>
      </c>
      <c r="C23" s="155">
        <v>2090</v>
      </c>
      <c r="D23" s="142" t="s">
        <v>653</v>
      </c>
      <c r="E23" s="142"/>
      <c r="F23" s="103">
        <v>4</v>
      </c>
      <c r="G23" s="149"/>
      <c r="H23" s="149"/>
      <c r="I23" s="153"/>
      <c r="J23" s="153"/>
    </row>
    <row r="24" spans="1:10" ht="18.75" x14ac:dyDescent="0.25">
      <c r="A24" s="152"/>
      <c r="B24" s="154"/>
      <c r="C24" s="155"/>
      <c r="D24" s="154" t="s">
        <v>654</v>
      </c>
      <c r="E24" s="154"/>
      <c r="F24" s="104">
        <v>2030</v>
      </c>
      <c r="G24" s="149"/>
      <c r="H24" s="149"/>
      <c r="I24" s="153"/>
      <c r="J24" s="153"/>
    </row>
    <row r="25" spans="1:10" x14ac:dyDescent="0.25">
      <c r="A25" s="143" t="s">
        <v>655</v>
      </c>
      <c r="B25" s="143" t="s">
        <v>656</v>
      </c>
      <c r="C25" s="143"/>
      <c r="D25" s="149" t="s">
        <v>657</v>
      </c>
      <c r="E25" s="149" t="s">
        <v>658</v>
      </c>
      <c r="F25" s="9"/>
      <c r="G25" s="149" t="s">
        <v>659</v>
      </c>
      <c r="H25" s="149" t="s">
        <v>660</v>
      </c>
      <c r="I25" s="153"/>
      <c r="J25" s="153"/>
    </row>
    <row r="26" spans="1:10" x14ac:dyDescent="0.25">
      <c r="A26" s="143"/>
      <c r="B26" s="9" t="s">
        <v>661</v>
      </c>
      <c r="C26" s="9" t="s">
        <v>662</v>
      </c>
      <c r="D26" s="149"/>
      <c r="E26" s="149"/>
      <c r="F26" s="9" t="s">
        <v>663</v>
      </c>
      <c r="G26" s="149"/>
      <c r="H26" s="149"/>
      <c r="I26" s="105" t="s">
        <v>664</v>
      </c>
      <c r="J26" s="106">
        <v>0.26177249999999996</v>
      </c>
    </row>
    <row r="27" spans="1:10" x14ac:dyDescent="0.25">
      <c r="A27" s="9" t="s">
        <v>665</v>
      </c>
      <c r="B27" s="9">
        <v>522.5</v>
      </c>
      <c r="C27" s="9">
        <v>1670</v>
      </c>
      <c r="D27" s="9">
        <v>0.87257499999999999</v>
      </c>
      <c r="E27" s="9">
        <v>1</v>
      </c>
      <c r="F27" s="9">
        <v>150</v>
      </c>
      <c r="G27" s="9">
        <v>0.13088624999999998</v>
      </c>
      <c r="H27" s="9">
        <v>0.13088624999999998</v>
      </c>
      <c r="I27" s="107" t="s">
        <v>666</v>
      </c>
      <c r="J27" s="108">
        <v>0</v>
      </c>
    </row>
    <row r="28" spans="1:10" x14ac:dyDescent="0.25">
      <c r="A28" s="9" t="s">
        <v>667</v>
      </c>
      <c r="B28" s="9">
        <v>522.5</v>
      </c>
      <c r="C28" s="9">
        <v>1670</v>
      </c>
      <c r="D28" s="9">
        <v>1.2652337499999999</v>
      </c>
      <c r="E28" s="9">
        <v>1</v>
      </c>
      <c r="F28" s="9">
        <v>150</v>
      </c>
      <c r="G28" s="9">
        <v>0.18978506249999999</v>
      </c>
      <c r="H28" s="9">
        <v>0.18978506249999999</v>
      </c>
      <c r="I28" s="107" t="s">
        <v>668</v>
      </c>
      <c r="J28" s="108">
        <v>0.18978506249999999</v>
      </c>
    </row>
    <row r="29" spans="1:10" x14ac:dyDescent="0.25">
      <c r="A29" s="9" t="s">
        <v>669</v>
      </c>
      <c r="B29" s="9">
        <v>522.5</v>
      </c>
      <c r="C29" s="9">
        <v>1670</v>
      </c>
      <c r="D29" s="9">
        <v>0.87257499999999999</v>
      </c>
      <c r="E29" s="9">
        <v>0</v>
      </c>
      <c r="F29" s="9">
        <v>150</v>
      </c>
      <c r="G29" s="9">
        <v>0.13088624999999998</v>
      </c>
      <c r="H29" s="9">
        <v>0</v>
      </c>
      <c r="I29" s="107" t="s">
        <v>670</v>
      </c>
      <c r="J29" s="108">
        <v>1.8411332499999999E-2</v>
      </c>
    </row>
    <row r="30" spans="1:10" x14ac:dyDescent="0.25">
      <c r="A30" s="9" t="s">
        <v>671</v>
      </c>
      <c r="B30" s="9">
        <v>522.5</v>
      </c>
      <c r="C30" s="9">
        <v>1670</v>
      </c>
      <c r="D30" s="9">
        <v>0.87257499999999999</v>
      </c>
      <c r="E30" s="9">
        <v>1</v>
      </c>
      <c r="F30" s="9">
        <v>150</v>
      </c>
      <c r="G30" s="9">
        <v>0.13088624999999998</v>
      </c>
      <c r="H30" s="9">
        <v>0.13088624999999998</v>
      </c>
      <c r="I30" s="107" t="s">
        <v>672</v>
      </c>
      <c r="J30" s="108">
        <v>1.116896E-3</v>
      </c>
    </row>
    <row r="31" spans="1:10" x14ac:dyDescent="0.25">
      <c r="A31" s="9" t="s">
        <v>673</v>
      </c>
      <c r="B31" s="9">
        <v>522.5</v>
      </c>
      <c r="C31" s="9">
        <v>1670</v>
      </c>
      <c r="D31" s="9">
        <v>0.87257499999999999</v>
      </c>
      <c r="E31" s="9">
        <v>1</v>
      </c>
      <c r="F31" s="9">
        <v>11.65</v>
      </c>
      <c r="G31" s="9">
        <v>1.016549875E-2</v>
      </c>
      <c r="H31" s="9">
        <v>1.016549875E-2</v>
      </c>
      <c r="I31" s="107" t="s">
        <v>674</v>
      </c>
      <c r="J31" s="108">
        <v>4.1011024999999997E-4</v>
      </c>
    </row>
    <row r="32" spans="1:10" x14ac:dyDescent="0.25">
      <c r="A32" s="9" t="s">
        <v>675</v>
      </c>
      <c r="B32" s="9">
        <v>115</v>
      </c>
      <c r="C32" s="9">
        <v>1670</v>
      </c>
      <c r="D32" s="9">
        <v>0.19205</v>
      </c>
      <c r="E32" s="86">
        <v>1</v>
      </c>
      <c r="F32" s="9">
        <v>4</v>
      </c>
      <c r="G32" s="9">
        <v>7.6820000000000002E-4</v>
      </c>
      <c r="H32" s="9">
        <v>7.6820000000000002E-4</v>
      </c>
      <c r="I32" s="107" t="s">
        <v>676</v>
      </c>
      <c r="J32" s="108">
        <v>3.9265874999999998E-4</v>
      </c>
    </row>
    <row r="33" spans="1:10" x14ac:dyDescent="0.25">
      <c r="A33" s="9" t="s">
        <v>677</v>
      </c>
      <c r="B33" s="9"/>
      <c r="C33" s="35"/>
      <c r="D33" s="9">
        <v>115</v>
      </c>
      <c r="E33" s="86">
        <v>4</v>
      </c>
      <c r="F33" s="9">
        <v>0.31556000000000001</v>
      </c>
      <c r="G33" s="9">
        <v>1.26224E-3</v>
      </c>
      <c r="H33" s="9">
        <v>1.26224E-3</v>
      </c>
      <c r="I33" s="107" t="s">
        <v>675</v>
      </c>
      <c r="J33" s="108">
        <v>7.6820000000000002E-4</v>
      </c>
    </row>
    <row r="34" spans="1:10" x14ac:dyDescent="0.25">
      <c r="A34" s="143" t="s">
        <v>678</v>
      </c>
      <c r="B34" s="143"/>
      <c r="C34" s="143"/>
      <c r="D34" s="143"/>
      <c r="E34" s="143"/>
      <c r="F34" s="143"/>
      <c r="G34" s="143"/>
      <c r="H34" s="9">
        <v>0.46375350124999998</v>
      </c>
      <c r="I34" s="107" t="s">
        <v>679</v>
      </c>
      <c r="J34" s="108">
        <v>1.26224E-3</v>
      </c>
    </row>
    <row r="35" spans="1:10" x14ac:dyDescent="0.25">
      <c r="A35" s="27"/>
      <c r="B35" s="27"/>
      <c r="C35" s="27"/>
      <c r="D35" s="27"/>
      <c r="E35" s="27"/>
      <c r="F35" s="27"/>
      <c r="G35" s="27"/>
      <c r="H35" s="27"/>
      <c r="I35" s="109"/>
      <c r="J35" s="109"/>
    </row>
    <row r="36" spans="1:10" x14ac:dyDescent="0.25">
      <c r="A36" s="27"/>
      <c r="B36" s="27"/>
      <c r="C36" s="27"/>
      <c r="D36" s="27"/>
      <c r="E36" s="27"/>
      <c r="F36" s="27"/>
      <c r="G36" s="27"/>
      <c r="H36" s="27"/>
      <c r="I36" s="110"/>
      <c r="J36" s="110"/>
    </row>
    <row r="37" spans="1:10" ht="15.75" x14ac:dyDescent="0.25">
      <c r="A37" s="152" t="s">
        <v>681</v>
      </c>
      <c r="B37" s="102" t="s">
        <v>649</v>
      </c>
      <c r="C37" s="102">
        <v>300</v>
      </c>
      <c r="D37" s="102">
        <v>225</v>
      </c>
      <c r="E37" s="102">
        <v>125</v>
      </c>
      <c r="F37" s="103">
        <v>360</v>
      </c>
      <c r="G37" s="149" t="s">
        <v>650</v>
      </c>
      <c r="H37" s="149"/>
      <c r="I37" s="153" t="s">
        <v>651</v>
      </c>
      <c r="J37" s="153"/>
    </row>
    <row r="38" spans="1:10" ht="15.75" x14ac:dyDescent="0.25">
      <c r="A38" s="152"/>
      <c r="B38" s="154" t="s">
        <v>652</v>
      </c>
      <c r="C38" s="155">
        <v>2150</v>
      </c>
      <c r="D38" s="142" t="s">
        <v>653</v>
      </c>
      <c r="E38" s="142"/>
      <c r="F38" s="103">
        <v>6</v>
      </c>
      <c r="G38" s="149"/>
      <c r="H38" s="149"/>
      <c r="I38" s="153"/>
      <c r="J38" s="153"/>
    </row>
    <row r="39" spans="1:10" ht="18.75" x14ac:dyDescent="0.25">
      <c r="A39" s="152"/>
      <c r="B39" s="154"/>
      <c r="C39" s="155"/>
      <c r="D39" s="154" t="s">
        <v>654</v>
      </c>
      <c r="E39" s="154"/>
      <c r="F39" s="104">
        <v>2210</v>
      </c>
      <c r="G39" s="149"/>
      <c r="H39" s="149"/>
      <c r="I39" s="153"/>
      <c r="J39" s="153"/>
    </row>
    <row r="40" spans="1:10" x14ac:dyDescent="0.25">
      <c r="A40" s="143" t="s">
        <v>655</v>
      </c>
      <c r="B40" s="143" t="s">
        <v>656</v>
      </c>
      <c r="C40" s="143"/>
      <c r="D40" s="149" t="s">
        <v>657</v>
      </c>
      <c r="E40" s="149" t="s">
        <v>658</v>
      </c>
      <c r="F40" s="9"/>
      <c r="G40" s="149" t="s">
        <v>659</v>
      </c>
      <c r="H40" s="149" t="s">
        <v>660</v>
      </c>
      <c r="I40" s="153"/>
      <c r="J40" s="153"/>
    </row>
    <row r="41" spans="1:10" x14ac:dyDescent="0.25">
      <c r="A41" s="143"/>
      <c r="B41" s="9" t="s">
        <v>661</v>
      </c>
      <c r="C41" s="9" t="s">
        <v>662</v>
      </c>
      <c r="D41" s="149"/>
      <c r="E41" s="149"/>
      <c r="F41" s="9" t="s">
        <v>663</v>
      </c>
      <c r="G41" s="149"/>
      <c r="H41" s="149"/>
      <c r="I41" s="105" t="s">
        <v>664</v>
      </c>
      <c r="J41" s="106">
        <v>0.12039999999999999</v>
      </c>
    </row>
    <row r="42" spans="1:10" x14ac:dyDescent="0.25">
      <c r="A42" s="9" t="s">
        <v>665</v>
      </c>
      <c r="B42" s="9">
        <v>358.33333333333331</v>
      </c>
      <c r="C42" s="9">
        <v>1120</v>
      </c>
      <c r="D42" s="9">
        <v>0.40133333333333332</v>
      </c>
      <c r="E42" s="9">
        <v>1</v>
      </c>
      <c r="F42" s="9">
        <v>150</v>
      </c>
      <c r="G42" s="9">
        <v>6.0199999999999997E-2</v>
      </c>
      <c r="H42" s="9">
        <v>6.0199999999999997E-2</v>
      </c>
      <c r="I42" s="107" t="s">
        <v>666</v>
      </c>
      <c r="J42" s="108">
        <v>0</v>
      </c>
    </row>
    <row r="43" spans="1:10" x14ac:dyDescent="0.25">
      <c r="A43" s="9" t="s">
        <v>667</v>
      </c>
      <c r="B43" s="9">
        <v>358.33333333333331</v>
      </c>
      <c r="C43" s="9">
        <v>1120</v>
      </c>
      <c r="D43" s="9">
        <v>0.5819333333333333</v>
      </c>
      <c r="E43" s="9">
        <v>1</v>
      </c>
      <c r="F43" s="9">
        <v>150</v>
      </c>
      <c r="G43" s="9">
        <v>8.7289999999999993E-2</v>
      </c>
      <c r="H43" s="9">
        <v>8.7289999999999993E-2</v>
      </c>
      <c r="I43" s="107" t="s">
        <v>668</v>
      </c>
      <c r="J43" s="108">
        <v>8.7289999999999993E-2</v>
      </c>
    </row>
    <row r="44" spans="1:10" x14ac:dyDescent="0.25">
      <c r="A44" s="9" t="s">
        <v>669</v>
      </c>
      <c r="B44" s="9">
        <v>358.33333333333331</v>
      </c>
      <c r="C44" s="9">
        <v>1120</v>
      </c>
      <c r="D44" s="9">
        <v>0.40133333333333332</v>
      </c>
      <c r="E44" s="9">
        <v>0</v>
      </c>
      <c r="F44" s="9">
        <v>150</v>
      </c>
      <c r="G44" s="9">
        <v>6.0199999999999997E-2</v>
      </c>
      <c r="H44" s="9">
        <v>0</v>
      </c>
      <c r="I44" s="107" t="s">
        <v>670</v>
      </c>
      <c r="J44" s="108">
        <v>8.4681333333333324E-3</v>
      </c>
    </row>
    <row r="45" spans="1:10" x14ac:dyDescent="0.25">
      <c r="A45" s="9" t="s">
        <v>671</v>
      </c>
      <c r="B45" s="9">
        <v>358.33333333333331</v>
      </c>
      <c r="C45" s="9">
        <v>1120</v>
      </c>
      <c r="D45" s="9">
        <v>0.40133333333333332</v>
      </c>
      <c r="E45" s="9">
        <v>1</v>
      </c>
      <c r="F45" s="9">
        <v>150</v>
      </c>
      <c r="G45" s="9">
        <v>6.0199999999999997E-2</v>
      </c>
      <c r="H45" s="9">
        <v>6.0199999999999997E-2</v>
      </c>
      <c r="I45" s="107" t="s">
        <v>672</v>
      </c>
      <c r="J45" s="108">
        <v>5.1370666666666659E-4</v>
      </c>
    </row>
    <row r="46" spans="1:10" x14ac:dyDescent="0.25">
      <c r="A46" s="9" t="s">
        <v>673</v>
      </c>
      <c r="B46" s="9">
        <v>358.33333333333331</v>
      </c>
      <c r="C46" s="9">
        <v>1120</v>
      </c>
      <c r="D46" s="9">
        <v>0.40133333333333332</v>
      </c>
      <c r="E46" s="9">
        <v>1</v>
      </c>
      <c r="F46" s="9">
        <v>11.65</v>
      </c>
      <c r="G46" s="9">
        <v>4.6755333333333331E-3</v>
      </c>
      <c r="H46" s="9">
        <v>4.6755333333333331E-3</v>
      </c>
      <c r="I46" s="107" t="s">
        <v>674</v>
      </c>
      <c r="J46" s="108">
        <v>1.8862666666666665E-4</v>
      </c>
    </row>
    <row r="47" spans="1:10" x14ac:dyDescent="0.25">
      <c r="A47" s="9" t="s">
        <v>675</v>
      </c>
      <c r="B47" s="9">
        <v>125</v>
      </c>
      <c r="C47" s="9">
        <v>1120</v>
      </c>
      <c r="D47" s="9">
        <v>0.14000000000000001</v>
      </c>
      <c r="E47" s="86">
        <v>1</v>
      </c>
      <c r="F47" s="9">
        <v>4</v>
      </c>
      <c r="G47" s="9">
        <v>5.6000000000000006E-4</v>
      </c>
      <c r="H47" s="9">
        <v>5.6000000000000006E-4</v>
      </c>
      <c r="I47" s="107" t="s">
        <v>676</v>
      </c>
      <c r="J47" s="108">
        <v>1.806E-4</v>
      </c>
    </row>
    <row r="48" spans="1:10" x14ac:dyDescent="0.25">
      <c r="A48" s="9" t="s">
        <v>677</v>
      </c>
      <c r="B48" s="9"/>
      <c r="C48" s="35"/>
      <c r="D48" s="9">
        <v>125</v>
      </c>
      <c r="E48" s="86">
        <v>4</v>
      </c>
      <c r="F48" s="9">
        <v>0.31556000000000001</v>
      </c>
      <c r="G48" s="9">
        <v>1.26224E-3</v>
      </c>
      <c r="H48" s="9">
        <v>1.26224E-3</v>
      </c>
      <c r="I48" s="107" t="s">
        <v>675</v>
      </c>
      <c r="J48" s="108">
        <v>5.6000000000000006E-4</v>
      </c>
    </row>
    <row r="49" spans="1:10" x14ac:dyDescent="0.25">
      <c r="A49" s="143" t="s">
        <v>678</v>
      </c>
      <c r="B49" s="143"/>
      <c r="C49" s="143"/>
      <c r="D49" s="143"/>
      <c r="E49" s="143"/>
      <c r="F49" s="143"/>
      <c r="G49" s="143"/>
      <c r="H49" s="9">
        <v>0.21418777333333333</v>
      </c>
      <c r="I49" s="107" t="s">
        <v>679</v>
      </c>
      <c r="J49" s="108">
        <v>1.26224E-3</v>
      </c>
    </row>
    <row r="50" spans="1:10" x14ac:dyDescent="0.25">
      <c r="A50" s="27"/>
      <c r="B50" s="27"/>
      <c r="C50" s="27"/>
      <c r="D50" s="27"/>
      <c r="E50" s="27"/>
      <c r="F50" s="27"/>
      <c r="G50" s="27"/>
      <c r="H50" s="27"/>
      <c r="I50" s="110"/>
      <c r="J50" s="110"/>
    </row>
    <row r="51" spans="1:10" x14ac:dyDescent="0.25">
      <c r="A51" s="27"/>
      <c r="B51" s="27"/>
      <c r="C51" s="27"/>
      <c r="D51" s="27"/>
      <c r="E51" s="27"/>
      <c r="F51" s="27"/>
      <c r="G51" s="27"/>
      <c r="H51" s="27"/>
      <c r="I51" s="110"/>
      <c r="J51" s="110"/>
    </row>
    <row r="54" spans="1:10" ht="15.75" x14ac:dyDescent="0.25">
      <c r="A54" s="152" t="s">
        <v>648</v>
      </c>
      <c r="B54" s="102" t="s">
        <v>649</v>
      </c>
      <c r="C54" s="102">
        <v>325</v>
      </c>
      <c r="D54" s="102">
        <v>275</v>
      </c>
      <c r="E54" s="102">
        <v>145</v>
      </c>
      <c r="F54" s="103">
        <v>430</v>
      </c>
      <c r="G54" s="149" t="s">
        <v>682</v>
      </c>
      <c r="H54" s="149"/>
      <c r="I54" s="153" t="s">
        <v>651</v>
      </c>
      <c r="J54" s="153"/>
    </row>
    <row r="55" spans="1:10" ht="15.75" x14ac:dyDescent="0.25">
      <c r="A55" s="152"/>
      <c r="B55" s="154" t="s">
        <v>652</v>
      </c>
      <c r="C55" s="155">
        <v>2240</v>
      </c>
      <c r="D55" s="142" t="s">
        <v>653</v>
      </c>
      <c r="E55" s="142"/>
      <c r="F55" s="103">
        <v>5</v>
      </c>
      <c r="G55" s="149"/>
      <c r="H55" s="149"/>
      <c r="I55" s="153"/>
      <c r="J55" s="153"/>
    </row>
    <row r="56" spans="1:10" ht="18.75" x14ac:dyDescent="0.25">
      <c r="A56" s="152"/>
      <c r="B56" s="154"/>
      <c r="C56" s="155"/>
      <c r="D56" s="154" t="s">
        <v>654</v>
      </c>
      <c r="E56" s="154"/>
      <c r="F56" s="104">
        <v>2200</v>
      </c>
      <c r="G56" s="149"/>
      <c r="H56" s="149"/>
      <c r="I56" s="153"/>
      <c r="J56" s="153"/>
    </row>
    <row r="57" spans="1:10" x14ac:dyDescent="0.25">
      <c r="A57" s="143" t="s">
        <v>655</v>
      </c>
      <c r="B57" s="143" t="s">
        <v>656</v>
      </c>
      <c r="C57" s="143"/>
      <c r="D57" s="149" t="s">
        <v>657</v>
      </c>
      <c r="E57" s="149" t="s">
        <v>658</v>
      </c>
      <c r="F57" s="9"/>
      <c r="G57" s="149" t="s">
        <v>659</v>
      </c>
      <c r="H57" s="149" t="s">
        <v>660</v>
      </c>
      <c r="I57" s="153"/>
      <c r="J57" s="153"/>
    </row>
    <row r="58" spans="1:10" x14ac:dyDescent="0.25">
      <c r="A58" s="143"/>
      <c r="B58" s="9" t="s">
        <v>661</v>
      </c>
      <c r="C58" s="9" t="s">
        <v>662</v>
      </c>
      <c r="D58" s="149"/>
      <c r="E58" s="149"/>
      <c r="F58" s="9" t="s">
        <v>663</v>
      </c>
      <c r="G58" s="149"/>
      <c r="H58" s="149"/>
      <c r="I58" s="105" t="s">
        <v>664</v>
      </c>
      <c r="J58" s="106">
        <v>8.5344000000000003E-2</v>
      </c>
    </row>
    <row r="59" spans="1:10" x14ac:dyDescent="0.25">
      <c r="A59" s="9" t="s">
        <v>665</v>
      </c>
      <c r="B59" s="9">
        <v>448</v>
      </c>
      <c r="C59" s="9">
        <v>1270</v>
      </c>
      <c r="D59" s="9">
        <v>0.56896000000000002</v>
      </c>
      <c r="E59" s="9">
        <v>1</v>
      </c>
      <c r="F59" s="9">
        <v>150</v>
      </c>
      <c r="G59" s="9">
        <v>8.5344000000000003E-2</v>
      </c>
      <c r="H59" s="9">
        <v>8.5344000000000003E-2</v>
      </c>
      <c r="I59" s="107" t="s">
        <v>666</v>
      </c>
      <c r="J59" s="108">
        <v>8.5344000000000003E-2</v>
      </c>
    </row>
    <row r="60" spans="1:10" x14ac:dyDescent="0.25">
      <c r="A60" s="9" t="s">
        <v>667</v>
      </c>
      <c r="B60" s="9">
        <v>448</v>
      </c>
      <c r="C60" s="9">
        <v>1270</v>
      </c>
      <c r="D60" s="9">
        <v>0.82499199999999995</v>
      </c>
      <c r="E60" s="9">
        <v>2</v>
      </c>
      <c r="F60" s="9">
        <v>150</v>
      </c>
      <c r="G60" s="9">
        <v>0.12374879999999999</v>
      </c>
      <c r="H60" s="9">
        <v>0.24749759999999998</v>
      </c>
      <c r="I60" s="107" t="s">
        <v>668</v>
      </c>
      <c r="J60" s="108">
        <v>0.33284159999999996</v>
      </c>
    </row>
    <row r="61" spans="1:10" x14ac:dyDescent="0.25">
      <c r="A61" s="9" t="s">
        <v>669</v>
      </c>
      <c r="B61" s="9">
        <v>448</v>
      </c>
      <c r="C61" s="9">
        <v>1270</v>
      </c>
      <c r="D61" s="9">
        <v>0.56896000000000002</v>
      </c>
      <c r="E61" s="9">
        <v>1</v>
      </c>
      <c r="F61" s="9">
        <v>150</v>
      </c>
      <c r="G61" s="9">
        <v>8.5344000000000003E-2</v>
      </c>
      <c r="H61" s="9">
        <v>8.5344000000000003E-2</v>
      </c>
      <c r="I61" s="107" t="s">
        <v>670</v>
      </c>
      <c r="J61" s="108">
        <v>1.2005056E-2</v>
      </c>
    </row>
    <row r="62" spans="1:10" x14ac:dyDescent="0.25">
      <c r="A62" s="9" t="s">
        <v>671</v>
      </c>
      <c r="B62" s="9">
        <v>448</v>
      </c>
      <c r="C62" s="9">
        <v>1270</v>
      </c>
      <c r="D62" s="9">
        <v>0.56896000000000002</v>
      </c>
      <c r="E62" s="9">
        <v>1</v>
      </c>
      <c r="F62" s="9">
        <v>150</v>
      </c>
      <c r="G62" s="9">
        <v>8.5344000000000003E-2</v>
      </c>
      <c r="H62" s="9">
        <v>8.5344000000000003E-2</v>
      </c>
      <c r="I62" s="107" t="s">
        <v>672</v>
      </c>
      <c r="J62" s="108">
        <v>7.2826880000000007E-4</v>
      </c>
    </row>
    <row r="63" spans="1:10" x14ac:dyDescent="0.25">
      <c r="A63" s="9" t="s">
        <v>673</v>
      </c>
      <c r="B63" s="9">
        <v>448</v>
      </c>
      <c r="C63" s="9">
        <v>1270</v>
      </c>
      <c r="D63" s="9">
        <v>0.56896000000000002</v>
      </c>
      <c r="E63" s="9">
        <v>1</v>
      </c>
      <c r="F63" s="9">
        <v>11.65</v>
      </c>
      <c r="G63" s="9">
        <v>6.6283840000000002E-3</v>
      </c>
      <c r="H63" s="9">
        <v>6.6283840000000002E-3</v>
      </c>
      <c r="I63" s="107" t="s">
        <v>674</v>
      </c>
      <c r="J63" s="108">
        <v>2.6741120000000002E-4</v>
      </c>
    </row>
    <row r="64" spans="1:10" x14ac:dyDescent="0.25">
      <c r="A64" s="9" t="s">
        <v>675</v>
      </c>
      <c r="B64" s="9">
        <v>145</v>
      </c>
      <c r="C64" s="9">
        <v>1270</v>
      </c>
      <c r="D64" s="9">
        <v>0.18415000000000001</v>
      </c>
      <c r="E64" s="86">
        <v>1</v>
      </c>
      <c r="F64" s="9">
        <v>4</v>
      </c>
      <c r="G64" s="9">
        <v>7.3660000000000002E-4</v>
      </c>
      <c r="H64" s="9">
        <v>7.3660000000000002E-4</v>
      </c>
      <c r="I64" s="107" t="s">
        <v>676</v>
      </c>
      <c r="J64" s="108">
        <v>2.56032E-4</v>
      </c>
    </row>
    <row r="65" spans="1:10" x14ac:dyDescent="0.25">
      <c r="A65" s="9" t="s">
        <v>677</v>
      </c>
      <c r="B65" s="9"/>
      <c r="C65" s="35"/>
      <c r="D65" s="9">
        <v>145</v>
      </c>
      <c r="E65" s="86">
        <v>4</v>
      </c>
      <c r="F65" s="9">
        <v>0.31556000000000001</v>
      </c>
      <c r="G65" s="9">
        <v>1.26224E-3</v>
      </c>
      <c r="H65" s="9">
        <v>1.26224E-3</v>
      </c>
      <c r="I65" s="107" t="s">
        <v>675</v>
      </c>
      <c r="J65" s="108">
        <v>7.3660000000000002E-4</v>
      </c>
    </row>
    <row r="66" spans="1:10" x14ac:dyDescent="0.25">
      <c r="A66" s="143" t="s">
        <v>678</v>
      </c>
      <c r="B66" s="143"/>
      <c r="C66" s="143"/>
      <c r="D66" s="143"/>
      <c r="E66" s="143"/>
      <c r="F66" s="143"/>
      <c r="G66" s="143"/>
      <c r="H66" s="9">
        <v>0.51215682399999984</v>
      </c>
      <c r="I66" s="107" t="s">
        <v>679</v>
      </c>
      <c r="J66" s="108">
        <v>1.26224E-3</v>
      </c>
    </row>
    <row r="67" spans="1:10" x14ac:dyDescent="0.25">
      <c r="A67" s="27"/>
      <c r="B67" s="27"/>
      <c r="C67" s="27"/>
      <c r="D67" s="27"/>
      <c r="E67" s="27"/>
      <c r="F67" s="27"/>
      <c r="G67" s="27"/>
      <c r="H67" s="27"/>
      <c r="I67" s="109"/>
      <c r="J67" s="109"/>
    </row>
    <row r="70" spans="1:10" ht="15.75" x14ac:dyDescent="0.25">
      <c r="A70" s="152" t="s">
        <v>680</v>
      </c>
      <c r="B70" s="102" t="s">
        <v>649</v>
      </c>
      <c r="C70" s="102">
        <v>430</v>
      </c>
      <c r="D70" s="102">
        <v>370</v>
      </c>
      <c r="E70" s="102">
        <v>115</v>
      </c>
      <c r="F70" s="103">
        <v>495</v>
      </c>
      <c r="G70" s="149" t="s">
        <v>682</v>
      </c>
      <c r="H70" s="149"/>
      <c r="I70" s="153" t="s">
        <v>651</v>
      </c>
      <c r="J70" s="153"/>
    </row>
    <row r="71" spans="1:10" ht="15.75" x14ac:dyDescent="0.25">
      <c r="A71" s="152"/>
      <c r="B71" s="154" t="s">
        <v>652</v>
      </c>
      <c r="C71" s="155">
        <v>2090</v>
      </c>
      <c r="D71" s="142" t="s">
        <v>653</v>
      </c>
      <c r="E71" s="142"/>
      <c r="F71" s="103">
        <v>4</v>
      </c>
      <c r="G71" s="149"/>
      <c r="H71" s="149"/>
      <c r="I71" s="153"/>
      <c r="J71" s="153"/>
    </row>
    <row r="72" spans="1:10" ht="18.75" x14ac:dyDescent="0.25">
      <c r="A72" s="152"/>
      <c r="B72" s="154"/>
      <c r="C72" s="155"/>
      <c r="D72" s="154" t="s">
        <v>654</v>
      </c>
      <c r="E72" s="154"/>
      <c r="F72" s="104">
        <v>2030</v>
      </c>
      <c r="G72" s="149"/>
      <c r="H72" s="149"/>
      <c r="I72" s="153"/>
      <c r="J72" s="153"/>
    </row>
    <row r="73" spans="1:10" x14ac:dyDescent="0.25">
      <c r="A73" s="143" t="s">
        <v>655</v>
      </c>
      <c r="B73" s="143" t="s">
        <v>656</v>
      </c>
      <c r="C73" s="143"/>
      <c r="D73" s="149" t="s">
        <v>657</v>
      </c>
      <c r="E73" s="149" t="s">
        <v>658</v>
      </c>
      <c r="F73" s="9"/>
      <c r="G73" s="149" t="s">
        <v>659</v>
      </c>
      <c r="H73" s="149" t="s">
        <v>660</v>
      </c>
      <c r="I73" s="153"/>
      <c r="J73" s="153"/>
    </row>
    <row r="74" spans="1:10" x14ac:dyDescent="0.25">
      <c r="A74" s="143"/>
      <c r="B74" s="9" t="s">
        <v>661</v>
      </c>
      <c r="C74" s="9" t="s">
        <v>662</v>
      </c>
      <c r="D74" s="149"/>
      <c r="E74" s="149"/>
      <c r="F74" s="9" t="s">
        <v>663</v>
      </c>
      <c r="G74" s="149"/>
      <c r="H74" s="149"/>
      <c r="I74" s="105" t="s">
        <v>664</v>
      </c>
      <c r="J74" s="106">
        <v>0.13088624999999998</v>
      </c>
    </row>
    <row r="75" spans="1:10" x14ac:dyDescent="0.25">
      <c r="A75" s="9" t="s">
        <v>665</v>
      </c>
      <c r="B75" s="9">
        <v>522.5</v>
      </c>
      <c r="C75" s="9">
        <v>1670</v>
      </c>
      <c r="D75" s="9">
        <v>0.87257499999999999</v>
      </c>
      <c r="E75" s="9">
        <v>1</v>
      </c>
      <c r="F75" s="9">
        <v>150</v>
      </c>
      <c r="G75" s="9">
        <v>0.13088624999999998</v>
      </c>
      <c r="H75" s="9">
        <v>0.13088624999999998</v>
      </c>
      <c r="I75" s="107" t="s">
        <v>666</v>
      </c>
      <c r="J75" s="108">
        <v>0.13088624999999998</v>
      </c>
    </row>
    <row r="76" spans="1:10" x14ac:dyDescent="0.25">
      <c r="A76" s="9" t="s">
        <v>667</v>
      </c>
      <c r="B76" s="9">
        <v>522.5</v>
      </c>
      <c r="C76" s="9">
        <v>1670</v>
      </c>
      <c r="D76" s="9">
        <v>1.2652337499999999</v>
      </c>
      <c r="E76" s="9">
        <v>2</v>
      </c>
      <c r="F76" s="9">
        <v>150</v>
      </c>
      <c r="G76" s="9">
        <v>0.18978506249999999</v>
      </c>
      <c r="H76" s="9">
        <v>0.37957012499999998</v>
      </c>
      <c r="I76" s="107" t="s">
        <v>668</v>
      </c>
      <c r="J76" s="108">
        <v>0.51045637499999996</v>
      </c>
    </row>
    <row r="77" spans="1:10" x14ac:dyDescent="0.25">
      <c r="A77" s="9" t="s">
        <v>669</v>
      </c>
      <c r="B77" s="9">
        <v>522.5</v>
      </c>
      <c r="C77" s="9">
        <v>1670</v>
      </c>
      <c r="D77" s="9">
        <v>0.87257499999999999</v>
      </c>
      <c r="E77" s="9">
        <v>1</v>
      </c>
      <c r="F77" s="9">
        <v>150</v>
      </c>
      <c r="G77" s="9">
        <v>0.13088624999999998</v>
      </c>
      <c r="H77" s="9">
        <v>0.13088624999999998</v>
      </c>
      <c r="I77" s="107" t="s">
        <v>670</v>
      </c>
      <c r="J77" s="108">
        <v>1.8411332499999999E-2</v>
      </c>
    </row>
    <row r="78" spans="1:10" x14ac:dyDescent="0.25">
      <c r="A78" s="9" t="s">
        <v>671</v>
      </c>
      <c r="B78" s="9">
        <v>522.5</v>
      </c>
      <c r="C78" s="9">
        <v>1670</v>
      </c>
      <c r="D78" s="9">
        <v>0.87257499999999999</v>
      </c>
      <c r="E78" s="9">
        <v>1</v>
      </c>
      <c r="F78" s="9">
        <v>150</v>
      </c>
      <c r="G78" s="9">
        <v>0.13088624999999998</v>
      </c>
      <c r="H78" s="9">
        <v>0.13088624999999998</v>
      </c>
      <c r="I78" s="107" t="s">
        <v>672</v>
      </c>
      <c r="J78" s="108">
        <v>1.116896E-3</v>
      </c>
    </row>
    <row r="79" spans="1:10" x14ac:dyDescent="0.25">
      <c r="A79" s="9" t="s">
        <v>673</v>
      </c>
      <c r="B79" s="9">
        <v>522.5</v>
      </c>
      <c r="C79" s="9">
        <v>1670</v>
      </c>
      <c r="D79" s="9">
        <v>0.87257499999999999</v>
      </c>
      <c r="E79" s="9">
        <v>1</v>
      </c>
      <c r="F79" s="9">
        <v>11.65</v>
      </c>
      <c r="G79" s="9">
        <v>1.016549875E-2</v>
      </c>
      <c r="H79" s="9">
        <v>1.016549875E-2</v>
      </c>
      <c r="I79" s="107" t="s">
        <v>674</v>
      </c>
      <c r="J79" s="108">
        <v>4.1011024999999997E-4</v>
      </c>
    </row>
    <row r="80" spans="1:10" x14ac:dyDescent="0.25">
      <c r="A80" s="9" t="s">
        <v>675</v>
      </c>
      <c r="B80" s="9">
        <v>115</v>
      </c>
      <c r="C80" s="9">
        <v>1670</v>
      </c>
      <c r="D80" s="9">
        <v>0.19205</v>
      </c>
      <c r="E80" s="86">
        <v>1</v>
      </c>
      <c r="F80" s="9">
        <v>4</v>
      </c>
      <c r="G80" s="9">
        <v>7.6820000000000002E-4</v>
      </c>
      <c r="H80" s="9">
        <v>7.6820000000000002E-4</v>
      </c>
      <c r="I80" s="107" t="s">
        <v>676</v>
      </c>
      <c r="J80" s="108">
        <v>3.9265874999999998E-4</v>
      </c>
    </row>
    <row r="81" spans="1:10" x14ac:dyDescent="0.25">
      <c r="A81" s="9" t="s">
        <v>677</v>
      </c>
      <c r="B81" s="9"/>
      <c r="C81" s="35"/>
      <c r="D81" s="9">
        <v>115</v>
      </c>
      <c r="E81" s="86">
        <v>4</v>
      </c>
      <c r="F81" s="9">
        <v>0.31556000000000001</v>
      </c>
      <c r="G81" s="9">
        <v>1.26224E-3</v>
      </c>
      <c r="H81" s="9">
        <v>1.26224E-3</v>
      </c>
      <c r="I81" s="107" t="s">
        <v>675</v>
      </c>
      <c r="J81" s="108">
        <v>7.6820000000000002E-4</v>
      </c>
    </row>
    <row r="82" spans="1:10" x14ac:dyDescent="0.25">
      <c r="A82" s="143" t="s">
        <v>678</v>
      </c>
      <c r="B82" s="143"/>
      <c r="C82" s="143"/>
      <c r="D82" s="143"/>
      <c r="E82" s="143"/>
      <c r="F82" s="143"/>
      <c r="G82" s="143"/>
      <c r="H82" s="9">
        <v>0.78442481374999984</v>
      </c>
      <c r="I82" s="107" t="s">
        <v>679</v>
      </c>
      <c r="J82" s="108">
        <v>1.26224E-3</v>
      </c>
    </row>
    <row r="83" spans="1:10" x14ac:dyDescent="0.25">
      <c r="A83" s="27"/>
      <c r="B83" s="27"/>
      <c r="C83" s="27"/>
      <c r="D83" s="27"/>
      <c r="E83" s="27"/>
      <c r="F83" s="27"/>
      <c r="G83" s="27"/>
      <c r="H83" s="27"/>
      <c r="I83" s="109"/>
      <c r="J83" s="109"/>
    </row>
    <row r="84" spans="1:10" x14ac:dyDescent="0.25">
      <c r="A84" s="27"/>
      <c r="B84" s="27"/>
      <c r="C84" s="27"/>
      <c r="D84" s="27"/>
      <c r="E84" s="27"/>
      <c r="F84" s="27"/>
      <c r="G84" s="27"/>
      <c r="H84" s="27"/>
      <c r="I84" s="110"/>
      <c r="J84" s="110"/>
    </row>
    <row r="85" spans="1:10" ht="15.75" x14ac:dyDescent="0.25">
      <c r="A85" s="152" t="s">
        <v>681</v>
      </c>
      <c r="B85" s="102" t="s">
        <v>649</v>
      </c>
      <c r="C85" s="102">
        <v>300</v>
      </c>
      <c r="D85" s="102">
        <v>225</v>
      </c>
      <c r="E85" s="102">
        <v>125</v>
      </c>
      <c r="F85" s="103">
        <v>360</v>
      </c>
      <c r="G85" s="149" t="s">
        <v>682</v>
      </c>
      <c r="H85" s="149"/>
      <c r="I85" s="153" t="s">
        <v>651</v>
      </c>
      <c r="J85" s="153"/>
    </row>
    <row r="86" spans="1:10" ht="15.75" x14ac:dyDescent="0.25">
      <c r="A86" s="152"/>
      <c r="B86" s="154" t="s">
        <v>652</v>
      </c>
      <c r="C86" s="155">
        <v>2150</v>
      </c>
      <c r="D86" s="142" t="s">
        <v>653</v>
      </c>
      <c r="E86" s="142"/>
      <c r="F86" s="103">
        <v>6</v>
      </c>
      <c r="G86" s="149"/>
      <c r="H86" s="149"/>
      <c r="I86" s="153"/>
      <c r="J86" s="153"/>
    </row>
    <row r="87" spans="1:10" ht="18.75" x14ac:dyDescent="0.25">
      <c r="A87" s="152"/>
      <c r="B87" s="154"/>
      <c r="C87" s="155"/>
      <c r="D87" s="154" t="s">
        <v>654</v>
      </c>
      <c r="E87" s="154"/>
      <c r="F87" s="104">
        <v>2210</v>
      </c>
      <c r="G87" s="149"/>
      <c r="H87" s="149"/>
      <c r="I87" s="153"/>
      <c r="J87" s="153"/>
    </row>
    <row r="88" spans="1:10" x14ac:dyDescent="0.25">
      <c r="A88" s="143" t="s">
        <v>655</v>
      </c>
      <c r="B88" s="143" t="s">
        <v>656</v>
      </c>
      <c r="C88" s="143"/>
      <c r="D88" s="149" t="s">
        <v>657</v>
      </c>
      <c r="E88" s="149" t="s">
        <v>658</v>
      </c>
      <c r="F88" s="9"/>
      <c r="G88" s="149" t="s">
        <v>659</v>
      </c>
      <c r="H88" s="149" t="s">
        <v>660</v>
      </c>
      <c r="I88" s="153"/>
      <c r="J88" s="153"/>
    </row>
    <row r="89" spans="1:10" x14ac:dyDescent="0.25">
      <c r="A89" s="143"/>
      <c r="B89" s="9" t="s">
        <v>661</v>
      </c>
      <c r="C89" s="9" t="s">
        <v>662</v>
      </c>
      <c r="D89" s="149"/>
      <c r="E89" s="149"/>
      <c r="F89" s="9" t="s">
        <v>663</v>
      </c>
      <c r="G89" s="149"/>
      <c r="H89" s="149"/>
      <c r="I89" s="105" t="s">
        <v>664</v>
      </c>
      <c r="J89" s="106">
        <v>6.0199999999999997E-2</v>
      </c>
    </row>
    <row r="90" spans="1:10" x14ac:dyDescent="0.25">
      <c r="A90" s="9" t="s">
        <v>665</v>
      </c>
      <c r="B90" s="9">
        <v>358.33333333333331</v>
      </c>
      <c r="C90" s="9">
        <v>1120</v>
      </c>
      <c r="D90" s="9">
        <v>0.40133333333333332</v>
      </c>
      <c r="E90" s="9">
        <v>1</v>
      </c>
      <c r="F90" s="9">
        <v>150</v>
      </c>
      <c r="G90" s="9">
        <v>6.0199999999999997E-2</v>
      </c>
      <c r="H90" s="9">
        <v>6.0199999999999997E-2</v>
      </c>
      <c r="I90" s="107" t="s">
        <v>666</v>
      </c>
      <c r="J90" s="108">
        <v>6.0199999999999997E-2</v>
      </c>
    </row>
    <row r="91" spans="1:10" x14ac:dyDescent="0.25">
      <c r="A91" s="9" t="s">
        <v>667</v>
      </c>
      <c r="B91" s="9">
        <v>358.33333333333331</v>
      </c>
      <c r="C91" s="9">
        <v>1120</v>
      </c>
      <c r="D91" s="9">
        <v>0.5819333333333333</v>
      </c>
      <c r="E91" s="9">
        <v>2</v>
      </c>
      <c r="F91" s="9">
        <v>150</v>
      </c>
      <c r="G91" s="9">
        <v>8.7289999999999993E-2</v>
      </c>
      <c r="H91" s="9">
        <v>0.17457999999999999</v>
      </c>
      <c r="I91" s="107" t="s">
        <v>668</v>
      </c>
      <c r="J91" s="108">
        <v>0.23477999999999999</v>
      </c>
    </row>
    <row r="92" spans="1:10" x14ac:dyDescent="0.25">
      <c r="A92" s="9" t="s">
        <v>669</v>
      </c>
      <c r="B92" s="9">
        <v>358.33333333333331</v>
      </c>
      <c r="C92" s="9">
        <v>1120</v>
      </c>
      <c r="D92" s="9">
        <v>0.40133333333333332</v>
      </c>
      <c r="E92" s="9">
        <v>1</v>
      </c>
      <c r="F92" s="9">
        <v>150</v>
      </c>
      <c r="G92" s="9">
        <v>6.0199999999999997E-2</v>
      </c>
      <c r="H92" s="9">
        <v>6.0199999999999997E-2</v>
      </c>
      <c r="I92" s="107" t="s">
        <v>670</v>
      </c>
      <c r="J92" s="108">
        <v>8.4681333333333324E-3</v>
      </c>
    </row>
    <row r="93" spans="1:10" x14ac:dyDescent="0.25">
      <c r="A93" s="9" t="s">
        <v>671</v>
      </c>
      <c r="B93" s="9">
        <v>358.33333333333331</v>
      </c>
      <c r="C93" s="9">
        <v>1120</v>
      </c>
      <c r="D93" s="9">
        <v>0.40133333333333332</v>
      </c>
      <c r="E93" s="9">
        <v>1</v>
      </c>
      <c r="F93" s="9">
        <v>150</v>
      </c>
      <c r="G93" s="9">
        <v>6.0199999999999997E-2</v>
      </c>
      <c r="H93" s="9">
        <v>6.0199999999999997E-2</v>
      </c>
      <c r="I93" s="107" t="s">
        <v>672</v>
      </c>
      <c r="J93" s="108">
        <v>5.1370666666666659E-4</v>
      </c>
    </row>
    <row r="94" spans="1:10" x14ac:dyDescent="0.25">
      <c r="A94" s="9" t="s">
        <v>673</v>
      </c>
      <c r="B94" s="9">
        <v>358.33333333333331</v>
      </c>
      <c r="C94" s="9">
        <v>1120</v>
      </c>
      <c r="D94" s="9">
        <v>0.40133333333333332</v>
      </c>
      <c r="E94" s="9">
        <v>1</v>
      </c>
      <c r="F94" s="9">
        <v>11.65</v>
      </c>
      <c r="G94" s="9">
        <v>4.6755333333333331E-3</v>
      </c>
      <c r="H94" s="9">
        <v>4.6755333333333331E-3</v>
      </c>
      <c r="I94" s="107" t="s">
        <v>674</v>
      </c>
      <c r="J94" s="108">
        <v>1.8862666666666665E-4</v>
      </c>
    </row>
    <row r="95" spans="1:10" x14ac:dyDescent="0.25">
      <c r="A95" s="9" t="s">
        <v>675</v>
      </c>
      <c r="B95" s="9">
        <v>125</v>
      </c>
      <c r="C95" s="9">
        <v>1120</v>
      </c>
      <c r="D95" s="9">
        <v>0.14000000000000001</v>
      </c>
      <c r="E95" s="86">
        <v>1</v>
      </c>
      <c r="F95" s="9">
        <v>4</v>
      </c>
      <c r="G95" s="9">
        <v>5.6000000000000006E-4</v>
      </c>
      <c r="H95" s="9">
        <v>5.6000000000000006E-4</v>
      </c>
      <c r="I95" s="107" t="s">
        <v>676</v>
      </c>
      <c r="J95" s="108">
        <v>1.806E-4</v>
      </c>
    </row>
    <row r="96" spans="1:10" x14ac:dyDescent="0.25">
      <c r="A96" s="9" t="s">
        <v>677</v>
      </c>
      <c r="B96" s="9"/>
      <c r="C96" s="35"/>
      <c r="D96" s="9">
        <v>125</v>
      </c>
      <c r="E96" s="86">
        <v>4</v>
      </c>
      <c r="F96" s="9">
        <v>0.31556000000000001</v>
      </c>
      <c r="G96" s="9">
        <v>1.26224E-3</v>
      </c>
      <c r="H96" s="9">
        <v>1.26224E-3</v>
      </c>
      <c r="I96" s="107" t="s">
        <v>675</v>
      </c>
      <c r="J96" s="108">
        <v>5.6000000000000006E-4</v>
      </c>
    </row>
    <row r="97" spans="1:25" x14ac:dyDescent="0.25">
      <c r="A97" s="143" t="s">
        <v>678</v>
      </c>
      <c r="B97" s="143"/>
      <c r="C97" s="143"/>
      <c r="D97" s="143"/>
      <c r="E97" s="143"/>
      <c r="F97" s="143"/>
      <c r="G97" s="143"/>
      <c r="H97" s="9">
        <v>0.36167777333333329</v>
      </c>
      <c r="I97" s="107" t="s">
        <v>679</v>
      </c>
      <c r="J97" s="108">
        <v>1.26224E-3</v>
      </c>
    </row>
    <row r="98" spans="1:25" x14ac:dyDescent="0.25">
      <c r="A98" s="27"/>
      <c r="B98" s="27"/>
      <c r="C98" s="27"/>
      <c r="D98" s="27"/>
      <c r="E98" s="27"/>
      <c r="F98" s="27"/>
      <c r="G98" s="27"/>
      <c r="H98" s="27"/>
      <c r="I98" s="110"/>
      <c r="J98" s="110"/>
    </row>
    <row r="99" spans="1:25" x14ac:dyDescent="0.25">
      <c r="A99" s="27"/>
      <c r="B99" s="27"/>
      <c r="C99" s="27"/>
      <c r="D99" s="27"/>
      <c r="E99" s="27"/>
      <c r="F99" s="27"/>
      <c r="G99" s="27"/>
      <c r="H99" s="27"/>
      <c r="I99" s="110"/>
      <c r="J99" s="110"/>
    </row>
    <row r="105" spans="1:25" x14ac:dyDescent="0.25">
      <c r="F105" s="156" t="s">
        <v>683</v>
      </c>
      <c r="G105" s="157"/>
      <c r="H105" s="156" t="s">
        <v>684</v>
      </c>
      <c r="I105" s="157"/>
      <c r="J105" s="156" t="s">
        <v>685</v>
      </c>
      <c r="K105" s="157"/>
      <c r="L105" s="156" t="s">
        <v>686</v>
      </c>
      <c r="M105" s="157"/>
      <c r="N105" s="156" t="s">
        <v>687</v>
      </c>
      <c r="O105" s="157"/>
      <c r="P105" s="156" t="s">
        <v>688</v>
      </c>
      <c r="Q105" s="157"/>
      <c r="R105" s="156" t="s">
        <v>689</v>
      </c>
      <c r="S105" s="157"/>
      <c r="T105" s="156" t="s">
        <v>690</v>
      </c>
      <c r="U105" s="157"/>
      <c r="V105" s="156" t="s">
        <v>691</v>
      </c>
      <c r="W105" s="157"/>
      <c r="X105" s="158" t="s">
        <v>692</v>
      </c>
      <c r="Y105" s="158"/>
    </row>
    <row r="106" spans="1:25" ht="60" x14ac:dyDescent="0.25">
      <c r="A106" s="18" t="s">
        <v>693</v>
      </c>
      <c r="B106" s="18" t="s">
        <v>694</v>
      </c>
      <c r="C106" s="111" t="s">
        <v>695</v>
      </c>
      <c r="D106" s="111" t="s">
        <v>696</v>
      </c>
      <c r="E106" s="111" t="s">
        <v>697</v>
      </c>
      <c r="F106" s="112" t="s">
        <v>698</v>
      </c>
      <c r="G106" s="112" t="s">
        <v>699</v>
      </c>
      <c r="H106" s="112" t="s">
        <v>698</v>
      </c>
      <c r="I106" s="112" t="s">
        <v>699</v>
      </c>
      <c r="J106" s="112" t="s">
        <v>698</v>
      </c>
      <c r="K106" s="112" t="s">
        <v>699</v>
      </c>
      <c r="L106" s="112" t="s">
        <v>698</v>
      </c>
      <c r="M106" s="112" t="s">
        <v>699</v>
      </c>
      <c r="N106" s="112" t="s">
        <v>698</v>
      </c>
      <c r="O106" s="112" t="s">
        <v>699</v>
      </c>
      <c r="P106" s="112" t="s">
        <v>698</v>
      </c>
      <c r="Q106" s="112" t="s">
        <v>699</v>
      </c>
      <c r="R106" s="112" t="s">
        <v>698</v>
      </c>
      <c r="S106" s="112" t="s">
        <v>699</v>
      </c>
      <c r="T106" s="112" t="s">
        <v>698</v>
      </c>
      <c r="U106" s="112" t="s">
        <v>699</v>
      </c>
      <c r="V106" s="112" t="s">
        <v>698</v>
      </c>
      <c r="W106" s="112" t="s">
        <v>699</v>
      </c>
      <c r="X106" s="112" t="s">
        <v>698</v>
      </c>
      <c r="Y106" s="112" t="s">
        <v>699</v>
      </c>
    </row>
    <row r="107" spans="1:25" ht="31.5" customHeight="1" x14ac:dyDescent="0.25">
      <c r="A107" s="113">
        <v>1</v>
      </c>
      <c r="B107" s="114" t="s">
        <v>648</v>
      </c>
      <c r="C107" s="115">
        <v>5</v>
      </c>
      <c r="D107" s="115">
        <v>1270</v>
      </c>
      <c r="E107" s="115">
        <v>1</v>
      </c>
      <c r="F107" s="115">
        <v>2400</v>
      </c>
      <c r="G107" s="115">
        <v>16</v>
      </c>
      <c r="H107" s="115">
        <v>1800</v>
      </c>
      <c r="I107" s="115">
        <v>4</v>
      </c>
      <c r="J107" s="115">
        <v>0</v>
      </c>
      <c r="K107" s="115">
        <v>0</v>
      </c>
      <c r="L107" s="115">
        <v>70</v>
      </c>
      <c r="M107" s="115">
        <v>3</v>
      </c>
      <c r="N107" s="115">
        <v>0</v>
      </c>
      <c r="O107" s="115">
        <v>0</v>
      </c>
      <c r="P107" s="115">
        <v>1000</v>
      </c>
      <c r="Q107" s="115">
        <v>5</v>
      </c>
      <c r="R107" s="115">
        <v>0</v>
      </c>
      <c r="S107" s="115">
        <v>0</v>
      </c>
      <c r="T107" s="115">
        <v>180</v>
      </c>
      <c r="U107" s="115">
        <v>3</v>
      </c>
      <c r="V107" s="115">
        <v>0</v>
      </c>
      <c r="W107" s="115">
        <v>0</v>
      </c>
      <c r="X107" s="115">
        <v>1200</v>
      </c>
      <c r="Y107" s="115">
        <v>2</v>
      </c>
    </row>
    <row r="108" spans="1:25" ht="30" x14ac:dyDescent="0.25">
      <c r="A108" s="113">
        <v>2</v>
      </c>
      <c r="B108" s="114" t="s">
        <v>680</v>
      </c>
      <c r="C108" s="32">
        <v>4</v>
      </c>
      <c r="D108" s="32">
        <v>1670</v>
      </c>
      <c r="E108" s="32">
        <v>1</v>
      </c>
      <c r="F108" s="115">
        <v>2400</v>
      </c>
      <c r="G108" s="115">
        <v>16</v>
      </c>
      <c r="H108" s="115">
        <v>1800</v>
      </c>
      <c r="I108" s="115">
        <v>4</v>
      </c>
      <c r="J108" s="115">
        <v>0</v>
      </c>
      <c r="K108" s="115">
        <v>0</v>
      </c>
      <c r="L108" s="115">
        <v>70</v>
      </c>
      <c r="M108" s="115">
        <v>3</v>
      </c>
      <c r="N108" s="115">
        <v>0</v>
      </c>
      <c r="O108" s="115">
        <v>0</v>
      </c>
      <c r="P108" s="115">
        <v>1000</v>
      </c>
      <c r="Q108" s="115">
        <v>5</v>
      </c>
      <c r="R108" s="115">
        <v>0</v>
      </c>
      <c r="S108" s="115">
        <v>0</v>
      </c>
      <c r="T108" s="115">
        <v>180</v>
      </c>
      <c r="U108" s="115">
        <v>3</v>
      </c>
      <c r="V108" s="115">
        <v>0</v>
      </c>
      <c r="W108" s="115">
        <v>0</v>
      </c>
      <c r="X108" s="115">
        <v>1200</v>
      </c>
      <c r="Y108" s="115">
        <v>2</v>
      </c>
    </row>
    <row r="109" spans="1:25" ht="30" x14ac:dyDescent="0.25">
      <c r="A109" s="113">
        <v>3</v>
      </c>
      <c r="B109" s="114" t="s">
        <v>681</v>
      </c>
      <c r="C109" s="32">
        <v>6</v>
      </c>
      <c r="D109" s="32">
        <v>1120</v>
      </c>
      <c r="E109" s="32">
        <v>1</v>
      </c>
      <c r="F109" s="115">
        <v>2400</v>
      </c>
      <c r="G109" s="115">
        <v>16</v>
      </c>
      <c r="H109" s="115">
        <v>1800</v>
      </c>
      <c r="I109" s="115">
        <v>4</v>
      </c>
      <c r="J109" s="115">
        <v>0</v>
      </c>
      <c r="K109" s="115">
        <v>0</v>
      </c>
      <c r="L109" s="115">
        <v>70</v>
      </c>
      <c r="M109" s="115">
        <v>3</v>
      </c>
      <c r="N109" s="115">
        <v>0</v>
      </c>
      <c r="O109" s="115">
        <v>0</v>
      </c>
      <c r="P109" s="115">
        <v>1000</v>
      </c>
      <c r="Q109" s="115">
        <v>5</v>
      </c>
      <c r="R109" s="115">
        <v>0</v>
      </c>
      <c r="S109" s="115">
        <v>0</v>
      </c>
      <c r="T109" s="115">
        <v>180</v>
      </c>
      <c r="U109" s="115">
        <v>3</v>
      </c>
      <c r="V109" s="115">
        <v>0</v>
      </c>
      <c r="W109" s="115">
        <v>0</v>
      </c>
      <c r="X109" s="115">
        <v>1200</v>
      </c>
      <c r="Y109" s="115">
        <v>2</v>
      </c>
    </row>
  </sheetData>
  <mergeCells count="95">
    <mergeCell ref="R105:S105"/>
    <mergeCell ref="T105:U105"/>
    <mergeCell ref="V105:W105"/>
    <mergeCell ref="X105:Y105"/>
    <mergeCell ref="F105:G105"/>
    <mergeCell ref="H105:I105"/>
    <mergeCell ref="J105:K105"/>
    <mergeCell ref="L105:M105"/>
    <mergeCell ref="N105:O105"/>
    <mergeCell ref="P105:Q105"/>
    <mergeCell ref="A97:G97"/>
    <mergeCell ref="H73:H74"/>
    <mergeCell ref="A82:G82"/>
    <mergeCell ref="A85:A87"/>
    <mergeCell ref="G85:H87"/>
    <mergeCell ref="A88:A89"/>
    <mergeCell ref="A73:A74"/>
    <mergeCell ref="B88:C88"/>
    <mergeCell ref="D88:D89"/>
    <mergeCell ref="E88:E89"/>
    <mergeCell ref="G88:G89"/>
    <mergeCell ref="H88:H89"/>
    <mergeCell ref="I85:J88"/>
    <mergeCell ref="B86:B87"/>
    <mergeCell ref="C86:C87"/>
    <mergeCell ref="D86:E86"/>
    <mergeCell ref="D87:E87"/>
    <mergeCell ref="A66:G66"/>
    <mergeCell ref="A70:A72"/>
    <mergeCell ref="G70:H72"/>
    <mergeCell ref="I70:J73"/>
    <mergeCell ref="B71:B72"/>
    <mergeCell ref="C71:C72"/>
    <mergeCell ref="D71:E71"/>
    <mergeCell ref="D72:E72"/>
    <mergeCell ref="B73:C73"/>
    <mergeCell ref="D73:D74"/>
    <mergeCell ref="E73:E74"/>
    <mergeCell ref="G73:G74"/>
    <mergeCell ref="A54:A56"/>
    <mergeCell ref="G54:H56"/>
    <mergeCell ref="I54:J57"/>
    <mergeCell ref="B55:B56"/>
    <mergeCell ref="C55:C56"/>
    <mergeCell ref="D55:E55"/>
    <mergeCell ref="D56:E56"/>
    <mergeCell ref="A57:A58"/>
    <mergeCell ref="B57:C57"/>
    <mergeCell ref="D57:D58"/>
    <mergeCell ref="E57:E58"/>
    <mergeCell ref="G57:G58"/>
    <mergeCell ref="H57:H58"/>
    <mergeCell ref="A49:G49"/>
    <mergeCell ref="H25:H26"/>
    <mergeCell ref="A34:G34"/>
    <mergeCell ref="A37:A39"/>
    <mergeCell ref="G37:H39"/>
    <mergeCell ref="A40:A41"/>
    <mergeCell ref="A25:A26"/>
    <mergeCell ref="B40:C40"/>
    <mergeCell ref="D40:D41"/>
    <mergeCell ref="E40:E41"/>
    <mergeCell ref="G40:G41"/>
    <mergeCell ref="H40:H41"/>
    <mergeCell ref="I37:J40"/>
    <mergeCell ref="B38:B39"/>
    <mergeCell ref="C38:C39"/>
    <mergeCell ref="D38:E38"/>
    <mergeCell ref="D39:E39"/>
    <mergeCell ref="A18:G18"/>
    <mergeCell ref="I22:J25"/>
    <mergeCell ref="B23:B24"/>
    <mergeCell ref="C23:C24"/>
    <mergeCell ref="D23:E23"/>
    <mergeCell ref="D24:E24"/>
    <mergeCell ref="B25:C25"/>
    <mergeCell ref="D25:D26"/>
    <mergeCell ref="E25:E26"/>
    <mergeCell ref="G25:G26"/>
    <mergeCell ref="A22:A24"/>
    <mergeCell ref="G22:H24"/>
    <mergeCell ref="A3:J3"/>
    <mergeCell ref="A6:A8"/>
    <mergeCell ref="G6:H8"/>
    <mergeCell ref="I6:J9"/>
    <mergeCell ref="B7:B8"/>
    <mergeCell ref="C7:C8"/>
    <mergeCell ref="D7:E7"/>
    <mergeCell ref="D8:E8"/>
    <mergeCell ref="A9:A10"/>
    <mergeCell ref="B9:C9"/>
    <mergeCell ref="D9:D10"/>
    <mergeCell ref="E9:E10"/>
    <mergeCell ref="G9:G10"/>
    <mergeCell ref="H9:H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6:L46"/>
  <sheetViews>
    <sheetView workbookViewId="0">
      <selection activeCell="C25" sqref="C25"/>
    </sheetView>
  </sheetViews>
  <sheetFormatPr defaultRowHeight="15" x14ac:dyDescent="0.25"/>
  <cols>
    <col min="2" max="2" width="30.7109375" customWidth="1"/>
    <col min="3" max="3" width="45.42578125" customWidth="1"/>
    <col min="4" max="4" width="24.7109375" style="1" customWidth="1"/>
    <col min="5" max="5" width="18.7109375" customWidth="1"/>
    <col min="6" max="6" width="16.7109375" customWidth="1"/>
    <col min="7" max="7" width="18" customWidth="1"/>
    <col min="8" max="8" width="18.5703125" customWidth="1"/>
    <col min="9" max="9" width="13.28515625" bestFit="1" customWidth="1"/>
  </cols>
  <sheetData>
    <row r="6" spans="2:6" x14ac:dyDescent="0.25">
      <c r="D6" s="1" t="s">
        <v>631</v>
      </c>
      <c r="E6" s="1" t="s">
        <v>629</v>
      </c>
      <c r="F6" s="20" t="s">
        <v>630</v>
      </c>
    </row>
    <row r="7" spans="2:6" x14ac:dyDescent="0.25">
      <c r="D7" s="1" t="e">
        <f>#REF!/114</f>
        <v>#REF!</v>
      </c>
      <c r="E7" s="20" t="e">
        <f>D7*1000</f>
        <v>#REF!</v>
      </c>
      <c r="F7" s="20" t="e">
        <f>1/D7</f>
        <v>#REF!</v>
      </c>
    </row>
    <row r="8" spans="2:6" x14ac:dyDescent="0.25">
      <c r="E8" s="20"/>
    </row>
    <row r="10" spans="2:6" x14ac:dyDescent="0.25">
      <c r="C10" t="s">
        <v>5</v>
      </c>
      <c r="D10" s="1" t="s">
        <v>639</v>
      </c>
      <c r="E10" s="1" t="s">
        <v>630</v>
      </c>
    </row>
    <row r="11" spans="2:6" x14ac:dyDescent="0.25">
      <c r="B11" t="s">
        <v>632</v>
      </c>
      <c r="C11" t="s">
        <v>638</v>
      </c>
      <c r="D11" s="1">
        <v>6.8929999999999998</v>
      </c>
      <c r="E11">
        <f t="shared" ref="E11:E18" si="0">1000/D11</f>
        <v>145.07471347744089</v>
      </c>
    </row>
    <row r="12" spans="2:6" x14ac:dyDescent="0.25">
      <c r="B12" t="s">
        <v>633</v>
      </c>
      <c r="C12" t="s">
        <v>638</v>
      </c>
      <c r="D12" s="1">
        <v>6.7809999999999997</v>
      </c>
      <c r="E12">
        <f t="shared" si="0"/>
        <v>147.4708745022858</v>
      </c>
    </row>
    <row r="13" spans="2:6" x14ac:dyDescent="0.25">
      <c r="B13" t="s">
        <v>634</v>
      </c>
      <c r="C13" t="s">
        <v>635</v>
      </c>
      <c r="D13" s="1">
        <v>1.0883</v>
      </c>
      <c r="E13">
        <f t="shared" si="0"/>
        <v>918.86428374529078</v>
      </c>
    </row>
    <row r="14" spans="2:6" x14ac:dyDescent="0.25">
      <c r="B14" t="s">
        <v>636</v>
      </c>
      <c r="D14" s="1">
        <f>D12+D13</f>
        <v>7.8693</v>
      </c>
      <c r="E14">
        <f t="shared" si="0"/>
        <v>127.07610587981142</v>
      </c>
    </row>
    <row r="15" spans="2:6" x14ac:dyDescent="0.25">
      <c r="B15" t="s">
        <v>642</v>
      </c>
      <c r="C15" t="s">
        <v>641</v>
      </c>
      <c r="D15" s="1">
        <v>7.8285</v>
      </c>
      <c r="E15">
        <f t="shared" si="0"/>
        <v>127.73839177364756</v>
      </c>
    </row>
    <row r="16" spans="2:6" x14ac:dyDescent="0.25">
      <c r="B16" t="s">
        <v>643</v>
      </c>
      <c r="D16" s="1">
        <v>1.0874999999999999</v>
      </c>
      <c r="E16">
        <f t="shared" si="0"/>
        <v>919.54022988505756</v>
      </c>
    </row>
    <row r="17" spans="2:12" x14ac:dyDescent="0.25">
      <c r="B17" t="s">
        <v>644</v>
      </c>
      <c r="D17" s="1">
        <f>D15+D16</f>
        <v>8.9160000000000004</v>
      </c>
      <c r="E17">
        <f t="shared" si="0"/>
        <v>112.15791834903544</v>
      </c>
    </row>
    <row r="18" spans="2:12" x14ac:dyDescent="0.25">
      <c r="B18" t="s">
        <v>637</v>
      </c>
      <c r="C18" t="s">
        <v>640</v>
      </c>
      <c r="D18" s="1">
        <v>1.2188000000000001</v>
      </c>
      <c r="E18">
        <f t="shared" si="0"/>
        <v>820.47915982934023</v>
      </c>
    </row>
    <row r="22" spans="2:12" x14ac:dyDescent="0.25">
      <c r="K22" s="23"/>
      <c r="L22" s="23"/>
    </row>
    <row r="28" spans="2:12" x14ac:dyDescent="0.25">
      <c r="E28" s="159" t="s">
        <v>713</v>
      </c>
      <c r="F28" s="160"/>
      <c r="G28" s="160"/>
      <c r="H28" s="160"/>
      <c r="I28" s="160"/>
    </row>
    <row r="29" spans="2:12" x14ac:dyDescent="0.25">
      <c r="E29" s="16" t="s">
        <v>708</v>
      </c>
      <c r="F29" s="16" t="s">
        <v>711</v>
      </c>
      <c r="G29" s="16" t="s">
        <v>709</v>
      </c>
      <c r="H29" s="16" t="s">
        <v>710</v>
      </c>
      <c r="I29" s="16" t="s">
        <v>712</v>
      </c>
      <c r="K29" s="118" t="s">
        <v>714</v>
      </c>
    </row>
    <row r="30" spans="2:12" x14ac:dyDescent="0.25">
      <c r="E30" s="9">
        <v>1</v>
      </c>
      <c r="F30" s="9">
        <f>283+26</f>
        <v>309</v>
      </c>
      <c r="G30" s="9">
        <v>19</v>
      </c>
      <c r="H30" s="9">
        <f>F30-G30</f>
        <v>290</v>
      </c>
      <c r="I30" s="8">
        <f>H30*1000*70*0.1/12</f>
        <v>169166.66666666666</v>
      </c>
    </row>
    <row r="31" spans="2:12" x14ac:dyDescent="0.25">
      <c r="E31" s="9">
        <v>2</v>
      </c>
      <c r="F31" s="9">
        <f>H30</f>
        <v>290</v>
      </c>
      <c r="G31" s="9">
        <v>19</v>
      </c>
      <c r="H31" s="9">
        <f t="shared" ref="H31:H45" si="1">F31-G31</f>
        <v>271</v>
      </c>
      <c r="I31" s="8">
        <f>H31*1000*70*0.1/12</f>
        <v>158083.33333333334</v>
      </c>
    </row>
    <row r="32" spans="2:12" x14ac:dyDescent="0.25">
      <c r="E32" s="9">
        <v>3</v>
      </c>
      <c r="F32" s="9">
        <f t="shared" ref="F32:F45" si="2">H31</f>
        <v>271</v>
      </c>
      <c r="G32" s="9">
        <v>19</v>
      </c>
      <c r="H32" s="9">
        <f t="shared" si="1"/>
        <v>252</v>
      </c>
      <c r="I32" s="8">
        <f>H32*1000*70*0.1/12</f>
        <v>147000</v>
      </c>
    </row>
    <row r="33" spans="5:9" x14ac:dyDescent="0.25">
      <c r="E33" s="9">
        <v>4</v>
      </c>
      <c r="F33" s="9">
        <f t="shared" si="2"/>
        <v>252</v>
      </c>
      <c r="G33" s="9">
        <v>19</v>
      </c>
      <c r="H33" s="9">
        <f t="shared" si="1"/>
        <v>233</v>
      </c>
      <c r="I33" s="8">
        <f>H33*1000*70*0.1/12</f>
        <v>135916.66666666666</v>
      </c>
    </row>
    <row r="34" spans="5:9" x14ac:dyDescent="0.25">
      <c r="E34" s="9">
        <v>5</v>
      </c>
      <c r="F34" s="9">
        <f t="shared" si="2"/>
        <v>233</v>
      </c>
      <c r="G34" s="9">
        <v>19</v>
      </c>
      <c r="H34" s="9">
        <f t="shared" si="1"/>
        <v>214</v>
      </c>
      <c r="I34" s="8">
        <f t="shared" ref="I34:I45" si="3">H34*1000*70*0.1/12</f>
        <v>124833.33333333333</v>
      </c>
    </row>
    <row r="35" spans="5:9" x14ac:dyDescent="0.25">
      <c r="E35" s="9">
        <v>6</v>
      </c>
      <c r="F35" s="9">
        <f t="shared" si="2"/>
        <v>214</v>
      </c>
      <c r="G35" s="9">
        <v>19</v>
      </c>
      <c r="H35" s="9">
        <f t="shared" si="1"/>
        <v>195</v>
      </c>
      <c r="I35" s="8">
        <f t="shared" si="3"/>
        <v>113750</v>
      </c>
    </row>
    <row r="36" spans="5:9" x14ac:dyDescent="0.25">
      <c r="E36" s="9">
        <v>7</v>
      </c>
      <c r="F36" s="9">
        <f t="shared" si="2"/>
        <v>195</v>
      </c>
      <c r="G36" s="9">
        <v>19</v>
      </c>
      <c r="H36" s="9">
        <f t="shared" si="1"/>
        <v>176</v>
      </c>
      <c r="I36" s="8">
        <f t="shared" si="3"/>
        <v>102666.66666666667</v>
      </c>
    </row>
    <row r="37" spans="5:9" x14ac:dyDescent="0.25">
      <c r="E37" s="9">
        <v>8</v>
      </c>
      <c r="F37" s="9">
        <f t="shared" si="2"/>
        <v>176</v>
      </c>
      <c r="G37" s="9">
        <v>19</v>
      </c>
      <c r="H37" s="9">
        <f t="shared" si="1"/>
        <v>157</v>
      </c>
      <c r="I37" s="8">
        <f t="shared" si="3"/>
        <v>91583.333333333328</v>
      </c>
    </row>
    <row r="38" spans="5:9" x14ac:dyDescent="0.25">
      <c r="E38" s="9">
        <v>9</v>
      </c>
      <c r="F38" s="9">
        <f t="shared" si="2"/>
        <v>157</v>
      </c>
      <c r="G38" s="9">
        <v>19</v>
      </c>
      <c r="H38" s="9">
        <f t="shared" si="1"/>
        <v>138</v>
      </c>
      <c r="I38" s="8">
        <f t="shared" si="3"/>
        <v>80500</v>
      </c>
    </row>
    <row r="39" spans="5:9" x14ac:dyDescent="0.25">
      <c r="E39" s="9">
        <v>10</v>
      </c>
      <c r="F39" s="9">
        <f t="shared" si="2"/>
        <v>138</v>
      </c>
      <c r="G39" s="9">
        <v>19</v>
      </c>
      <c r="H39" s="9">
        <f t="shared" si="1"/>
        <v>119</v>
      </c>
      <c r="I39" s="8">
        <f t="shared" si="3"/>
        <v>69416.666666666672</v>
      </c>
    </row>
    <row r="40" spans="5:9" x14ac:dyDescent="0.25">
      <c r="E40" s="9">
        <v>11</v>
      </c>
      <c r="F40" s="9">
        <f t="shared" si="2"/>
        <v>119</v>
      </c>
      <c r="G40" s="9">
        <v>19</v>
      </c>
      <c r="H40" s="9">
        <f t="shared" si="1"/>
        <v>100</v>
      </c>
      <c r="I40" s="8">
        <f t="shared" si="3"/>
        <v>58333.333333333336</v>
      </c>
    </row>
    <row r="41" spans="5:9" x14ac:dyDescent="0.25">
      <c r="E41" s="9">
        <v>12</v>
      </c>
      <c r="F41" s="9">
        <f t="shared" si="2"/>
        <v>100</v>
      </c>
      <c r="G41" s="9">
        <v>19</v>
      </c>
      <c r="H41" s="9">
        <f t="shared" si="1"/>
        <v>81</v>
      </c>
      <c r="I41" s="8">
        <f t="shared" si="3"/>
        <v>47250</v>
      </c>
    </row>
    <row r="42" spans="5:9" x14ac:dyDescent="0.25">
      <c r="E42" s="9">
        <v>13</v>
      </c>
      <c r="F42" s="9">
        <f t="shared" si="2"/>
        <v>81</v>
      </c>
      <c r="G42" s="9">
        <v>19</v>
      </c>
      <c r="H42" s="9">
        <f t="shared" si="1"/>
        <v>62</v>
      </c>
      <c r="I42" s="8">
        <f t="shared" si="3"/>
        <v>36166.666666666664</v>
      </c>
    </row>
    <row r="43" spans="5:9" x14ac:dyDescent="0.25">
      <c r="E43" s="9">
        <v>14</v>
      </c>
      <c r="F43" s="9">
        <f t="shared" si="2"/>
        <v>62</v>
      </c>
      <c r="G43" s="9">
        <v>19</v>
      </c>
      <c r="H43" s="9">
        <f t="shared" si="1"/>
        <v>43</v>
      </c>
      <c r="I43" s="8">
        <f t="shared" si="3"/>
        <v>25083.333333333332</v>
      </c>
    </row>
    <row r="44" spans="5:9" x14ac:dyDescent="0.25">
      <c r="E44" s="9">
        <v>15</v>
      </c>
      <c r="F44" s="9">
        <f t="shared" si="2"/>
        <v>43</v>
      </c>
      <c r="G44" s="9">
        <v>19</v>
      </c>
      <c r="H44" s="9">
        <f t="shared" si="1"/>
        <v>24</v>
      </c>
      <c r="I44" s="8">
        <f t="shared" si="3"/>
        <v>14000</v>
      </c>
    </row>
    <row r="45" spans="5:9" x14ac:dyDescent="0.25">
      <c r="E45" s="9">
        <v>16</v>
      </c>
      <c r="F45" s="9">
        <f t="shared" si="2"/>
        <v>24</v>
      </c>
      <c r="G45" s="9">
        <v>19</v>
      </c>
      <c r="H45" s="9">
        <f t="shared" si="1"/>
        <v>5</v>
      </c>
      <c r="I45" s="8">
        <f t="shared" si="3"/>
        <v>2916.6666666666665</v>
      </c>
    </row>
    <row r="46" spans="5:9" x14ac:dyDescent="0.25">
      <c r="I46" s="8">
        <f>SUM(I30:I45)</f>
        <v>1376666.6666666667</v>
      </c>
    </row>
  </sheetData>
  <sortState xmlns:xlrd2="http://schemas.microsoft.com/office/spreadsheetml/2017/richdata2" ref="J30:J46">
    <sortCondition descending="1" ref="J30"/>
  </sortState>
  <mergeCells count="1">
    <mergeCell ref="E28:I2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6 a b 5 3 1 - 6 a 0 1 - 4 7 d 7 - 8 0 9 1 - 6 c 6 7 7 9 5 1 5 6 1 4 "   x m l n s = " h t t p : / / s c h e m a s . m i c r o s o f t . c o m / D a t a M a s h u p " > A A A A A D c K A A B Q S w M E F A A C A A g A a 1 7 o W o R F M a C l A A A A 9 g A A A B I A H A B D b 2 5 m a W c v U G F j a 2 F n Z S 5 4 b W w g o h g A K K A U A A A A A A A A A A A A A A A A A A A A A A A A A A A A h Y 9 L D o I w G I S v Q r q n D y T B k J + y c C u J C d G 4 b W q F R i i G F s v d X H g k r y B G U X c u Z + a b Z O Z + v U E + t k 1 w U b 3 V n c k Q w x Q F y s j u o E 2 V o c E d w y X K O W y E P I l K B R N s b D p a n a H a u X N K i P c e + w X u + o p E l D K y L 9 a l r F U r Q m 2 s E 0 Y q 9 G k d / r c Q h 9 1 r D I 8 w i 2 P M k g R T I L M J h T Z f I J r 2 P t M f E 1 Z D 4 4 Z e c W X C b Q l k l k D e H / g D U E s D B B Q A A g A I A G t e 6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X u h a f N r D Y T A H A A C C J g A A E w A c A E Z v c m 1 1 b G F z L 1 N l Y 3 R p b 2 4 x L m 0 g o h g A K K A U A A A A A A A A A A A A A A A A A A A A A A A A A A A A 7 V p Z b x s 3 E H 4 P k P 8 w U N B C A m R b e 8 l y W h e Q 5 C O G L V u R l B j N A Y F e 0 d L C u 0 t l j 9 h B k P / e 4 e r a g y M p q d M G b f I Q m z P D u T g c f k s 6 5 H b k C B / 6 s 5 / a b 0 + f P H 0 S T l j A R / C s 1 L r q Q F m v l O A Q X B 4 9 f Q L 4 r y / i w O Z I O X 6 w u b t 7 L Y K 7 G y H u y i e O y 3 f b w o + 4 H 4 X l 0 u v n 7 + T s 7 r t u I E a x H Q G O d h / c 8 K F U q Y I f u 2 4 V o i D m l e p M 6 9 L W s D / h P J I W Z 4 Y + v z 2 L u H e 4 d K V 6 7 v i j w 9 J M 6 v 2 X t 0 c s Y u + X S n r c E x / R 9 Y G Y Q k / c h 1 L P g N 2 g Z / 0 7 Z 1 r O W 6 k a K / v o p y c i n P u C s x E P Q m 0 1 d 8 6 a M 8 o K M 1 V 4 O x d q u m 7 f Z i 4 L w k M Z 3 / u V A U x Q x G V e c 4 5 x F 3 M v a W W V E 1 X g z J 7 A 2 x 6 / h U v x H n 7 / I 8 l e p R D y V T T h A b S F G 3 t + Q f 2 c X M 5 7 U f 1 c 6 l + g j d J M v f z t y G E e R x E o e 1 5 F E i 5 x D O I W + n b A 7 x P Z 2 P c d f w w f Y u Z H T v S p f D d O B K 8 7 I N c K f R h x O e 5 P u e 3 c O j a T l Z V M Z P f Q Y a j b Y a 4 c L 6 W l + j z z l e g k P 3 w n W h g 4 D U Q Y w j V 3 x p M I F s Q u u t p 1 O J b k J Y + W z H W 8 8 z w z q 3 f G 7 X W g x z / E j k x V G c s 6 j L 2 p j C O s L C 1 f s z B i Y w 6 o y M a i x 1 / T 1 K Y n Y n 9 l b W Y j s R f K G X A + T p K L f h W I b 3 y w B W Y N c 4 w L J w J J g 6 O A 3 U t K V 9 x j Z c C p W Z O 6 9 7 p 2 W F H x X 2 P e b x 0 X B p d g G g f 6 V r L 9 2 G M 2 W B n Z 7 k S E 9 g T X S T f 2 M w z M y Y h F u E v Z V C b I d e M b D p a l V b K m X n w a B c K e Y B S O D U 3 b G W X Y R w 4 P u Q v l i y X l l L M A h J O h 9 b F 6 s Z a h H U d J U q 6 y 7 J c x 9 + 2 J Z O T m d X g 0 Y b 7 I 0 H q / H s H L w Z + p X 4 d a e q C n B 0 Z 6 Y K Y H V n p Q T w / 2 0 4 O G H C Q p G H N f r r B 4 c E Z 8 p 9 z r V B R O D Q 8 y b t U 2 J H C o J Z 6 3 c C F w 1 0 S Y H 2 i e g 6 X t 1 z M 5 7 h w 3 d 1 5 g K Y Y e 8 z O M i 1 e t 3 h X 0 X v U H c H V y A l o t W 1 H 9 O L g V r o N n w z n k i 2 2 d U 0 k G T x 0 / m o g H e N O C A 6 y + Z m a J s 7 x W Z q m x 5 + N x Z F h a m n r m 4 5 6 6 c Z l 9 B 4 a R E 1 f 5 O N S M j W 6 a G 1 I w 1 J I 1 H o i I u R u q e C a z J l 8 z g Q 3 5 b o t Q V n e y L e b 7 s 8 N k X S d t R R 4 I O V I P N 1 2 K t D d g 0 2 l O 5 C h w E p k 9 e 7 5 1 U r y m 7 3 P m z i 2 i + g g P Z P z f w 1 Y m K S c c O 9 8 9 9 r / S l 8 r T J 4 6 / / r z J 4 o Y X Z x f w k c k l 4 + C x 4 A 6 b n N z m s S / b G h 9 9 C 5 7 4 + P z d j f B g + m 4 6 x x M 4 W o s n N v h A 4 Y x N r q / H H 2 3 s N 2 M J D D 5 N + e o M H g T M D 2 9 F 4 M 2 y J Z n y K N 7 O w + r n z 6 X Z P L n b I 5 w L z P / 0 p Q o L s q 4 m G w t y x B + i F N 0 k 6 B Z B r x P 0 f b X Z B i F + o B Z P m p y K T g S r E d F q B k E 3 C b p F 0 O s E n Q h X a x B 0 I l 6 d i F e n F p e I V y f i 1 Y l 4 d W p 5 d W p 9 d S J i n Y h Y P y A U G T W K o V E M n W J k o v 5 S B M E k 7 s 9 s z H W w / 7 F R f 9 q w t r E l F L y R u z 9 B 6 G d + V D d 3 p V y S j x P H d 8 I J C o 6 F G I E j g b Q t g X Q Z m 0 q l K C 7 h v S 8 K W c 1 A + + c F d h 7 A Z 7 k 5 w J 5 l k t A e U l 2 v 6 O c M 9 G d V x f g F s M D c O f H s p 0 A y z Y + 9 G x 4 k X A o y n 2 8 l r Q L Q X z c z D a f V M w v g W i 2 2 H m o T T s 0 g S w 6 x q G V X K F z N T 2 N y t Q S B 0 N X C B b y u F k u j d y L G E 1 d u L r i M I 2 i x M Z Q R S u 2 B b o F a f C 7 d E u 5 W 4 r g H H 7 Z V / R q X Z 8 R t b A C 8 U L + d X h f K g / M K g q l o A i i 5 d c O V l x W 4 f a w a 3 I 3 h h o 1 / w M a 7 z a V G t g U u L j S e b e h h q 6 u O N P r M 2 t s G d b r w r 4 P O h Q t f h z m X j n 9 3 y J n z 7 y f i V C P O n P 7 / D u T M N 6 J H x 5 w 5 O h H w t y P O X B 0 S A R v E C h t U P R P x G k S 8 B h G v Q c R r E P E a R L w G E a 9 J x G s S 8 Z p E v C Y R r 0 n E a x L x m k S 8 J h G v S c R r E v F a R L w W V d A W t Y U t I m K L i N i i W p Z F 9 S x r n 2 I Q Q V t E 0 P V M 0 D 8 / f R a w 4 W w B G 3 5 + 9 M y 4 8 + e H X x Q 8 x b t C 1 u r / + o v p B / t g W i 7 K o 3 0 u v X K j g N 3 I l 4 I d 0 6 z j y j Y r h w N + 5 4 u E B s 0 3 O 9 A w 6 8 3 t F N Q 1 X K a W S k F r T e J a S X b Z + u y m z T Q a a K a T N 6 P V G l Z n O z 8 T B T 2 V g t 4 J r Q F 3 S t O X G 9 l e v f y t 8 V h x 9 a 8 W P O f e l I X Q u t g x a v L 6 P 7 E P 1 x N 0 i 5 Y + 6 + 0 0 L H 1 v c N y + v G r 1 z g b H U N f 0 x d z 9 7 F b O 1 7 P y 2 U n t 2 6 U T r U q f E j o O B L R d z v w d v V H b S y U V h z X 4 h t 0 1 1 F T 7 R / F 6 l F K 7 O B l V D 0 k K s e y b k k K g 8 L y k V q J Y 4 m E B S p F x F q A G 8 R y k s E 2 + L 6 l T n X 6 y 2 q q d y R d E w I N D P u i U Z 8 / Q B R 9 + n L s W 4 v x P 3 m d z R + V j X M t 8 T 4 x Y B K y K f l y Q 6 V 6 3 B 7 v d Q f t i V z d r Z l F H 5 6 J o a E h g 9 T o F j e u P f + N D L N z X X / R 0 n A f 8 2 W 9 d / i N 3 O k t r 1 P X N y p 2 / + c d J e U t V / Z 8 D 6 9 / y 1 0 m P s r J / A V B L A Q I t A B Q A A g A I A G t e 6 F q E R T G g p Q A A A P Y A A A A S A A A A A A A A A A A A A A A A A A A A A A B D b 2 5 m a W c v U G F j a 2 F n Z S 5 4 b W x Q S w E C L Q A U A A I A C A B r X u h a D 8 r p q 6 Q A A A D p A A A A E w A A A A A A A A A A A A A A A A D x A A A A W 0 N v b n R l b n R f V H l w Z X N d L n h t b F B L A Q I t A B Q A A g A I A G t e 6 F p 8 2 s N h M A c A A I I m A A A T A A A A A A A A A A A A A A A A A O I B A A B G b 3 J t d W x h c y 9 T Z W N 0 a W 9 u M S 5 t U E s F B g A A A A A D A A M A w g A A A F 8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D Y A A A A A A A A f t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T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3 R i b F 9 C T 0 0 i I C 8 + P E V u d H J 5 I F R 5 c G U 9 I k Z p b G x U Y X J n Z X R O Y W 1 l Q 3 V z d G 9 t a X p l Z C I g V m F s d W U 9 I m w x I i A v P j x F b n R y e S B U e X B l P S J R d W V y e U l E I i B W Y W x 1 Z T 0 i c z Z i Y m E 2 O D J m L W Z l N j U t N D N l Y S 0 5 O D g z L T I 2 Y j d j M T g w M j l i Y S I g L z 4 8 R W 5 0 c n k g V H l w Z T 0 i U m V j b 3 Z l c n l U Y X J n Z X R D b 2 x 1 b W 4 i I F Z h b H V l P S J s M S I g L z 4 8 R W 5 0 c n k g V H l w Z T 0 i U m V j b 3 Z l c n l U Y X J n Z X R T a G V l d C I g V m F s d W U 9 I n N C T 0 0 g K D I p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S 0 w N y 0 w O F Q w N T o 1 M T o y M i 4 0 N j Q 4 O D E 4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3 V u d C I g V m F s d W U 9 I m w z N j Y i I C 8 + P E V u d H J 5 I F R 5 c G U 9 I k Z p b G x D b 2 x 1 b W 5 O Y W 1 l c y I g V m F s d W U 9 I n N b J n F 1 b 3 Q 7 U 0 w m c X V v d D s s J n F 1 b 3 Q 7 U m V m I E 5 v J n F 1 b 3 Q 7 L C Z x d W 9 0 O 0 R p Y W 1 l d G V y I C h t b S k m c X V v d D s s J n F 1 b 3 Q 7 T m F t Z S B v Z i B T Y 3 J l d y Z x d W 9 0 O y w m c X V v d D t S d W 5 u a W 5 n I H F 1 Y W 5 0 a X R 5 K G t n K S Z x d W 9 0 O y w m c X V v d D t X T S B J d G V t I E N v Z G U m c X V v d D s s J n F 1 b 3 Q 7 U 3 B l Y 2 l m a W N h d G l v b i Z x d W 9 0 O y w m c X V v d D t S Y X c g T W F 0 Z X J p Y W w m c X V v d D s s J n F 1 b 3 Q 7 S X R l b S B D b 2 R l I G 9 m I F J h d y B N Y X R l c m l h b C Z x d W 9 0 O y w m c X V v d D t V b 0 0 m c X V v d D s s J n F 1 b 3 Q 7 V W 5 p d C h r Z y k m c X V v d D s s J n F 1 b 3 Q 7 R 3 J v c 3 M g V 2 V p Z 2 h 0 I C h r Z y k m c X V v d D s s J n F 1 b 3 Q 7 U G V y I F B p Z W N l I E 5 l d C B X Z W l n a H Q g K G c p J n F 1 b 3 Q 7 L C Z x d W 9 0 O 1 B l c i B Q a W V j Z S B O Z X Q g V 2 V p Z 2 h 0 I C h L Z y k m c X V v d D s s J n F 1 b 3 Q 7 U G V y I F B p Z W N l I E d y b 3 N z I F d l a W d o d C A o Z y k m c X V v d D s s J n F 1 b 3 Q 7 U k 0 g U m V x d W l y Z W Q g K E N v b n N 1 b X B 0 a W 9 u c y k g K G t n K S Z x d W 9 0 O y w m c X V v d D t X Y X N 0 Y W d l I F B l c m N l b n R h Z 2 U m c X V v d D s s J n F 1 b 3 Q 7 V 2 F z d G F n Z S B B b W 9 1 b n Q g K E t n K S Z x d W 9 0 O y w m c X V v d D t H c m 9 z c y B Q a W V j Z X M g U G V y I E t n J n F 1 b 3 Q 7 L C Z x d W 9 0 O 0 5 l d C B Q a W V j Z X M g U G V y I E t n J n F 1 b 3 Q 7 L C Z x d W 9 0 O 1 p u I G N v Y X R p b m c g Q 2 9 s b 3 I m c X V v d D s s J n F 1 b 3 Q 7 I E R y Y X d p b m c g U G 9 3 Z G V y I E c 0 M C A o S 2 c v U G N z K S Z x d W 9 0 O y w m c X V v d D s g R H J h d 2 l u Z y B Q b 3 d k Z X I g V m l j Y W Z p b C B U T i A 0 M z k y I C h L Z y 9 Q Y 3 M p J n F 1 b 3 Q 7 L C Z x d W 9 0 O y B E c m F 3 a W 5 n I F B v d 2 R l c i B W a W N h Z m l s I F N 1 b W F j I D U g K E t n L 1 B j c y k m c X V v d D s s J n F 1 b 3 Q 7 U G h v c 2 N o Z W 0 g M j M 3 I C h L Z y 9 Q Y 3 M p J n F 1 b 3 Q 7 L C Z x d W 9 0 O 0 N v b m R h d C B T b 2 F w I C h D b 2 x s d W J l I D U 1 M S k g K E t n L 1 B j c y k m c X V v d D s s J n F 1 b 3 Q 7 I E h 5 Z H J v Y 2 h s b 3 J p Y y B B Y 2 l k I C h L Z y 9 Q Y 3 M p J n F 1 b 3 Q 7 L C Z x d W 9 0 O 0 R p Z X N l b C A o T C 9 Q Y 3 M p J n F 1 b 3 Q 7 L C Z x d W 9 0 O 0 d l Y X I g b 2 l s I C h M L 1 B j c y k m c X V v d D s s J n F 1 b 3 Q 7 U 2 9 s d W J s Z S B D d X R 0 a W 5 n I E 9 p b C A o T C 9 Q Y 3 M p J n F 1 b 3 Q 7 L C Z x d W 9 0 O 1 F 1 Z W 5 j a G l u Z y B v a W w g K E w v U G N z K S Z x d W 9 0 O y w m c X V v d D t N Z X R o Y W 5 v b C A o T C 9 Q Y 3 M p J n F 1 b 3 Q 7 L C Z x d W 9 0 O 1 J c d T A w M j Z E I F F U W S Z x d W 9 0 O y w m c X V v d D t S X H U w M D I 2 R C B R V F l f M S Z x d W 9 0 O y w m c X V v d D t S X H U w M D I 2 R C B R V F l f M i Z x d W 9 0 O y w m c X V v d D t S X H U w M D I 2 R C B R V F l f M y Z x d W 9 0 O y w m c X V v d D t S X H U w M D I 2 R C B R V F l f N C Z x d W 9 0 O y w m c X V v d D t S X H U w M D I 2 R C B R V F l f N S Z x d W 9 0 O y w m c X V v d D t S X H U w M D I 2 R C B R V F l f N i Z x d W 9 0 O y w m c X V v d D t S X H U w M D I 2 R C B R V F l f N y Z x d W 9 0 O y w m c X V v d D t S X H U w M D I 2 R C B R V F l f O C Z x d W 9 0 O y w m c X V v d D t I e W R y b 2 d l b i B Q Z X J v e G l k Z S 0 o U k 0 p I C h M L 1 B j c y k m c X V v d D s s J n F 1 b 3 Q 7 U l x 1 M D A y N k Q g U V R Z X z k m c X V v d D s s J n F 1 b 3 Q 7 U l x 1 M D A y N k Q g U V R Z X z E w J n F 1 b 3 Q 7 L C Z x d W 9 0 O y B I e W R y b 2 N o b G 9 y a W M g Q W N p Z C A o S 2 c v U G N z K V 8 x M S Z x d W 9 0 O y w m c X V v d D t C b 2 5 k Z X J p d G U g Q y B B S y A 1 M T c 2 I C h L Z y 9 Q Y 3 M p J n F 1 b 3 Q 7 L C Z x d W 9 0 O 0 1 F Q S 1 I d W 5 0 c 2 1 h b i A o S 2 c v U G N z K S Z x d W 9 0 O y w m c X V v d D t M V U J S T y B S V V N U I E 9 G R i A x M D A g K E t n L 1 B j c y k m c X V v d D s s J n F 1 b 3 Q 7 U 3 V y Z m 9 s a W 4 g U 0 s g N D A g K E t n L 1 B j c y k m c X V v d D s s J n F 1 b 3 Q 7 I E h 5 Z H J v Y 2 h s b 3 J p Y y B B Y 2 l k I C h L Z y 9 Q Y 3 M p X z E y J n F 1 b 3 Q 7 L C Z x d W 9 0 O 0 d p b n R o b 3 g g W k I g O T k y I E E g K E w v U G N z K S Z x d W 9 0 O y w m c X V v d D t H a W 5 0 a G 9 4 I F p C I D k 5 M i B C I C h M L 1 B j c y k m c X V v d D s s J n F 1 b 3 Q 7 U 3 V y Y 2 9 u I D M 1 M S A o T C 9 Q Y 3 M p J n F 1 b 3 Q 7 L C Z x d W 9 0 O 0 l u c 3 R h Y m x h Y 2 s g M z M g K E w v U G N z K S Z x d W 9 0 O y w m c X V v d D t T d X J m b 2 x p b i B T S y A 0 M C A o S 2 c v U G N z K V 8 x M y Z x d W 9 0 O y w m c X V v d D s g S H l k c m 9 j a G x v c m l j I E F j a W Q g K E t n L 1 B j c y l f M T Q m c X V v d D s s J n F 1 b 3 Q 7 T F V C U k 8 g U l V T V C B P R k Y g M T A w I C h L Z y 9 Q Y 3 M p X z E 1 J n F 1 b 3 Q 7 L C Z x d W 9 0 O 1 R v d G F s I E h 5 Z H J v Y 2 h s b 3 J p Y y B B Y 2 l k I C h L Z y 9 Q Y 3 M p J n F 1 b 3 Q 7 L C Z x d W 9 0 O 1 R v d G F s I F N 1 c m Z v b G l u I F N L I D Q w I C h L Z y 9 Q Y 3 M p J n F 1 b 3 Q 7 L C Z x d W 9 0 O 1 R v d G F s I E x V Q l J P I F J V U 1 Q g T 0 Z G I D E w M C A o S 2 c v U G N z K S Z x d W 9 0 O y w m c X V v d D t D b 3 N 0 a W 5 n J n F 1 b 3 Q 7 L C Z x d W 9 0 O 0 R y Y X d p b m c g T W F j a G l u Z S Z x d W 9 0 O y w m c X V v d D t I Z W F k a W 5 n I E 1 h Y 2 h p b m U m c X V v d D s s J n F 1 b 3 Q 7 U m 9 s b G l u Z y B N Y W N o a W 5 l L 1 R h c H B p b m c g T W F j a G l u Z S Z x d W 9 0 O y w m c X V v d D t E c m l s b G l u Z y 9 j d X R 0 a W 5 n I E 1 h Y 2 h p b m U m c X V v d D s s J n F 1 b 3 Q 7 Q W 5 u Z W F s a W 5 n J n F 1 b 3 Q 7 L C Z x d W 9 0 O 0 h l Y X Q g d H J l Y X R t Z W 5 0 J n F 1 b 3 Q 7 L C Z x d W 9 0 O 0 Z l Z W Q g d 2 l y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A o M i k v Q X V 0 b 1 J l b W 9 2 Z W R D b 2 x 1 b W 5 z M S 5 7 U 0 w s M H 0 m c X V v d D s s J n F 1 b 3 Q 7 U 2 V j d G l v b j E v Q k 9 N I C g y K S 9 B d X R v U m V t b 3 Z l Z E N v b H V t b n M x L n t S Z W Y g T m 8 s M X 0 m c X V v d D s s J n F 1 b 3 Q 7 U 2 V j d G l v b j E v Q k 9 N I C g y K S 9 B d X R v U m V t b 3 Z l Z E N v b H V t b n M x L n t E a W F t Z X R l c i A o b W 0 p L D J 9 J n F 1 b 3 Q 7 L C Z x d W 9 0 O 1 N l Y 3 R p b 2 4 x L 0 J P T S A o M i k v Q X V 0 b 1 J l b W 9 2 Z W R D b 2 x 1 b W 5 z M S 5 7 T m F t Z S B v Z i B T Y 3 J l d y w z f S Z x d W 9 0 O y w m c X V v d D t T Z W N 0 a W 9 u M S 9 C T 0 0 g K D I p L 0 F 1 d G 9 S Z W 1 v d m V k Q 2 9 s d W 1 u c z E u e 1 J 1 b m 5 p b m c g c X V h b n R p d H k o a 2 c p L D R 9 J n F 1 b 3 Q 7 L C Z x d W 9 0 O 1 N l Y 3 R p b 2 4 x L 0 J P T S A o M i k v Q X V 0 b 1 J l b W 9 2 Z W R D b 2 x 1 b W 5 z M S 5 7 V 0 0 g S X R l b S B D b 2 R l L D V 9 J n F 1 b 3 Q 7 L C Z x d W 9 0 O 1 N l Y 3 R p b 2 4 x L 0 J P T S A o M i k v Q X V 0 b 1 J l b W 9 2 Z W R D b 2 x 1 b W 5 z M S 5 7 U 3 B l Y 2 l m a W N h d G l v b i w 2 f S Z x d W 9 0 O y w m c X V v d D t T Z W N 0 a W 9 u M S 9 C T 0 0 g K D I p L 0 F 1 d G 9 S Z W 1 v d m V k Q 2 9 s d W 1 u c z E u e 1 J h d y B N Y X R l c m l h b C w 3 f S Z x d W 9 0 O y w m c X V v d D t T Z W N 0 a W 9 u M S 9 C T 0 0 g K D I p L 0 F 1 d G 9 S Z W 1 v d m V k Q 2 9 s d W 1 u c z E u e 0 l 0 Z W 0 g Q 2 9 k Z S B v Z i B S Y X c g T W F 0 Z X J p Y W w s O H 0 m c X V v d D s s J n F 1 b 3 Q 7 U 2 V j d G l v b j E v Q k 9 N I C g y K S 9 B d X R v U m V t b 3 Z l Z E N v b H V t b n M x L n t V b 0 0 s O X 0 m c X V v d D s s J n F 1 b 3 Q 7 U 2 V j d G l v b j E v Q k 9 N I C g y K S 9 B d X R v U m V t b 3 Z l Z E N v b H V t b n M x L n t V b m l 0 K G t n K S w x M H 0 m c X V v d D s s J n F 1 b 3 Q 7 U 2 V j d G l v b j E v Q k 9 N I C g y K S 9 B d X R v U m V t b 3 Z l Z E N v b H V t b n M x L n t H c m 9 z c y B X Z W l n a H Q g K G t n K S w x M X 0 m c X V v d D s s J n F 1 b 3 Q 7 U 2 V j d G l v b j E v Q k 9 N I C g y K S 9 B d X R v U m V t b 3 Z l Z E N v b H V t b n M x L n t Q Z X I g U G l l Y 2 U g T m V 0 I F d l a W d o d C A o Z y k s M T J 9 J n F 1 b 3 Q 7 L C Z x d W 9 0 O 1 N l Y 3 R p b 2 4 x L 0 J P T S A o M i k v Q X V 0 b 1 J l b W 9 2 Z W R D b 2 x 1 b W 5 z M S 5 7 U G V y I F B p Z W N l I E 5 l d C B X Z W l n a H Q g K E t n K S w x M 3 0 m c X V v d D s s J n F 1 b 3 Q 7 U 2 V j d G l v b j E v Q k 9 N I C g y K S 9 B d X R v U m V t b 3 Z l Z E N v b H V t b n M x L n t Q Z X I g U G l l Y 2 U g R 3 J v c 3 M g V 2 V p Z 2 h 0 I C h n K S w x N H 0 m c X V v d D s s J n F 1 b 3 Q 7 U 2 V j d G l v b j E v Q k 9 N I C g y K S 9 B d X R v U m V t b 3 Z l Z E N v b H V t b n M x L n t S T S B S Z X F 1 a X J l Z C A o Q 2 9 u c 3 V t c H R p b 2 5 z K S A o a 2 c p L D E 1 f S Z x d W 9 0 O y w m c X V v d D t T Z W N 0 a W 9 u M S 9 C T 0 0 g K D I p L 0 F 1 d G 9 S Z W 1 v d m V k Q 2 9 s d W 1 u c z E u e 1 d h c 3 R h Z 2 U g U G V y Y 2 V u d G F n Z S w x N n 0 m c X V v d D s s J n F 1 b 3 Q 7 U 2 V j d G l v b j E v Q k 9 N I C g y K S 9 B d X R v U m V t b 3 Z l Z E N v b H V t b n M x L n t X Y X N 0 Y W d l I E F t b 3 V u d C A o S 2 c p L D E 3 f S Z x d W 9 0 O y w m c X V v d D t T Z W N 0 a W 9 u M S 9 C T 0 0 g K D I p L 0 F 1 d G 9 S Z W 1 v d m V k Q 2 9 s d W 1 u c z E u e 0 d y b 3 N z I F B p Z W N l c y B Q Z X I g S 2 c s M T h 9 J n F 1 b 3 Q 7 L C Z x d W 9 0 O 1 N l Y 3 R p b 2 4 x L 0 J P T S A o M i k v Q X V 0 b 1 J l b W 9 2 Z W R D b 2 x 1 b W 5 z M S 5 7 T m V 0 I F B p Z W N l c y B Q Z X I g S 2 c s M T l 9 J n F 1 b 3 Q 7 L C Z x d W 9 0 O 1 N l Y 3 R p b 2 4 x L 0 J P T S A o M i k v Q X V 0 b 1 J l b W 9 2 Z W R D b 2 x 1 b W 5 z M S 5 7 W m 4 g Y 2 9 h d G l u Z y B D b 2 x v c i w y M H 0 m c X V v d D s s J n F 1 b 3 Q 7 U 2 V j d G l v b j E v Q k 9 N I C g y K S 9 B d X R v U m V t b 3 Z l Z E N v b H V t b n M x L n s g R H J h d 2 l u Z y B Q b 3 d k Z X I g R z Q w I C h L Z y 9 Q Y 3 M p L D I x f S Z x d W 9 0 O y w m c X V v d D t T Z W N 0 a W 9 u M S 9 C T 0 0 g K D I p L 0 F 1 d G 9 S Z W 1 v d m V k Q 2 9 s d W 1 u c z E u e y B E c m F 3 a W 5 n I F B v d 2 R l c i B W a W N h Z m l s I F R O I D Q z O T I g K E t n L 1 B j c y k s M j J 9 J n F 1 b 3 Q 7 L C Z x d W 9 0 O 1 N l Y 3 R p b 2 4 x L 0 J P T S A o M i k v Q X V 0 b 1 J l b W 9 2 Z W R D b 2 x 1 b W 5 z M S 5 7 I E R y Y X d p b m c g U G 9 3 Z G V y I F Z p Y 2 F m a W w g U 3 V t Y W M g N S A o S 2 c v U G N z K S w y M 3 0 m c X V v d D s s J n F 1 b 3 Q 7 U 2 V j d G l v b j E v Q k 9 N I C g y K S 9 B d X R v U m V t b 3 Z l Z E N v b H V t b n M x L n t Q a G 9 z Y 2 h l b S A y M z c g K E t n L 1 B j c y k s M j R 9 J n F 1 b 3 Q 7 L C Z x d W 9 0 O 1 N l Y 3 R p b 2 4 x L 0 J P T S A o M i k v Q X V 0 b 1 J l b W 9 2 Z W R D b 2 x 1 b W 5 z M S 5 7 Q 2 9 u Z G F 0 I F N v Y X A g K E N v b G x 1 Y m U g N T U x K S A o S 2 c v U G N z K S w y N X 0 m c X V v d D s s J n F 1 b 3 Q 7 U 2 V j d G l v b j E v Q k 9 N I C g y K S 9 B d X R v U m V t b 3 Z l Z E N v b H V t b n M x L n s g S H l k c m 9 j a G x v c m l j I E F j a W Q g K E t n L 1 B j c y k s M j Z 9 J n F 1 b 3 Q 7 L C Z x d W 9 0 O 1 N l Y 3 R p b 2 4 x L 0 J P T S A o M i k v Q X V 0 b 1 J l b W 9 2 Z W R D b 2 x 1 b W 5 z M S 5 7 R G l l c 2 V s I C h M L 1 B j c y k s M j d 9 J n F 1 b 3 Q 7 L C Z x d W 9 0 O 1 N l Y 3 R p b 2 4 x L 0 J P T S A o M i k v Q X V 0 b 1 J l b W 9 2 Z W R D b 2 x 1 b W 5 z M S 5 7 R 2 V h c i B v a W w g K E w v U G N z K S w y O H 0 m c X V v d D s s J n F 1 b 3 Q 7 U 2 V j d G l v b j E v Q k 9 N I C g y K S 9 B d X R v U m V t b 3 Z l Z E N v b H V t b n M x L n t T b 2 x 1 Y m x l I E N 1 d H R p b m c g T 2 l s I C h M L 1 B j c y k s M j l 9 J n F 1 b 3 Q 7 L C Z x d W 9 0 O 1 N l Y 3 R p b 2 4 x L 0 J P T S A o M i k v Q X V 0 b 1 J l b W 9 2 Z W R D b 2 x 1 b W 5 z M S 5 7 U X V l b m N o a W 5 n I G 9 p b C A o T C 9 Q Y 3 M p L D M w f S Z x d W 9 0 O y w m c X V v d D t T Z W N 0 a W 9 u M S 9 C T 0 0 g K D I p L 0 F 1 d G 9 S Z W 1 v d m V k Q 2 9 s d W 1 u c z E u e 0 1 l d G h h b m 9 s I C h M L 1 B j c y k s M z F 9 J n F 1 b 3 Q 7 L C Z x d W 9 0 O 1 N l Y 3 R p b 2 4 x L 0 J P T S A o M i k v Q X V 0 b 1 J l b W 9 2 Z W R D b 2 x 1 b W 5 z M S 5 7 U l x 1 M D A y N k Q g U V R Z L D M y f S Z x d W 9 0 O y w m c X V v d D t T Z W N 0 a W 9 u M S 9 C T 0 0 g K D I p L 0 F 1 d G 9 S Z W 1 v d m V k Q 2 9 s d W 1 u c z E u e 1 J c d T A w M j Z E I F F U W V 8 x L D M z f S Z x d W 9 0 O y w m c X V v d D t T Z W N 0 a W 9 u M S 9 C T 0 0 g K D I p L 0 F 1 d G 9 S Z W 1 v d m V k Q 2 9 s d W 1 u c z E u e 1 J c d T A w M j Z E I F F U W V 8 y L D M 0 f S Z x d W 9 0 O y w m c X V v d D t T Z W N 0 a W 9 u M S 9 C T 0 0 g K D I p L 0 F 1 d G 9 S Z W 1 v d m V k Q 2 9 s d W 1 u c z E u e 1 J c d T A w M j Z E I F F U W V 8 z L D M 1 f S Z x d W 9 0 O y w m c X V v d D t T Z W N 0 a W 9 u M S 9 C T 0 0 g K D I p L 0 F 1 d G 9 S Z W 1 v d m V k Q 2 9 s d W 1 u c z E u e 1 J c d T A w M j Z E I F F U W V 8 0 L D M 2 f S Z x d W 9 0 O y w m c X V v d D t T Z W N 0 a W 9 u M S 9 C T 0 0 g K D I p L 0 F 1 d G 9 S Z W 1 v d m V k Q 2 9 s d W 1 u c z E u e 1 J c d T A w M j Z E I F F U W V 8 1 L D M 3 f S Z x d W 9 0 O y w m c X V v d D t T Z W N 0 a W 9 u M S 9 C T 0 0 g K D I p L 0 F 1 d G 9 S Z W 1 v d m V k Q 2 9 s d W 1 u c z E u e 1 J c d T A w M j Z E I F F U W V 8 2 L D M 4 f S Z x d W 9 0 O y w m c X V v d D t T Z W N 0 a W 9 u M S 9 C T 0 0 g K D I p L 0 F 1 d G 9 S Z W 1 v d m V k Q 2 9 s d W 1 u c z E u e 1 J c d T A w M j Z E I F F U W V 8 3 L D M 5 f S Z x d W 9 0 O y w m c X V v d D t T Z W N 0 a W 9 u M S 9 C T 0 0 g K D I p L 0 F 1 d G 9 S Z W 1 v d m V k Q 2 9 s d W 1 u c z E u e 1 J c d T A w M j Z E I F F U W V 8 4 L D Q w f S Z x d W 9 0 O y w m c X V v d D t T Z W N 0 a W 9 u M S 9 C T 0 0 g K D I p L 0 F 1 d G 9 S Z W 1 v d m V k Q 2 9 s d W 1 u c z E u e 0 h 5 Z H J v Z 2 V u I F B l c m 9 4 a W R l L S h S T S k g K E w v U G N z K S w 0 M X 0 m c X V v d D s s J n F 1 b 3 Q 7 U 2 V j d G l v b j E v Q k 9 N I C g y K S 9 B d X R v U m V t b 3 Z l Z E N v b H V t b n M x L n t S X H U w M D I 2 R C B R V F l f O S w 0 M n 0 m c X V v d D s s J n F 1 b 3 Q 7 U 2 V j d G l v b j E v Q k 9 N I C g y K S 9 B d X R v U m V t b 3 Z l Z E N v b H V t b n M x L n t S X H U w M D I 2 R C B R V F l f M T A s N D N 9 J n F 1 b 3 Q 7 L C Z x d W 9 0 O 1 N l Y 3 R p b 2 4 x L 0 J P T S A o M i k v Q X V 0 b 1 J l b W 9 2 Z W R D b 2 x 1 b W 5 z M S 5 7 I E h 5 Z H J v Y 2 h s b 3 J p Y y B B Y 2 l k I C h L Z y 9 Q Y 3 M p X z E x L D Q 0 f S Z x d W 9 0 O y w m c X V v d D t T Z W N 0 a W 9 u M S 9 C T 0 0 g K D I p L 0 F 1 d G 9 S Z W 1 v d m V k Q 2 9 s d W 1 u c z E u e 0 J v b m R l c m l 0 Z S B D I E F L I D U x N z Y g K E t n L 1 B j c y k s N D V 9 J n F 1 b 3 Q 7 L C Z x d W 9 0 O 1 N l Y 3 R p b 2 4 x L 0 J P T S A o M i k v Q X V 0 b 1 J l b W 9 2 Z W R D b 2 x 1 b W 5 z M S 5 7 T U V B L U h 1 b n R z b W F u I C h L Z y 9 Q Y 3 M p L D Q 2 f S Z x d W 9 0 O y w m c X V v d D t T Z W N 0 a W 9 u M S 9 C T 0 0 g K D I p L 0 F 1 d G 9 S Z W 1 v d m V k Q 2 9 s d W 1 u c z E u e 0 x V Q l J P I F J V U 1 Q g T 0 Z G I D E w M C A o S 2 c v U G N z K S w 0 N 3 0 m c X V v d D s s J n F 1 b 3 Q 7 U 2 V j d G l v b j E v Q k 9 N I C g y K S 9 B d X R v U m V t b 3 Z l Z E N v b H V t b n M x L n t T d X J m b 2 x p b i B T S y A 0 M C A o S 2 c v U G N z K S w 0 O H 0 m c X V v d D s s J n F 1 b 3 Q 7 U 2 V j d G l v b j E v Q k 9 N I C g y K S 9 B d X R v U m V t b 3 Z l Z E N v b H V t b n M x L n s g S H l k c m 9 j a G x v c m l j I E F j a W Q g K E t n L 1 B j c y l f M T I s N D l 9 J n F 1 b 3 Q 7 L C Z x d W 9 0 O 1 N l Y 3 R p b 2 4 x L 0 J P T S A o M i k v Q X V 0 b 1 J l b W 9 2 Z W R D b 2 x 1 b W 5 z M S 5 7 R 2 l u d G h v e C B a Q i A 5 O T I g Q S A o T C 9 Q Y 3 M p L D U w f S Z x d W 9 0 O y w m c X V v d D t T Z W N 0 a W 9 u M S 9 C T 0 0 g K D I p L 0 F 1 d G 9 S Z W 1 v d m V k Q 2 9 s d W 1 u c z E u e 0 d p b n R o b 3 g g W k I g O T k y I E I g K E w v U G N z K S w 1 M X 0 m c X V v d D s s J n F 1 b 3 Q 7 U 2 V j d G l v b j E v Q k 9 N I C g y K S 9 B d X R v U m V t b 3 Z l Z E N v b H V t b n M x L n t T d X J j b 2 4 g M z U x I C h M L 1 B j c y k s N T J 9 J n F 1 b 3 Q 7 L C Z x d W 9 0 O 1 N l Y 3 R p b 2 4 x L 0 J P T S A o M i k v Q X V 0 b 1 J l b W 9 2 Z W R D b 2 x 1 b W 5 z M S 5 7 S W 5 z d G F i b G F j a y A z M y A o T C 9 Q Y 3 M p L D U z f S Z x d W 9 0 O y w m c X V v d D t T Z W N 0 a W 9 u M S 9 C T 0 0 g K D I p L 0 F 1 d G 9 S Z W 1 v d m V k Q 2 9 s d W 1 u c z E u e 1 N 1 c m Z v b G l u I F N L I D Q w I C h L Z y 9 Q Y 3 M p X z E z L D U 0 f S Z x d W 9 0 O y w m c X V v d D t T Z W N 0 a W 9 u M S 9 C T 0 0 g K D I p L 0 F 1 d G 9 S Z W 1 v d m V k Q 2 9 s d W 1 u c z E u e y B I e W R y b 2 N o b G 9 y a W M g Q W N p Z C A o S 2 c v U G N z K V 8 x N C w 1 N X 0 m c X V v d D s s J n F 1 b 3 Q 7 U 2 V j d G l v b j E v Q k 9 N I C g y K S 9 B d X R v U m V t b 3 Z l Z E N v b H V t b n M x L n t M V U J S T y B S V V N U I E 9 G R i A x M D A g K E t n L 1 B j c y l f M T U s N T Z 9 J n F 1 b 3 Q 7 L C Z x d W 9 0 O 1 N l Y 3 R p b 2 4 x L 0 J P T S A o M i k v Q X V 0 b 1 J l b W 9 2 Z W R D b 2 x 1 b W 5 z M S 5 7 V G 9 0 Y W w g S H l k c m 9 j a G x v c m l j I E F j a W Q g K E t n L 1 B j c y k s N T d 9 J n F 1 b 3 Q 7 L C Z x d W 9 0 O 1 N l Y 3 R p b 2 4 x L 0 J P T S A o M i k v Q X V 0 b 1 J l b W 9 2 Z W R D b 2 x 1 b W 5 z M S 5 7 V G 9 0 Y W w g U 3 V y Z m 9 s a W 4 g U 0 s g N D A g K E t n L 1 B j c y k s N T h 9 J n F 1 b 3 Q 7 L C Z x d W 9 0 O 1 N l Y 3 R p b 2 4 x L 0 J P T S A o M i k v Q X V 0 b 1 J l b W 9 2 Z W R D b 2 x 1 b W 5 z M S 5 7 V G 9 0 Y W w g T F V C U k 8 g U l V T V C B P R k Y g M T A w I C h L Z y 9 Q Y 3 M p L D U 5 f S Z x d W 9 0 O y w m c X V v d D t T Z W N 0 a W 9 u M S 9 C T 0 0 g K D I p L 0 F 1 d G 9 S Z W 1 v d m V k Q 2 9 s d W 1 u c z E u e 0 N v c 3 R p b m c s N j B 9 J n F 1 b 3 Q 7 L C Z x d W 9 0 O 1 N l Y 3 R p b 2 4 x L 0 J P T S A o M i k v Q X V 0 b 1 J l b W 9 2 Z W R D b 2 x 1 b W 5 z M S 5 7 R H J h d 2 l u Z y B N Y W N o a W 5 l L D Y x f S Z x d W 9 0 O y w m c X V v d D t T Z W N 0 a W 9 u M S 9 C T 0 0 g K D I p L 0 F 1 d G 9 S Z W 1 v d m V k Q 2 9 s d W 1 u c z E u e 0 h l Y W R p b m c g T W F j a G l u Z S w 2 M n 0 m c X V v d D s s J n F 1 b 3 Q 7 U 2 V j d G l v b j E v Q k 9 N I C g y K S 9 B d X R v U m V t b 3 Z l Z E N v b H V t b n M x L n t S b 2 x s a W 5 n I E 1 h Y 2 h p b m U v V G F w c G l u Z y B N Y W N o a W 5 l L D Y z f S Z x d W 9 0 O y w m c X V v d D t T Z W N 0 a W 9 u M S 9 C T 0 0 g K D I p L 0 F 1 d G 9 S Z W 1 v d m V k Q 2 9 s d W 1 u c z E u e 0 R y a W x s a W 5 n L 2 N 1 d H R p b m c g T W F j a G l u Z S w 2 N H 0 m c X V v d D s s J n F 1 b 3 Q 7 U 2 V j d G l v b j E v Q k 9 N I C g y K S 9 B d X R v U m V t b 3 Z l Z E N v b H V t b n M x L n t B b m 5 l Y W x p b m c s N j V 9 J n F 1 b 3 Q 7 L C Z x d W 9 0 O 1 N l Y 3 R p b 2 4 x L 0 J P T S A o M i k v Q X V 0 b 1 J l b W 9 2 Z W R D b 2 x 1 b W 5 z M S 5 7 S G V h d C B 0 c m V h d G 1 l b n Q s N j Z 9 J n F 1 b 3 Q 7 L C Z x d W 9 0 O 1 N l Y 3 R p b 2 4 x L 0 J P T S A o M i k v Q X V 0 b 1 J l b W 9 2 Z W R D b 2 x 1 b W 5 z M S 5 7 R m V l Z C B 3 a X J l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Q k 9 N I C g y K S 9 B d X R v U m V t b 3 Z l Z E N v b H V t b n M x L n t T T C w w f S Z x d W 9 0 O y w m c X V v d D t T Z W N 0 a W 9 u M S 9 C T 0 0 g K D I p L 0 F 1 d G 9 S Z W 1 v d m V k Q 2 9 s d W 1 u c z E u e 1 J l Z i B O b y w x f S Z x d W 9 0 O y w m c X V v d D t T Z W N 0 a W 9 u M S 9 C T 0 0 g K D I p L 0 F 1 d G 9 S Z W 1 v d m V k Q 2 9 s d W 1 u c z E u e 0 R p Y W 1 l d G V y I C h t b S k s M n 0 m c X V v d D s s J n F 1 b 3 Q 7 U 2 V j d G l v b j E v Q k 9 N I C g y K S 9 B d X R v U m V t b 3 Z l Z E N v b H V t b n M x L n t O Y W 1 l I G 9 m I F N j c m V 3 L D N 9 J n F 1 b 3 Q 7 L C Z x d W 9 0 O 1 N l Y 3 R p b 2 4 x L 0 J P T S A o M i k v Q X V 0 b 1 J l b W 9 2 Z W R D b 2 x 1 b W 5 z M S 5 7 U n V u b m l u Z y B x d W F u d G l 0 e S h r Z y k s N H 0 m c X V v d D s s J n F 1 b 3 Q 7 U 2 V j d G l v b j E v Q k 9 N I C g y K S 9 B d X R v U m V t b 3 Z l Z E N v b H V t b n M x L n t X T S B J d G V t I E N v Z G U s N X 0 m c X V v d D s s J n F 1 b 3 Q 7 U 2 V j d G l v b j E v Q k 9 N I C g y K S 9 B d X R v U m V t b 3 Z l Z E N v b H V t b n M x L n t T c G V j a W Z p Y 2 F 0 a W 9 u L D Z 9 J n F 1 b 3 Q 7 L C Z x d W 9 0 O 1 N l Y 3 R p b 2 4 x L 0 J P T S A o M i k v Q X V 0 b 1 J l b W 9 2 Z W R D b 2 x 1 b W 5 z M S 5 7 U m F 3 I E 1 h d G V y a W F s L D d 9 J n F 1 b 3 Q 7 L C Z x d W 9 0 O 1 N l Y 3 R p b 2 4 x L 0 J P T S A o M i k v Q X V 0 b 1 J l b W 9 2 Z W R D b 2 x 1 b W 5 z M S 5 7 S X R l b S B D b 2 R l I G 9 m I F J h d y B N Y X R l c m l h b C w 4 f S Z x d W 9 0 O y w m c X V v d D t T Z W N 0 a W 9 u M S 9 C T 0 0 g K D I p L 0 F 1 d G 9 S Z W 1 v d m V k Q 2 9 s d W 1 u c z E u e 1 V v T S w 5 f S Z x d W 9 0 O y w m c X V v d D t T Z W N 0 a W 9 u M S 9 C T 0 0 g K D I p L 0 F 1 d G 9 S Z W 1 v d m V k Q 2 9 s d W 1 u c z E u e 1 V u a X Q o a 2 c p L D E w f S Z x d W 9 0 O y w m c X V v d D t T Z W N 0 a W 9 u M S 9 C T 0 0 g K D I p L 0 F 1 d G 9 S Z W 1 v d m V k Q 2 9 s d W 1 u c z E u e 0 d y b 3 N z I F d l a W d o d C A o a 2 c p L D E x f S Z x d W 9 0 O y w m c X V v d D t T Z W N 0 a W 9 u M S 9 C T 0 0 g K D I p L 0 F 1 d G 9 S Z W 1 v d m V k Q 2 9 s d W 1 u c z E u e 1 B l c i B Q a W V j Z S B O Z X Q g V 2 V p Z 2 h 0 I C h n K S w x M n 0 m c X V v d D s s J n F 1 b 3 Q 7 U 2 V j d G l v b j E v Q k 9 N I C g y K S 9 B d X R v U m V t b 3 Z l Z E N v b H V t b n M x L n t Q Z X I g U G l l Y 2 U g T m V 0 I F d l a W d o d C A o S 2 c p L D E z f S Z x d W 9 0 O y w m c X V v d D t T Z W N 0 a W 9 u M S 9 C T 0 0 g K D I p L 0 F 1 d G 9 S Z W 1 v d m V k Q 2 9 s d W 1 u c z E u e 1 B l c i B Q a W V j Z S B H c m 9 z c y B X Z W l n a H Q g K G c p L D E 0 f S Z x d W 9 0 O y w m c X V v d D t T Z W N 0 a W 9 u M S 9 C T 0 0 g K D I p L 0 F 1 d G 9 S Z W 1 v d m V k Q 2 9 s d W 1 u c z E u e 1 J N I F J l c X V p c m V k I C h D b 2 5 z d W 1 w d G l v b n M p I C h r Z y k s M T V 9 J n F 1 b 3 Q 7 L C Z x d W 9 0 O 1 N l Y 3 R p b 2 4 x L 0 J P T S A o M i k v Q X V 0 b 1 J l b W 9 2 Z W R D b 2 x 1 b W 5 z M S 5 7 V 2 F z d G F n Z S B Q Z X J j Z W 5 0 Y W d l L D E 2 f S Z x d W 9 0 O y w m c X V v d D t T Z W N 0 a W 9 u M S 9 C T 0 0 g K D I p L 0 F 1 d G 9 S Z W 1 v d m V k Q 2 9 s d W 1 u c z E u e 1 d h c 3 R h Z 2 U g Q W 1 v d W 5 0 I C h L Z y k s M T d 9 J n F 1 b 3 Q 7 L C Z x d W 9 0 O 1 N l Y 3 R p b 2 4 x L 0 J P T S A o M i k v Q X V 0 b 1 J l b W 9 2 Z W R D b 2 x 1 b W 5 z M S 5 7 R 3 J v c 3 M g U G l l Y 2 V z I F B l c i B L Z y w x O H 0 m c X V v d D s s J n F 1 b 3 Q 7 U 2 V j d G l v b j E v Q k 9 N I C g y K S 9 B d X R v U m V t b 3 Z l Z E N v b H V t b n M x L n t O Z X Q g U G l l Y 2 V z I F B l c i B L Z y w x O X 0 m c X V v d D s s J n F 1 b 3 Q 7 U 2 V j d G l v b j E v Q k 9 N I C g y K S 9 B d X R v U m V t b 3 Z l Z E N v b H V t b n M x L n t a b i B j b 2 F 0 a W 5 n I E N v b G 9 y L D I w f S Z x d W 9 0 O y w m c X V v d D t T Z W N 0 a W 9 u M S 9 C T 0 0 g K D I p L 0 F 1 d G 9 S Z W 1 v d m V k Q 2 9 s d W 1 u c z E u e y B E c m F 3 a W 5 n I F B v d 2 R l c i B H N D A g K E t n L 1 B j c y k s M j F 9 J n F 1 b 3 Q 7 L C Z x d W 9 0 O 1 N l Y 3 R p b 2 4 x L 0 J P T S A o M i k v Q X V 0 b 1 J l b W 9 2 Z W R D b 2 x 1 b W 5 z M S 5 7 I E R y Y X d p b m c g U G 9 3 Z G V y I F Z p Y 2 F m a W w g V E 4 g N D M 5 M i A o S 2 c v U G N z K S w y M n 0 m c X V v d D s s J n F 1 b 3 Q 7 U 2 V j d G l v b j E v Q k 9 N I C g y K S 9 B d X R v U m V t b 3 Z l Z E N v b H V t b n M x L n s g R H J h d 2 l u Z y B Q b 3 d k Z X I g V m l j Y W Z p b C B T d W 1 h Y y A 1 I C h L Z y 9 Q Y 3 M p L D I z f S Z x d W 9 0 O y w m c X V v d D t T Z W N 0 a W 9 u M S 9 C T 0 0 g K D I p L 0 F 1 d G 9 S Z W 1 v d m V k Q 2 9 s d W 1 u c z E u e 1 B o b 3 N j a G V t I D I z N y A o S 2 c v U G N z K S w y N H 0 m c X V v d D s s J n F 1 b 3 Q 7 U 2 V j d G l v b j E v Q k 9 N I C g y K S 9 B d X R v U m V t b 3 Z l Z E N v b H V t b n M x L n t D b 2 5 k Y X Q g U 2 9 h c C A o Q 2 9 s b H V i Z S A 1 N T E p I C h L Z y 9 Q Y 3 M p L D I 1 f S Z x d W 9 0 O y w m c X V v d D t T Z W N 0 a W 9 u M S 9 C T 0 0 g K D I p L 0 F 1 d G 9 S Z W 1 v d m V k Q 2 9 s d W 1 u c z E u e y B I e W R y b 2 N o b G 9 y a W M g Q W N p Z C A o S 2 c v U G N z K S w y N n 0 m c X V v d D s s J n F 1 b 3 Q 7 U 2 V j d G l v b j E v Q k 9 N I C g y K S 9 B d X R v U m V t b 3 Z l Z E N v b H V t b n M x L n t E a W V z Z W w g K E w v U G N z K S w y N 3 0 m c X V v d D s s J n F 1 b 3 Q 7 U 2 V j d G l v b j E v Q k 9 N I C g y K S 9 B d X R v U m V t b 3 Z l Z E N v b H V t b n M x L n t H Z W F y I G 9 p b C A o T C 9 Q Y 3 M p L D I 4 f S Z x d W 9 0 O y w m c X V v d D t T Z W N 0 a W 9 u M S 9 C T 0 0 g K D I p L 0 F 1 d G 9 S Z W 1 v d m V k Q 2 9 s d W 1 u c z E u e 1 N v b H V i b G U g Q 3 V 0 d G l u Z y B P a W w g K E w v U G N z K S w y O X 0 m c X V v d D s s J n F 1 b 3 Q 7 U 2 V j d G l v b j E v Q k 9 N I C g y K S 9 B d X R v U m V t b 3 Z l Z E N v b H V t b n M x L n t R d W V u Y 2 h p b m c g b 2 l s I C h M L 1 B j c y k s M z B 9 J n F 1 b 3 Q 7 L C Z x d W 9 0 O 1 N l Y 3 R p b 2 4 x L 0 J P T S A o M i k v Q X V 0 b 1 J l b W 9 2 Z W R D b 2 x 1 b W 5 z M S 5 7 T W V 0 a G F u b 2 w g K E w v U G N z K S w z M X 0 m c X V v d D s s J n F 1 b 3 Q 7 U 2 V j d G l v b j E v Q k 9 N I C g y K S 9 B d X R v U m V t b 3 Z l Z E N v b H V t b n M x L n t S X H U w M D I 2 R C B R V F k s M z J 9 J n F 1 b 3 Q 7 L C Z x d W 9 0 O 1 N l Y 3 R p b 2 4 x L 0 J P T S A o M i k v Q X V 0 b 1 J l b W 9 2 Z W R D b 2 x 1 b W 5 z M S 5 7 U l x 1 M D A y N k Q g U V R Z X z E s M z N 9 J n F 1 b 3 Q 7 L C Z x d W 9 0 O 1 N l Y 3 R p b 2 4 x L 0 J P T S A o M i k v Q X V 0 b 1 J l b W 9 2 Z W R D b 2 x 1 b W 5 z M S 5 7 U l x 1 M D A y N k Q g U V R Z X z I s M z R 9 J n F 1 b 3 Q 7 L C Z x d W 9 0 O 1 N l Y 3 R p b 2 4 x L 0 J P T S A o M i k v Q X V 0 b 1 J l b W 9 2 Z W R D b 2 x 1 b W 5 z M S 5 7 U l x 1 M D A y N k Q g U V R Z X z M s M z V 9 J n F 1 b 3 Q 7 L C Z x d W 9 0 O 1 N l Y 3 R p b 2 4 x L 0 J P T S A o M i k v Q X V 0 b 1 J l b W 9 2 Z W R D b 2 x 1 b W 5 z M S 5 7 U l x 1 M D A y N k Q g U V R Z X z Q s M z Z 9 J n F 1 b 3 Q 7 L C Z x d W 9 0 O 1 N l Y 3 R p b 2 4 x L 0 J P T S A o M i k v Q X V 0 b 1 J l b W 9 2 Z W R D b 2 x 1 b W 5 z M S 5 7 U l x 1 M D A y N k Q g U V R Z X z U s M z d 9 J n F 1 b 3 Q 7 L C Z x d W 9 0 O 1 N l Y 3 R p b 2 4 x L 0 J P T S A o M i k v Q X V 0 b 1 J l b W 9 2 Z W R D b 2 x 1 b W 5 z M S 5 7 U l x 1 M D A y N k Q g U V R Z X z Y s M z h 9 J n F 1 b 3 Q 7 L C Z x d W 9 0 O 1 N l Y 3 R p b 2 4 x L 0 J P T S A o M i k v Q X V 0 b 1 J l b W 9 2 Z W R D b 2 x 1 b W 5 z M S 5 7 U l x 1 M D A y N k Q g U V R Z X z c s M z l 9 J n F 1 b 3 Q 7 L C Z x d W 9 0 O 1 N l Y 3 R p b 2 4 x L 0 J P T S A o M i k v Q X V 0 b 1 J l b W 9 2 Z W R D b 2 x 1 b W 5 z M S 5 7 U l x 1 M D A y N k Q g U V R Z X z g s N D B 9 J n F 1 b 3 Q 7 L C Z x d W 9 0 O 1 N l Y 3 R p b 2 4 x L 0 J P T S A o M i k v Q X V 0 b 1 J l b W 9 2 Z W R D b 2 x 1 b W 5 z M S 5 7 S H l k c m 9 n Z W 4 g U G V y b 3 h p Z G U t K F J N K S A o T C 9 Q Y 3 M p L D Q x f S Z x d W 9 0 O y w m c X V v d D t T Z W N 0 a W 9 u M S 9 C T 0 0 g K D I p L 0 F 1 d G 9 S Z W 1 v d m V k Q 2 9 s d W 1 u c z E u e 1 J c d T A w M j Z E I F F U W V 8 5 L D Q y f S Z x d W 9 0 O y w m c X V v d D t T Z W N 0 a W 9 u M S 9 C T 0 0 g K D I p L 0 F 1 d G 9 S Z W 1 v d m V k Q 2 9 s d W 1 u c z E u e 1 J c d T A w M j Z E I F F U W V 8 x M C w 0 M 3 0 m c X V v d D s s J n F 1 b 3 Q 7 U 2 V j d G l v b j E v Q k 9 N I C g y K S 9 B d X R v U m V t b 3 Z l Z E N v b H V t b n M x L n s g S H l k c m 9 j a G x v c m l j I E F j a W Q g K E t n L 1 B j c y l f M T E s N D R 9 J n F 1 b 3 Q 7 L C Z x d W 9 0 O 1 N l Y 3 R p b 2 4 x L 0 J P T S A o M i k v Q X V 0 b 1 J l b W 9 2 Z W R D b 2 x 1 b W 5 z M S 5 7 Q m 9 u Z G V y a X R l I E M g Q U s g N T E 3 N i A o S 2 c v U G N z K S w 0 N X 0 m c X V v d D s s J n F 1 b 3 Q 7 U 2 V j d G l v b j E v Q k 9 N I C g y K S 9 B d X R v U m V t b 3 Z l Z E N v b H V t b n M x L n t N R U E t S H V u d H N t Y W 4 g K E t n L 1 B j c y k s N D Z 9 J n F 1 b 3 Q 7 L C Z x d W 9 0 O 1 N l Y 3 R p b 2 4 x L 0 J P T S A o M i k v Q X V 0 b 1 J l b W 9 2 Z W R D b 2 x 1 b W 5 z M S 5 7 T F V C U k 8 g U l V T V C B P R k Y g M T A w I C h L Z y 9 Q Y 3 M p L D Q 3 f S Z x d W 9 0 O y w m c X V v d D t T Z W N 0 a W 9 u M S 9 C T 0 0 g K D I p L 0 F 1 d G 9 S Z W 1 v d m V k Q 2 9 s d W 1 u c z E u e 1 N 1 c m Z v b G l u I F N L I D Q w I C h L Z y 9 Q Y 3 M p L D Q 4 f S Z x d W 9 0 O y w m c X V v d D t T Z W N 0 a W 9 u M S 9 C T 0 0 g K D I p L 0 F 1 d G 9 S Z W 1 v d m V k Q 2 9 s d W 1 u c z E u e y B I e W R y b 2 N o b G 9 y a W M g Q W N p Z C A o S 2 c v U G N z K V 8 x M i w 0 O X 0 m c X V v d D s s J n F 1 b 3 Q 7 U 2 V j d G l v b j E v Q k 9 N I C g y K S 9 B d X R v U m V t b 3 Z l Z E N v b H V t b n M x L n t H a W 5 0 a G 9 4 I F p C I D k 5 M i B B I C h M L 1 B j c y k s N T B 9 J n F 1 b 3 Q 7 L C Z x d W 9 0 O 1 N l Y 3 R p b 2 4 x L 0 J P T S A o M i k v Q X V 0 b 1 J l b W 9 2 Z W R D b 2 x 1 b W 5 z M S 5 7 R 2 l u d G h v e C B a Q i A 5 O T I g Q i A o T C 9 Q Y 3 M p L D U x f S Z x d W 9 0 O y w m c X V v d D t T Z W N 0 a W 9 u M S 9 C T 0 0 g K D I p L 0 F 1 d G 9 S Z W 1 v d m V k Q 2 9 s d W 1 u c z E u e 1 N 1 c m N v b i A z N T E g K E w v U G N z K S w 1 M n 0 m c X V v d D s s J n F 1 b 3 Q 7 U 2 V j d G l v b j E v Q k 9 N I C g y K S 9 B d X R v U m V t b 3 Z l Z E N v b H V t b n M x L n t J b n N 0 Y W J s Y W N r I D M z I C h M L 1 B j c y k s N T N 9 J n F 1 b 3 Q 7 L C Z x d W 9 0 O 1 N l Y 3 R p b 2 4 x L 0 J P T S A o M i k v Q X V 0 b 1 J l b W 9 2 Z W R D b 2 x 1 b W 5 z M S 5 7 U 3 V y Z m 9 s a W 4 g U 0 s g N D A g K E t n L 1 B j c y l f M T M s N T R 9 J n F 1 b 3 Q 7 L C Z x d W 9 0 O 1 N l Y 3 R p b 2 4 x L 0 J P T S A o M i k v Q X V 0 b 1 J l b W 9 2 Z W R D b 2 x 1 b W 5 z M S 5 7 I E h 5 Z H J v Y 2 h s b 3 J p Y y B B Y 2 l k I C h L Z y 9 Q Y 3 M p X z E 0 L D U 1 f S Z x d W 9 0 O y w m c X V v d D t T Z W N 0 a W 9 u M S 9 C T 0 0 g K D I p L 0 F 1 d G 9 S Z W 1 v d m V k Q 2 9 s d W 1 u c z E u e 0 x V Q l J P I F J V U 1 Q g T 0 Z G I D E w M C A o S 2 c v U G N z K V 8 x N S w 1 N n 0 m c X V v d D s s J n F 1 b 3 Q 7 U 2 V j d G l v b j E v Q k 9 N I C g y K S 9 B d X R v U m V t b 3 Z l Z E N v b H V t b n M x L n t U b 3 R h b C B I e W R y b 2 N o b G 9 y a W M g Q W N p Z C A o S 2 c v U G N z K S w 1 N 3 0 m c X V v d D s s J n F 1 b 3 Q 7 U 2 V j d G l v b j E v Q k 9 N I C g y K S 9 B d X R v U m V t b 3 Z l Z E N v b H V t b n M x L n t U b 3 R h b C B T d X J m b 2 x p b i B T S y A 0 M C A o S 2 c v U G N z K S w 1 O H 0 m c X V v d D s s J n F 1 b 3 Q 7 U 2 V j d G l v b j E v Q k 9 N I C g y K S 9 B d X R v U m V t b 3 Z l Z E N v b H V t b n M x L n t U b 3 R h b C B M V U J S T y B S V V N U I E 9 G R i A x M D A g K E t n L 1 B j c y k s N T l 9 J n F 1 b 3 Q 7 L C Z x d W 9 0 O 1 N l Y 3 R p b 2 4 x L 0 J P T S A o M i k v Q X V 0 b 1 J l b W 9 2 Z W R D b 2 x 1 b W 5 z M S 5 7 Q 2 9 z d G l u Z y w 2 M H 0 m c X V v d D s s J n F 1 b 3 Q 7 U 2 V j d G l v b j E v Q k 9 N I C g y K S 9 B d X R v U m V t b 3 Z l Z E N v b H V t b n M x L n t E c m F 3 a W 5 n I E 1 h Y 2 h p b m U s N j F 9 J n F 1 b 3 Q 7 L C Z x d W 9 0 O 1 N l Y 3 R p b 2 4 x L 0 J P T S A o M i k v Q X V 0 b 1 J l b W 9 2 Z W R D b 2 x 1 b W 5 z M S 5 7 S G V h Z G l u Z y B N Y W N o a W 5 l L D Y y f S Z x d W 9 0 O y w m c X V v d D t T Z W N 0 a W 9 u M S 9 C T 0 0 g K D I p L 0 F 1 d G 9 S Z W 1 v d m V k Q 2 9 s d W 1 u c z E u e 1 J v b G x p b m c g T W F j a G l u Z S 9 U Y X B w a W 5 n I E 1 h Y 2 h p b m U s N j N 9 J n F 1 b 3 Q 7 L C Z x d W 9 0 O 1 N l Y 3 R p b 2 4 x L 0 J P T S A o M i k v Q X V 0 b 1 J l b W 9 2 Z W R D b 2 x 1 b W 5 z M S 5 7 R H J p b G x p b m c v Y 3 V 0 d G l u Z y B N Y W N o a W 5 l L D Y 0 f S Z x d W 9 0 O y w m c X V v d D t T Z W N 0 a W 9 u M S 9 C T 0 0 g K D I p L 0 F 1 d G 9 S Z W 1 v d m V k Q 2 9 s d W 1 u c z E u e 0 F u b m V h b G l u Z y w 2 N X 0 m c X V v d D s s J n F 1 b 3 Q 7 U 2 V j d G l v b j E v Q k 9 N I C g y K S 9 B d X R v U m V t b 3 Z l Z E N v b H V t b n M x L n t I Z W F 0 I H R y Z W F 0 b W V u d C w 2 N n 0 m c X V v d D s s J n F 1 b 3 Q 7 U 2 V j d G l v b j E v Q k 9 N I C g y K S 9 B d X R v U m V t b 3 Z l Z E N v b H V t b n M x L n t G Z W V k I H d p c m U s N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J T I w K D I p L 0 J P T S U y M C g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T C U y M H Z h d G F i b G U l M j B t Y X J r Z X Q l M j B z Z W w l M j B 1 b m N v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0 h J T F 9 2 Y X R h Y m x l X 2 1 h c m t l d F 9 z Z W x f d W 5 j b 2 F 0 Z W Q i I C 8 + P E V u d H J 5 I F R 5 c G U 9 I l F 1 Z X J 5 S U Q i I F Z h b H V l P S J z N G Y y M m N m Z D Y t Y T V h N y 0 0 N j Y 4 L T h m Z j M t O G I 3 N G Z k Z G Q z O G Z h I i A v P j x F b n R y e S B U e X B l P S J S Z W N v d m V y e V R h c m d l d E N v b H V t b i I g V m F s d W U 9 I m w x I i A v P j x F b n R y e S B U e X B l P S J S Z W N v d m V y e V R h c m d l d F N o Z W V 0 I i B W Y W x 1 Z T 0 i c 0 h J T C B 2 Y X R h Y m x l I G 1 h c m t l d C B z Z W w g d W 5 j b 2 F 0 Z W Q i I C 8 + P E V u d H J 5 I F R 5 c G U 9 I l J l Y 2 9 2 Z X J 5 V G F y Z 2 V 0 U m 9 3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1 L T A 3 L T A 4 V D A 1 O j U x O j I y L j U 5 M D I 1 N z J a I i A v P j x F b n R y e S B U e X B l P S J G a W x s R X J y b 3 J D b 2 R l I i B W Y W x 1 Z T 0 i c 1 V u a 2 5 v d 2 4 i I C 8 + P E V u d H J 5 I F R 5 c G U 9 I k Z p b G x D b 2 x 1 b W 5 U e X B l c y I g V m F s d W U 9 I n N B d 0 1 H Q m d Z R 0 F 3 W U R C U V V G Q l F V R k J R V U Z C U V V G Q l F V R k J n W U F B Q V l H Q m d Z Q S I g L z 4 8 R W 5 0 c n k g V H l w Z T 0 i R m l s b E N v d W 5 0 I i B W Y W x 1 Z T 0 i b D c 2 I i A v P j x F b n R y e S B U e X B l P S J G a W x s Q 2 9 s d W 1 u T m F t Z X M i I F Z h b H V l P S J z W y Z x d W 9 0 O 1 N M J n F 1 b 3 Q 7 L C Z x d W 9 0 O 0 Z p b m l z a G V k I G d v b 2 Q g a X R l b S B j b 2 R l I C h I S U w p J n F 1 b 3 Q 7 L C Z x d W 9 0 O 1 J l Z i B u b y Z x d W 9 0 O y w m c X V v d D t O Y W 1 l I G 9 m I F N j c m V 3 O i Z x d W 9 0 O y w m c X V v d D t T c G V j a W Z p Y 2 F 0 a W 9 u J n F 1 b 3 Q 7 L C Z x d W 9 0 O 1 J h d y B N Y X R l c m l h b C Z x d W 9 0 O y w m c X V v d D t J d G V t I E N v Z G U g b 2 Y g U m F 3 I E 1 h d G V y a W F s I E h J T C B 2 Y X R h Y m x l J n F 1 b 3 Q 7 L C Z x d W 9 0 O 1 V v T S Z x d W 9 0 O y w m c X V v d D t 1 b m l 0 I C h r Z y k m c X V v d D s s J n F 1 b 3 Q 7 V 2 V p Z 2 h 0 I C h r Z y k m c X V v d D s s J n F 1 b 3 Q 7 I E R y Y X d p b m c g U G 9 3 Z G V y I E c 0 M C A o S 2 c v S 2 c p J n F 1 b 3 Q 7 L C Z x d W 9 0 O y B E c m F 3 a W 5 n I F B v d 2 R l c i B W a W N h Z m l s I F R O I D Q z O T I g K E t n L 0 t n K S Z x d W 9 0 O y w m c X V v d D s g R H J h d 2 l u Z y B Q b 3 d k Z X I g V m l j Y W Z p b C B T d W 1 h Y y A 1 I C h L Z y 9 L Z y k m c X V v d D s s J n F 1 b 3 Q 7 U G h v c 2 N o Z W 0 g M j M 3 I C h L Z y 9 L Z y k m c X V v d D s s J n F 1 b 3 Q 7 Q 2 9 u Z G F 0 I F N v Y X A g K E N v b G x 1 Y m U g N T U x K S A o S 2 c v S 2 c p J n F 1 b 3 Q 7 L C Z x d W 9 0 O y B I e W R y b 2 N s b 3 J p Y y B B Y 2 l k I C h L Z y 9 L Z y k m c X V v d D s s J n F 1 b 3 Q 7 R G l l c 2 V s I C h M L 0 t n K S Z x d W 9 0 O y w m c X V v d D t H Z W F y I G 9 p b C A o T C 9 L Z y k m c X V v d D s s J n F 1 b 3 Q 7 U 2 9 s d W J s Z S B D d X R 0 a W 5 n I E 9 p b C A o T C 9 L Z y k m c X V v d D s s J n F 1 b 3 Q 7 U X V l b m N o a W 5 n I G 9 p b C A o T C 9 L Z y k m c X V v d D s s J n F 1 b 3 Q 7 T W V 0 a G F u b 2 w g K E w v S 2 c p J n F 1 b 3 Q 7 L C Z x d W 9 0 O y B G b G F u Z 2 U g T n V 0 I E J h Z y A o U G N z L y A y N S B L Z y k m c X V v d D s s J n F 1 b 3 Q 7 R m x h b m d l I E J v b H Q g Q m F n I C h Q Y 3 M v I D I 1 I E t n K S Z x d W 9 0 O y w m c X V v d D s g S G V 4 I E 5 1 d C B C Y W c g K F B j c y 8 g M j U g S 2 c p J n F 1 b 3 Q 7 L C Z x d W 9 0 O 1 Z h d C B k Z W N s Y X J l J n F 1 b 3 Q 7 L C Z x d W 9 0 O 0 1 S U C A o V E s p I H d p d G g g V m F 0 J n F 1 b 3 Q 7 L C Z x d W 9 0 O 0 N v b H V t b j I 3 J n F 1 b 3 Q 7 L C Z x d W 9 0 O 0 J P T S B v Z i A 1 M C B r Z y B i Y W c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S U w g d m F 0 Y W J s Z S B t Y X J r Z X Q g c 2 V s I H V u Y 2 9 h d G V k L 0 F 1 d G 9 S Z W 1 v d m V k Q 2 9 s d W 1 u c z E u e 1 N M L D B 9 J n F 1 b 3 Q 7 L C Z x d W 9 0 O 1 N l Y 3 R p b 2 4 x L 0 h J T C B 2 Y X R h Y m x l I G 1 h c m t l d C B z Z W w g d W 5 j b 2 F 0 Z W Q v Q X V 0 b 1 J l b W 9 2 Z W R D b 2 x 1 b W 5 z M S 5 7 R m l u a X N o Z W Q g Z 2 9 v Z C B p d G V t I G N v Z G U g K E h J T C k s M X 0 m c X V v d D s s J n F 1 b 3 Q 7 U 2 V j d G l v b j E v S E l M I H Z h d G F i b G U g b W F y a 2 V 0 I H N l b C B 1 b m N v Y X R l Z C 9 B d X R v U m V t b 3 Z l Z E N v b H V t b n M x L n t S Z W Y g b m 8 s M n 0 m c X V v d D s s J n F 1 b 3 Q 7 U 2 V j d G l v b j E v S E l M I H Z h d G F i b G U g b W F y a 2 V 0 I H N l b C B 1 b m N v Y X R l Z C 9 B d X R v U m V t b 3 Z l Z E N v b H V t b n M x L n t O Y W 1 l I G 9 m I F N j c m V 3 O i w z f S Z x d W 9 0 O y w m c X V v d D t T Z W N 0 a W 9 u M S 9 I S U w g d m F 0 Y W J s Z S B t Y X J r Z X Q g c 2 V s I H V u Y 2 9 h d G V k L 0 F 1 d G 9 S Z W 1 v d m V k Q 2 9 s d W 1 u c z E u e 1 N w Z W N p Z m l j Y X R p b 2 4 s N H 0 m c X V v d D s s J n F 1 b 3 Q 7 U 2 V j d G l v b j E v S E l M I H Z h d G F i b G U g b W F y a 2 V 0 I H N l b C B 1 b m N v Y X R l Z C 9 B d X R v U m V t b 3 Z l Z E N v b H V t b n M x L n t S Y X c g T W F 0 Z X J p Y W w s N X 0 m c X V v d D s s J n F 1 b 3 Q 7 U 2 V j d G l v b j E v S E l M I H Z h d G F i b G U g b W F y a 2 V 0 I H N l b C B 1 b m N v Y X R l Z C 9 B d X R v U m V t b 3 Z l Z E N v b H V t b n M x L n t J d G V t I E N v Z G U g b 2 Y g U m F 3 I E 1 h d G V y a W F s I E h J T C B 2 Y X R h Y m x l L D Z 9 J n F 1 b 3 Q 7 L C Z x d W 9 0 O 1 N l Y 3 R p b 2 4 x L 0 h J T C B 2 Y X R h Y m x l I G 1 h c m t l d C B z Z W w g d W 5 j b 2 F 0 Z W Q v Q X V 0 b 1 J l b W 9 2 Z W R D b 2 x 1 b W 5 z M S 5 7 V W 9 N L D d 9 J n F 1 b 3 Q 7 L C Z x d W 9 0 O 1 N l Y 3 R p b 2 4 x L 0 h J T C B 2 Y X R h Y m x l I G 1 h c m t l d C B z Z W w g d W 5 j b 2 F 0 Z W Q v Q X V 0 b 1 J l b W 9 2 Z W R D b 2 x 1 b W 5 z M S 5 7 d W 5 p d C A o a 2 c p L D h 9 J n F 1 b 3 Q 7 L C Z x d W 9 0 O 1 N l Y 3 R p b 2 4 x L 0 h J T C B 2 Y X R h Y m x l I G 1 h c m t l d C B z Z W w g d W 5 j b 2 F 0 Z W Q v Q X V 0 b 1 J l b W 9 2 Z W R D b 2 x 1 b W 5 z M S 5 7 V 2 V p Z 2 h 0 I C h r Z y k s O X 0 m c X V v d D s s J n F 1 b 3 Q 7 U 2 V j d G l v b j E v S E l M I H Z h d G F i b G U g b W F y a 2 V 0 I H N l b C B 1 b m N v Y X R l Z C 9 B d X R v U m V t b 3 Z l Z E N v b H V t b n M x L n s g R H J h d 2 l u Z y B Q b 3 d k Z X I g R z Q w I C h L Z y 9 L Z y k s M T B 9 J n F 1 b 3 Q 7 L C Z x d W 9 0 O 1 N l Y 3 R p b 2 4 x L 0 h J T C B 2 Y X R h Y m x l I G 1 h c m t l d C B z Z W w g d W 5 j b 2 F 0 Z W Q v Q X V 0 b 1 J l b W 9 2 Z W R D b 2 x 1 b W 5 z M S 5 7 I E R y Y X d p b m c g U G 9 3 Z G V y I F Z p Y 2 F m a W w g V E 4 g N D M 5 M i A o S 2 c v S 2 c p L D E x f S Z x d W 9 0 O y w m c X V v d D t T Z W N 0 a W 9 u M S 9 I S U w g d m F 0 Y W J s Z S B t Y X J r Z X Q g c 2 V s I H V u Y 2 9 h d G V k L 0 F 1 d G 9 S Z W 1 v d m V k Q 2 9 s d W 1 u c z E u e y B E c m F 3 a W 5 n I F B v d 2 R l c i B W a W N h Z m l s I F N 1 b W F j I D U g K E t n L 0 t n K S w x M n 0 m c X V v d D s s J n F 1 b 3 Q 7 U 2 V j d G l v b j E v S E l M I H Z h d G F i b G U g b W F y a 2 V 0 I H N l b C B 1 b m N v Y X R l Z C 9 B d X R v U m V t b 3 Z l Z E N v b H V t b n M x L n t Q a G 9 z Y 2 h l b S A y M z c g K E t n L 0 t n K S w x M 3 0 m c X V v d D s s J n F 1 b 3 Q 7 U 2 V j d G l v b j E v S E l M I H Z h d G F i b G U g b W F y a 2 V 0 I H N l b C B 1 b m N v Y X R l Z C 9 B d X R v U m V t b 3 Z l Z E N v b H V t b n M x L n t D b 2 5 k Y X Q g U 2 9 h c C A o Q 2 9 s b H V i Z S A 1 N T E p I C h L Z y 9 L Z y k s M T R 9 J n F 1 b 3 Q 7 L C Z x d W 9 0 O 1 N l Y 3 R p b 2 4 x L 0 h J T C B 2 Y X R h Y m x l I G 1 h c m t l d C B z Z W w g d W 5 j b 2 F 0 Z W Q v Q X V 0 b 1 J l b W 9 2 Z W R D b 2 x 1 b W 5 z M S 5 7 I E h 5 Z H J v Y 2 x v c m l j I E F j a W Q g K E t n L 0 t n K S w x N X 0 m c X V v d D s s J n F 1 b 3 Q 7 U 2 V j d G l v b j E v S E l M I H Z h d G F i b G U g b W F y a 2 V 0 I H N l b C B 1 b m N v Y X R l Z C 9 B d X R v U m V t b 3 Z l Z E N v b H V t b n M x L n t E a W V z Z W w g K E w v S 2 c p L D E 2 f S Z x d W 9 0 O y w m c X V v d D t T Z W N 0 a W 9 u M S 9 I S U w g d m F 0 Y W J s Z S B t Y X J r Z X Q g c 2 V s I H V u Y 2 9 h d G V k L 0 F 1 d G 9 S Z W 1 v d m V k Q 2 9 s d W 1 u c z E u e 0 d l Y X I g b 2 l s I C h M L 0 t n K S w x N 3 0 m c X V v d D s s J n F 1 b 3 Q 7 U 2 V j d G l v b j E v S E l M I H Z h d G F i b G U g b W F y a 2 V 0 I H N l b C B 1 b m N v Y X R l Z C 9 B d X R v U m V t b 3 Z l Z E N v b H V t b n M x L n t T b 2 x 1 Y m x l I E N 1 d H R p b m c g T 2 l s I C h M L 0 t n K S w x O H 0 m c X V v d D s s J n F 1 b 3 Q 7 U 2 V j d G l v b j E v S E l M I H Z h d G F i b G U g b W F y a 2 V 0 I H N l b C B 1 b m N v Y X R l Z C 9 B d X R v U m V t b 3 Z l Z E N v b H V t b n M x L n t R d W V u Y 2 h p b m c g b 2 l s I C h M L 0 t n K S w x O X 0 m c X V v d D s s J n F 1 b 3 Q 7 U 2 V j d G l v b j E v S E l M I H Z h d G F i b G U g b W F y a 2 V 0 I H N l b C B 1 b m N v Y X R l Z C 9 B d X R v U m V t b 3 Z l Z E N v b H V t b n M x L n t N Z X R o Y W 5 v b C A o T C 9 L Z y k s M j B 9 J n F 1 b 3 Q 7 L C Z x d W 9 0 O 1 N l Y 3 R p b 2 4 x L 0 h J T C B 2 Y X R h Y m x l I G 1 h c m t l d C B z Z W w g d W 5 j b 2 F 0 Z W Q v Q X V 0 b 1 J l b W 9 2 Z W R D b 2 x 1 b W 5 z M S 5 7 I E Z s Y W 5 n Z S B O d X Q g Q m F n I C h Q Y 3 M v I D I 1 I E t n K S w y M X 0 m c X V v d D s s J n F 1 b 3 Q 7 U 2 V j d G l v b j E v S E l M I H Z h d G F i b G U g b W F y a 2 V 0 I H N l b C B 1 b m N v Y X R l Z C 9 B d X R v U m V t b 3 Z l Z E N v b H V t b n M x L n t G b G F u Z 2 U g Q m 9 s d C B C Y W c g K F B j c y 8 g M j U g S 2 c p L D I y f S Z x d W 9 0 O y w m c X V v d D t T Z W N 0 a W 9 u M S 9 I S U w g d m F 0 Y W J s Z S B t Y X J r Z X Q g c 2 V s I H V u Y 2 9 h d G V k L 0 F 1 d G 9 S Z W 1 v d m V k Q 2 9 s d W 1 u c z E u e y B I Z X g g T n V 0 I E J h Z y A o U G N z L y A y N S B L Z y k s M j N 9 J n F 1 b 3 Q 7 L C Z x d W 9 0 O 1 N l Y 3 R p b 2 4 x L 0 h J T C B 2 Y X R h Y m x l I G 1 h c m t l d C B z Z W w g d W 5 j b 2 F 0 Z W Q v Q X V 0 b 1 J l b W 9 2 Z W R D b 2 x 1 b W 5 z M S 5 7 V m F 0 I G R l Y 2 x h c m U s M j R 9 J n F 1 b 3 Q 7 L C Z x d W 9 0 O 1 N l Y 3 R p b 2 4 x L 0 h J T C B 2 Y X R h Y m x l I G 1 h c m t l d C B z Z W w g d W 5 j b 2 F 0 Z W Q v Q X V 0 b 1 J l b W 9 2 Z W R D b 2 x 1 b W 5 z M S 5 7 T V J Q I C h U S y k g d 2 l 0 a C B W Y X Q s M j V 9 J n F 1 b 3 Q 7 L C Z x d W 9 0 O 1 N l Y 3 R p b 2 4 x L 0 h J T C B 2 Y X R h Y m x l I G 1 h c m t l d C B z Z W w g d W 5 j b 2 F 0 Z W Q v Q X V 0 b 1 J l b W 9 2 Z W R D b 2 x 1 b W 5 z M S 5 7 Q 2 9 s d W 1 u M j c s M j Z 9 J n F 1 b 3 Q 7 L C Z x d W 9 0 O 1 N l Y 3 R p b 2 4 x L 0 h J T C B 2 Y X R h Y m x l I G 1 h c m t l d C B z Z W w g d W 5 j b 2 F 0 Z W Q v Q X V 0 b 1 J l b W 9 2 Z W R D b 2 x 1 b W 5 z M S 5 7 Q k 9 N I G 9 m I D U w I G t n I G J h Z y w y N 3 0 m c X V v d D s s J n F 1 b 3 Q 7 U 2 V j d G l v b j E v S E l M I H Z h d G F i b G U g b W F y a 2 V 0 I H N l b C B 1 b m N v Y X R l Z C 9 B d X R v U m V t b 3 Z l Z E N v b H V t b n M x L n t D b 2 x 1 b W 4 y O S w y O H 0 m c X V v d D s s J n F 1 b 3 Q 7 U 2 V j d G l v b j E v S E l M I H Z h d G F i b G U g b W F y a 2 V 0 I H N l b C B 1 b m N v Y X R l Z C 9 B d X R v U m V t b 3 Z l Z E N v b H V t b n M x L n t D b 2 x 1 b W 4 z M C w y O X 0 m c X V v d D s s J n F 1 b 3 Q 7 U 2 V j d G l v b j E v S E l M I H Z h d G F i b G U g b W F y a 2 V 0 I H N l b C B 1 b m N v Y X R l Z C 9 B d X R v U m V t b 3 Z l Z E N v b H V t b n M x L n t D b 2 x 1 b W 4 z M S w z M H 0 m c X V v d D s s J n F 1 b 3 Q 7 U 2 V j d G l v b j E v S E l M I H Z h d G F i b G U g b W F y a 2 V 0 I H N l b C B 1 b m N v Y X R l Z C 9 B d X R v U m V t b 3 Z l Z E N v b H V t b n M x L n t D b 2 x 1 b W 4 z M i w z M X 0 m c X V v d D s s J n F 1 b 3 Q 7 U 2 V j d G l v b j E v S E l M I H Z h d G F i b G U g b W F y a 2 V 0 I H N l b C B 1 b m N v Y X R l Z C 9 B d X R v U m V t b 3 Z l Z E N v b H V t b n M x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h J T C B 2 Y X R h Y m x l I G 1 h c m t l d C B z Z W w g d W 5 j b 2 F 0 Z W Q v Q X V 0 b 1 J l b W 9 2 Z W R D b 2 x 1 b W 5 z M S 5 7 U 0 w s M H 0 m c X V v d D s s J n F 1 b 3 Q 7 U 2 V j d G l v b j E v S E l M I H Z h d G F i b G U g b W F y a 2 V 0 I H N l b C B 1 b m N v Y X R l Z C 9 B d X R v U m V t b 3 Z l Z E N v b H V t b n M x L n t G a W 5 p c 2 h l Z C B n b 2 9 k I G l 0 Z W 0 g Y 2 9 k Z S A o S E l M K S w x f S Z x d W 9 0 O y w m c X V v d D t T Z W N 0 a W 9 u M S 9 I S U w g d m F 0 Y W J s Z S B t Y X J r Z X Q g c 2 V s I H V u Y 2 9 h d G V k L 0 F 1 d G 9 S Z W 1 v d m V k Q 2 9 s d W 1 u c z E u e 1 J l Z i B u b y w y f S Z x d W 9 0 O y w m c X V v d D t T Z W N 0 a W 9 u M S 9 I S U w g d m F 0 Y W J s Z S B t Y X J r Z X Q g c 2 V s I H V u Y 2 9 h d G V k L 0 F 1 d G 9 S Z W 1 v d m V k Q 2 9 s d W 1 u c z E u e 0 5 h b W U g b 2 Y g U 2 N y Z X c 6 L D N 9 J n F 1 b 3 Q 7 L C Z x d W 9 0 O 1 N l Y 3 R p b 2 4 x L 0 h J T C B 2 Y X R h Y m x l I G 1 h c m t l d C B z Z W w g d W 5 j b 2 F 0 Z W Q v Q X V 0 b 1 J l b W 9 2 Z W R D b 2 x 1 b W 5 z M S 5 7 U 3 B l Y 2 l m a W N h d G l v b i w 0 f S Z x d W 9 0 O y w m c X V v d D t T Z W N 0 a W 9 u M S 9 I S U w g d m F 0 Y W J s Z S B t Y X J r Z X Q g c 2 V s I H V u Y 2 9 h d G V k L 0 F 1 d G 9 S Z W 1 v d m V k Q 2 9 s d W 1 u c z E u e 1 J h d y B N Y X R l c m l h b C w 1 f S Z x d W 9 0 O y w m c X V v d D t T Z W N 0 a W 9 u M S 9 I S U w g d m F 0 Y W J s Z S B t Y X J r Z X Q g c 2 V s I H V u Y 2 9 h d G V k L 0 F 1 d G 9 S Z W 1 v d m V k Q 2 9 s d W 1 u c z E u e 0 l 0 Z W 0 g Q 2 9 k Z S B v Z i B S Y X c g T W F 0 Z X J p Y W w g S E l M I H Z h d G F i b G U s N n 0 m c X V v d D s s J n F 1 b 3 Q 7 U 2 V j d G l v b j E v S E l M I H Z h d G F i b G U g b W F y a 2 V 0 I H N l b C B 1 b m N v Y X R l Z C 9 B d X R v U m V t b 3 Z l Z E N v b H V t b n M x L n t V b 0 0 s N 3 0 m c X V v d D s s J n F 1 b 3 Q 7 U 2 V j d G l v b j E v S E l M I H Z h d G F i b G U g b W F y a 2 V 0 I H N l b C B 1 b m N v Y X R l Z C 9 B d X R v U m V t b 3 Z l Z E N v b H V t b n M x L n t 1 b m l 0 I C h r Z y k s O H 0 m c X V v d D s s J n F 1 b 3 Q 7 U 2 V j d G l v b j E v S E l M I H Z h d G F i b G U g b W F y a 2 V 0 I H N l b C B 1 b m N v Y X R l Z C 9 B d X R v U m V t b 3 Z l Z E N v b H V t b n M x L n t X Z W l n a H Q g K G t n K S w 5 f S Z x d W 9 0 O y w m c X V v d D t T Z W N 0 a W 9 u M S 9 I S U w g d m F 0 Y W J s Z S B t Y X J r Z X Q g c 2 V s I H V u Y 2 9 h d G V k L 0 F 1 d G 9 S Z W 1 v d m V k Q 2 9 s d W 1 u c z E u e y B E c m F 3 a W 5 n I F B v d 2 R l c i B H N D A g K E t n L 0 t n K S w x M H 0 m c X V v d D s s J n F 1 b 3 Q 7 U 2 V j d G l v b j E v S E l M I H Z h d G F i b G U g b W F y a 2 V 0 I H N l b C B 1 b m N v Y X R l Z C 9 B d X R v U m V t b 3 Z l Z E N v b H V t b n M x L n s g R H J h d 2 l u Z y B Q b 3 d k Z X I g V m l j Y W Z p b C B U T i A 0 M z k y I C h L Z y 9 L Z y k s M T F 9 J n F 1 b 3 Q 7 L C Z x d W 9 0 O 1 N l Y 3 R p b 2 4 x L 0 h J T C B 2 Y X R h Y m x l I G 1 h c m t l d C B z Z W w g d W 5 j b 2 F 0 Z W Q v Q X V 0 b 1 J l b W 9 2 Z W R D b 2 x 1 b W 5 z M S 5 7 I E R y Y X d p b m c g U G 9 3 Z G V y I F Z p Y 2 F m a W w g U 3 V t Y W M g N S A o S 2 c v S 2 c p L D E y f S Z x d W 9 0 O y w m c X V v d D t T Z W N 0 a W 9 u M S 9 I S U w g d m F 0 Y W J s Z S B t Y X J r Z X Q g c 2 V s I H V u Y 2 9 h d G V k L 0 F 1 d G 9 S Z W 1 v d m V k Q 2 9 s d W 1 u c z E u e 1 B o b 3 N j a G V t I D I z N y A o S 2 c v S 2 c p L D E z f S Z x d W 9 0 O y w m c X V v d D t T Z W N 0 a W 9 u M S 9 I S U w g d m F 0 Y W J s Z S B t Y X J r Z X Q g c 2 V s I H V u Y 2 9 h d G V k L 0 F 1 d G 9 S Z W 1 v d m V k Q 2 9 s d W 1 u c z E u e 0 N v b m R h d C B T b 2 F w I C h D b 2 x s d W J l I D U 1 M S k g K E t n L 0 t n K S w x N H 0 m c X V v d D s s J n F 1 b 3 Q 7 U 2 V j d G l v b j E v S E l M I H Z h d G F i b G U g b W F y a 2 V 0 I H N l b C B 1 b m N v Y X R l Z C 9 B d X R v U m V t b 3 Z l Z E N v b H V t b n M x L n s g S H l k c m 9 j b G 9 y a W M g Q W N p Z C A o S 2 c v S 2 c p L D E 1 f S Z x d W 9 0 O y w m c X V v d D t T Z W N 0 a W 9 u M S 9 I S U w g d m F 0 Y W J s Z S B t Y X J r Z X Q g c 2 V s I H V u Y 2 9 h d G V k L 0 F 1 d G 9 S Z W 1 v d m V k Q 2 9 s d W 1 u c z E u e 0 R p Z X N l b C A o T C 9 L Z y k s M T Z 9 J n F 1 b 3 Q 7 L C Z x d W 9 0 O 1 N l Y 3 R p b 2 4 x L 0 h J T C B 2 Y X R h Y m x l I G 1 h c m t l d C B z Z W w g d W 5 j b 2 F 0 Z W Q v Q X V 0 b 1 J l b W 9 2 Z W R D b 2 x 1 b W 5 z M S 5 7 R 2 V h c i B v a W w g K E w v S 2 c p L D E 3 f S Z x d W 9 0 O y w m c X V v d D t T Z W N 0 a W 9 u M S 9 I S U w g d m F 0 Y W J s Z S B t Y X J r Z X Q g c 2 V s I H V u Y 2 9 h d G V k L 0 F 1 d G 9 S Z W 1 v d m V k Q 2 9 s d W 1 u c z E u e 1 N v b H V i b G U g Q 3 V 0 d G l u Z y B P a W w g K E w v S 2 c p L D E 4 f S Z x d W 9 0 O y w m c X V v d D t T Z W N 0 a W 9 u M S 9 I S U w g d m F 0 Y W J s Z S B t Y X J r Z X Q g c 2 V s I H V u Y 2 9 h d G V k L 0 F 1 d G 9 S Z W 1 v d m V k Q 2 9 s d W 1 u c z E u e 1 F 1 Z W 5 j a G l u Z y B v a W w g K E w v S 2 c p L D E 5 f S Z x d W 9 0 O y w m c X V v d D t T Z W N 0 a W 9 u M S 9 I S U w g d m F 0 Y W J s Z S B t Y X J r Z X Q g c 2 V s I H V u Y 2 9 h d G V k L 0 F 1 d G 9 S Z W 1 v d m V k Q 2 9 s d W 1 u c z E u e 0 1 l d G h h b m 9 s I C h M L 0 t n K S w y M H 0 m c X V v d D s s J n F 1 b 3 Q 7 U 2 V j d G l v b j E v S E l M I H Z h d G F i b G U g b W F y a 2 V 0 I H N l b C B 1 b m N v Y X R l Z C 9 B d X R v U m V t b 3 Z l Z E N v b H V t b n M x L n s g R m x h b m d l I E 5 1 d C B C Y W c g K F B j c y 8 g M j U g S 2 c p L D I x f S Z x d W 9 0 O y w m c X V v d D t T Z W N 0 a W 9 u M S 9 I S U w g d m F 0 Y W J s Z S B t Y X J r Z X Q g c 2 V s I H V u Y 2 9 h d G V k L 0 F 1 d G 9 S Z W 1 v d m V k Q 2 9 s d W 1 u c z E u e 0 Z s Y W 5 n Z S B C b 2 x 0 I E J h Z y A o U G N z L y A y N S B L Z y k s M j J 9 J n F 1 b 3 Q 7 L C Z x d W 9 0 O 1 N l Y 3 R p b 2 4 x L 0 h J T C B 2 Y X R h Y m x l I G 1 h c m t l d C B z Z W w g d W 5 j b 2 F 0 Z W Q v Q X V 0 b 1 J l b W 9 2 Z W R D b 2 x 1 b W 5 z M S 5 7 I E h l e C B O d X Q g Q m F n I C h Q Y 3 M v I D I 1 I E t n K S w y M 3 0 m c X V v d D s s J n F 1 b 3 Q 7 U 2 V j d G l v b j E v S E l M I H Z h d G F i b G U g b W F y a 2 V 0 I H N l b C B 1 b m N v Y X R l Z C 9 B d X R v U m V t b 3 Z l Z E N v b H V t b n M x L n t W Y X Q g Z G V j b G F y Z S w y N H 0 m c X V v d D s s J n F 1 b 3 Q 7 U 2 V j d G l v b j E v S E l M I H Z h d G F i b G U g b W F y a 2 V 0 I H N l b C B 1 b m N v Y X R l Z C 9 B d X R v U m V t b 3 Z l Z E N v b H V t b n M x L n t N U l A g K F R L K S B 3 a X R o I F Z h d C w y N X 0 m c X V v d D s s J n F 1 b 3 Q 7 U 2 V j d G l v b j E v S E l M I H Z h d G F i b G U g b W F y a 2 V 0 I H N l b C B 1 b m N v Y X R l Z C 9 B d X R v U m V t b 3 Z l Z E N v b H V t b n M x L n t D b 2 x 1 b W 4 y N y w y N n 0 m c X V v d D s s J n F 1 b 3 Q 7 U 2 V j d G l v b j E v S E l M I H Z h d G F i b G U g b W F y a 2 V 0 I H N l b C B 1 b m N v Y X R l Z C 9 B d X R v U m V t b 3 Z l Z E N v b H V t b n M x L n t C T 0 0 g b 2 Y g N T A g a 2 c g Y m F n L D I 3 f S Z x d W 9 0 O y w m c X V v d D t T Z W N 0 a W 9 u M S 9 I S U w g d m F 0 Y W J s Z S B t Y X J r Z X Q g c 2 V s I H V u Y 2 9 h d G V k L 0 F 1 d G 9 S Z W 1 v d m V k Q 2 9 s d W 1 u c z E u e 0 N v b H V t b j I 5 L D I 4 f S Z x d W 9 0 O y w m c X V v d D t T Z W N 0 a W 9 u M S 9 I S U w g d m F 0 Y W J s Z S B t Y X J r Z X Q g c 2 V s I H V u Y 2 9 h d G V k L 0 F 1 d G 9 S Z W 1 v d m V k Q 2 9 s d W 1 u c z E u e 0 N v b H V t b j M w L D I 5 f S Z x d W 9 0 O y w m c X V v d D t T Z W N 0 a W 9 u M S 9 I S U w g d m F 0 Y W J s Z S B t Y X J r Z X Q g c 2 V s I H V u Y 2 9 h d G V k L 0 F 1 d G 9 S Z W 1 v d m V k Q 2 9 s d W 1 u c z E u e 0 N v b H V t b j M x L D M w f S Z x d W 9 0 O y w m c X V v d D t T Z W N 0 a W 9 u M S 9 I S U w g d m F 0 Y W J s Z S B t Y X J r Z X Q g c 2 V s I H V u Y 2 9 h d G V k L 0 F 1 d G 9 S Z W 1 v d m V k Q 2 9 s d W 1 u c z E u e 0 N v b H V t b j M y L D M x f S Z x d W 9 0 O y w m c X V v d D t T Z W N 0 a W 9 u M S 9 I S U w g d m F 0 Y W J s Z S B t Y X J r Z X Q g c 2 V s I H V u Y 2 9 h d G V k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l M J T I w d m F 0 Y W J s Z S U y M G 1 h c m t l d C U y M H N l b C U y M H V u Y 2 9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T C U y M H Z h d G F i b G U l M j B t Y X J r Z X Q l M j B z Z W w l M j B 1 b m N v Y X R l Z C 9 I S U w l M j B 2 Y X R h Y m x l J T I w b W F y a 2 V 0 J T I w c 2 V s J T I w d W 5 j b 2 F 0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U w l M j B 2 Y X R h Y m x l J T I w b W F y a 2 V 0 J T I w c 2 V s J T I w d W 5 j b 2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U w l M j B 2 Y X R h Y m x l J T I w b W F y a 2 V 0 J T I w c 2 V s b C U y M G N v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0 h J T F 9 2 Y X R h Y m x l X 2 1 h c m t l d F 9 z Z W x s X 2 N v Y X R l Z C I g L z 4 8 R W 5 0 c n k g V H l w Z T 0 i U X V l c n l J R C I g V m F s d W U 9 I n N l Y 2 U 3 Z T J j N C 1 m Y m E 1 L T Q x N j E t Y j k 0 Z i 0 1 M 2 R h O T A z N W E 4 M W U i I C 8 + P E V u d H J 5 I F R 5 c G U 9 I l J l Y 2 9 2 Z X J 5 V G F y Z 2 V 0 Q 2 9 s d W 1 u I i B W Y W x 1 Z T 0 i b D E i I C 8 + P E V u d H J 5 I F R 5 c G U 9 I l J l Y 2 9 2 Z X J 5 V G F y Z 2 V 0 U 2 h l Z X Q i I F Z h b H V l P S J z S E l M I H Z h d G F i b G U g b W F y a 2 V 0 I H N l b G w g Y 2 9 h d G V k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S 0 w N y 0 w O F Q w N T o 1 M T o y M y 4 2 O D g w M T A 3 W i I g L z 4 8 R W 5 0 c n k g V H l w Z T 0 i R m l s b E V y c m 9 y Q 2 9 k Z S I g V m F s d W U 9 I n N V b m t u b 3 d u I i A v P j x F b n R y e S B U e X B l P S J G a W x s Q 2 9 s d W 1 u V H l w Z X M i I F Z h b H V l P S J z Q X d N R 0 J n W U d B d 1 l E Q l F V R 0 J R V U Z C U V V G Q l F V R 0 J R V U Z C U V V G Q l F V R k J R V U Z C U V V G Q U F B Q U F B Q U F B Q V V G Q U F V R k J R T U d C Z 0 F B Q m d Z R 0 J n W U d B Q V l B I i A v P j x F b n R y e S B U e X B l P S J G a W x s Q 2 9 1 b n Q i I F Z h b H V l P S J s M T U 2 I i A v P j x F b n R y e S B U e X B l P S J G a W x s Q 2 9 s d W 1 u T m F t Z X M i I F Z h b H V l P S J z W y Z x d W 9 0 O 1 N M J n F 1 b 3 Q 7 L C Z x d W 9 0 O 0 Z p b m l z a G V k I G d v b 2 Q g S X R l b S B j b 2 R l J n F 1 b 3 Q 7 L C Z x d W 9 0 O 1 J l Z i B u b y Z x d W 9 0 O y w m c X V v d D t O Y W 1 l I G 9 m I F N j c m V 3 O i Z x d W 9 0 O y w m c X V v d D t T c G V j a W Z p Y 2 F 0 a W 9 u J n F 1 b 3 Q 7 L C Z x d W 9 0 O 1 J h d y B N Y X R l c m l h b C Z x d W 9 0 O y w m c X V v d D t J d G V t I E N v Z G U g b 2 Y g U m F 3 I E 1 h d G V y a W F s I E h J T C B 2 Y X R h Y m x l J n F 1 b 3 Q 7 L C Z x d W 9 0 O 1 V v T S Z x d W 9 0 O y w m c X V v d D t 1 b m l 0 I C h r Z y k m c X V v d D s s J n F 1 b 3 Q 7 V 2 V p Z 2 h 0 I C h r Z y k m c X V v d D s s J n F 1 b 3 Q 7 V 2 F z d G F n Z S A l J n F 1 b 3 Q 7 L C Z x d W 9 0 O 1 p u I G N v Y X R p b m c g Q 2 9 s b 3 I m c X V v d D s s J n F 1 b 3 Q 7 I E R y Y X d p b m c g U G 9 3 Z G V y I E c 0 M C A o S 2 c v S 2 c p J n F 1 b 3 Q 7 L C Z x d W 9 0 O y B E c m F 3 a W 5 n I F B v d 2 R l c i B W a W N h Z m l s I F R O I D Q z O T I g K E t n L 0 t n K S Z x d W 9 0 O y w m c X V v d D s g R H J h d 2 l u Z y B Q b 3 d k Z X I g V m l j Y W Z p b C B T d W 1 h Y y A 1 I C h L Z y 9 L Z y k m c X V v d D s s J n F 1 b 3 Q 7 U G h v c 2 N o Z W 0 g M j M 3 I C h L Z y 9 L Z y k m c X V v d D s s J n F 1 b 3 Q 7 Q 2 9 u Z G F 0 I F N v Y X A g K E N v b G x 1 Y m U g N T U x K S A o S 2 c v S 2 c p J n F 1 b 3 Q 7 L C Z x d W 9 0 O 0 h 5 Z H J v Y 2 x v c m l j I E F j a W Q g K E t n L 0 t n K S Z x d W 9 0 O y w m c X V v d D t E a W V z Z W w g K E w v S 2 c p J n F 1 b 3 Q 7 L C Z x d W 9 0 O 0 d l Y X I g b 2 l s I C h M L 0 t n K S Z x d W 9 0 O y w m c X V v d D t T b 2 x 1 Y m x l I E N 1 d H R p b m c g T 2 l s I C h M L 0 t n K S Z x d W 9 0 O y w m c X V v d D t R d W V u Y 2 h p b m c g b 2 l s I C h M L 0 t n K S Z x d W 9 0 O y w m c X V v d D t N Z X R o Y W 5 v b C A o T C 9 L Z y k m c X V v d D s s J n F 1 b 3 Q 7 V W x 0 c m F i c m l 0 Z S 0 0 N D Y w I C h B K T 1 U Z W t u b 2 J y a X R l I E F a L S A 4 N D Z B I C h M L 0 t n K S Z x d W 9 0 O y w m c X V v d D t V b H R y Y W J y a X R l L T Q 2 M T U g K E I p P V R l a 2 5 v Y n J p d G U g Q V o t I D g 0 N k I g K E t n L 0 t n K S Z x d W 9 0 O y w m c X V v d D t C b 3 J p Y y B h Y 2 l k I C h L Z y 9 L Z y k m c X V v d D s s J n F 1 b 3 Q 7 V W x 0 c m F i c m l 0 Z S 0 0 O D g 1 I C h N K T 1 U Z W t u b 2 J y a X R l I E F a L T E w O D V N I C h M L 0 t n K S Z x d W 9 0 O y w m c X V v d D t V b H R y Y W J y a X R l L T Q 4 O D U g K F I p P V R l a 2 5 v Y n J p d G U g Q V o t M T A 4 N V J G I C h M L 0 t n K S Z x d W 9 0 O y w m c X V v d D t a b i B B b m 9 k Z S B j b 2 5 z d W 1 w d G l v b i A o S 2 c v S 2 c p J n F 1 b 3 Q 7 L C Z x d W 9 0 O 1 N 1 c m Z v b G l u I F N L I D Q w I C h L Z y 9 L Z y k m c X V v d D s s J n F 1 b 3 Q 7 S 2 V t c G F z I E J M L T M w M D A g K E w v S 2 c p I F d o a X R l J n F 1 b 3 Q 7 L C Z x d W 9 0 O 0 t l b X B h c y B J U i 0 4 N T I v V E V D T k 9 C U k l U R S A 2 M T I g K E w v S 2 c p I D c g Q 2 9 s b 3 I m c X V v d D s s J n F 1 b 3 Q 7 S H l k c m 9 n Z W 4 g U G V y b 3 h p Z G U t K F J N K S A o T C 9 L Z y k m c X V v d D s s J n F 1 b 3 Q 7 T m l 0 c m l j I E F j a W Q g K E w v S 2 c p J n F 1 b 3 Q 7 L C Z x d W 9 0 O 0 V y b y B D b G V h b i 0 y O D A v V G V r b m 9 i c m l 0 Z S A y O D A w I C A o S 2 c v S 2 c p J n F 1 b 3 Q 7 L C Z x d W 9 0 O 0 h 5 Z H J v Y 2 x v c m l j I E F j a W Q g K E t n L 0 t n K V 8 x J n F 1 b 3 Q 7 L C Z x d W 9 0 O 0 d p b n R o b 3 g g W k I g O T k y I E E g K E w v S 2 c p J n F 1 b 3 Q 7 L C Z x d W 9 0 O 0 d p b n R o b 3 g g W k I g O T k y I E I g K E w v S 2 c p J n F 1 b 3 Q 7 L C Z x d W 9 0 O 1 N 1 c m N v b i A z N T E g K E w v S 2 c p J n F 1 b 3 Q 7 L C Z x d W 9 0 O 0 l u c 3 R h Y m x h Y 2 s g M z M g K E w v S 2 c p J n F 1 b 3 Q 7 L C Z x d W 9 0 O 1 N 1 c m Z v b G l u I F N L I D Q w I C h L Z y 9 L Z y l f M i Z x d W 9 0 O y w m c X V v d D t I e W R y b 2 N s b 3 J p Y y B B Y 2 l k I C h L Z y 9 L Z y l f M y Z x d W 9 0 O y w m c X V v d D t M V U J S T y B S V V N U I E 9 G R i A x M D A g K E t n L 0 t n K S Z x d W 9 0 O y w m c X V v d D t U b 3 R h b C B T d X J m b 2 x p b i B T S y A 0 M C A o S 2 c v S 2 c p J n F 1 b 3 Q 7 L C Z x d W 9 0 O 1 R v d G F s I E h 5 Z H J v Y 2 x v c m l j I E F j a W Q g K E t n L 0 t n K S Z x d W 9 0 O y w m c X V v d D t C b 2 5 k I F d h c 2 h l c i A o U G V y I E t n K S Z x d W 9 0 O y w m c X V v d D s g R m x h b m d l I E 5 1 d C B C Y W c g K F B j c y 8 g M j U g S 2 c p J n F 1 b 3 Q 7 L C Z x d W 9 0 O 0 Z s Y W 5 n Z S B C b 2 x 0 I E J h Z y A o U G N z L y A y N S B L Z y k m c X V v d D s s J n F 1 b 3 Q 7 I E h l e C B O d X Q g Q m F n I C h Q Y 3 M v I D I 1 I E t n K S Z x d W 9 0 O y w m c X V v d D t G a W 5 p c 2 h l Z C B n b 2 9 k I E l 0 Z W 0 g Y 2 9 k Z V 8 0 J n F 1 b 3 Q 7 L C Z x d W 9 0 O 1 Z h d C B k Z W N s Y X J l J n F 1 b 3 Q 7 L C Z x d W 9 0 O 0 1 S U C A o V E s p I H d p d G g g V m F 0 J n F 1 b 3 Q 7 L C Z x d W 9 0 O 0 N v b H V t b j U z J n F 1 b 3 Q 7 L C Z x d W 9 0 O 0 N v b H V t b j U 0 J n F 1 b 3 Q 7 L C Z x d W 9 0 O 0 N v b H V t b j U 1 J n F 1 b 3 Q 7 L C Z x d W 9 0 O 0 N v b H V t b j U 2 J n F 1 b 3 Q 7 L C Z x d W 9 0 O z E m c X V v d D s s J n F 1 b 3 Q 7 V G V r b m 9 i c m l 0 Z S B B W i 0 g O D Q 2 Q S Z x d W 9 0 O y w m c X V v d D t Q V 0 N U L l B U Q 0 w u M j Q w N D E m c X V v d D s s J n F 1 b 3 Q 7 T U w m c X V v d D s s J n F 1 b 3 Q 7 M V 8 1 J n F 1 b 3 Q 7 L C Z x d W 9 0 O 0 N v b H V t b j Y y J n F 1 b 3 Q 7 L C Z x d W 9 0 O 0 N v b H V t b j Y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l M I H Z h d G F i b G U g b W F y a 2 V 0 I H N l b G w g Y 2 9 h d G V k L 0 F 1 d G 9 S Z W 1 v d m V k Q 2 9 s d W 1 u c z E u e 1 N M L D B 9 J n F 1 b 3 Q 7 L C Z x d W 9 0 O 1 N l Y 3 R p b 2 4 x L 0 h J T C B 2 Y X R h Y m x l I G 1 h c m t l d C B z Z W x s I G N v Y X R l Z C 9 B d X R v U m V t b 3 Z l Z E N v b H V t b n M x L n t G a W 5 p c 2 h l Z C B n b 2 9 k I E l 0 Z W 0 g Y 2 9 k Z S w x f S Z x d W 9 0 O y w m c X V v d D t T Z W N 0 a W 9 u M S 9 I S U w g d m F 0 Y W J s Z S B t Y X J r Z X Q g c 2 V s b C B j b 2 F 0 Z W Q v Q X V 0 b 1 J l b W 9 2 Z W R D b 2 x 1 b W 5 z M S 5 7 U m V m I G 5 v L D J 9 J n F 1 b 3 Q 7 L C Z x d W 9 0 O 1 N l Y 3 R p b 2 4 x L 0 h J T C B 2 Y X R h Y m x l I G 1 h c m t l d C B z Z W x s I G N v Y X R l Z C 9 B d X R v U m V t b 3 Z l Z E N v b H V t b n M x L n t O Y W 1 l I G 9 m I F N j c m V 3 O i w z f S Z x d W 9 0 O y w m c X V v d D t T Z W N 0 a W 9 u M S 9 I S U w g d m F 0 Y W J s Z S B t Y X J r Z X Q g c 2 V s b C B j b 2 F 0 Z W Q v Q X V 0 b 1 J l b W 9 2 Z W R D b 2 x 1 b W 5 z M S 5 7 U 3 B l Y 2 l m a W N h d G l v b i w 0 f S Z x d W 9 0 O y w m c X V v d D t T Z W N 0 a W 9 u M S 9 I S U w g d m F 0 Y W J s Z S B t Y X J r Z X Q g c 2 V s b C B j b 2 F 0 Z W Q v Q X V 0 b 1 J l b W 9 2 Z W R D b 2 x 1 b W 5 z M S 5 7 U m F 3 I E 1 h d G V y a W F s L D V 9 J n F 1 b 3 Q 7 L C Z x d W 9 0 O 1 N l Y 3 R p b 2 4 x L 0 h J T C B 2 Y X R h Y m x l I G 1 h c m t l d C B z Z W x s I G N v Y X R l Z C 9 B d X R v U m V t b 3 Z l Z E N v b H V t b n M x L n t J d G V t I E N v Z G U g b 2 Y g U m F 3 I E 1 h d G V y a W F s I E h J T C B 2 Y X R h Y m x l L D Z 9 J n F 1 b 3 Q 7 L C Z x d W 9 0 O 1 N l Y 3 R p b 2 4 x L 0 h J T C B 2 Y X R h Y m x l I G 1 h c m t l d C B z Z W x s I G N v Y X R l Z C 9 B d X R v U m V t b 3 Z l Z E N v b H V t b n M x L n t V b 0 0 s N 3 0 m c X V v d D s s J n F 1 b 3 Q 7 U 2 V j d G l v b j E v S E l M I H Z h d G F i b G U g b W F y a 2 V 0 I H N l b G w g Y 2 9 h d G V k L 0 F 1 d G 9 S Z W 1 v d m V k Q 2 9 s d W 1 u c z E u e 3 V u a X Q g K G t n K S w 4 f S Z x d W 9 0 O y w m c X V v d D t T Z W N 0 a W 9 u M S 9 I S U w g d m F 0 Y W J s Z S B t Y X J r Z X Q g c 2 V s b C B j b 2 F 0 Z W Q v Q X V 0 b 1 J l b W 9 2 Z W R D b 2 x 1 b W 5 z M S 5 7 V 2 V p Z 2 h 0 I C h r Z y k s O X 0 m c X V v d D s s J n F 1 b 3 Q 7 U 2 V j d G l v b j E v S E l M I H Z h d G F i b G U g b W F y a 2 V 0 I H N l b G w g Y 2 9 h d G V k L 0 F 1 d G 9 S Z W 1 v d m V k Q 2 9 s d W 1 u c z E u e 1 d h c 3 R h Z 2 U g J S w x M H 0 m c X V v d D s s J n F 1 b 3 Q 7 U 2 V j d G l v b j E v S E l M I H Z h d G F i b G U g b W F y a 2 V 0 I H N l b G w g Y 2 9 h d G V k L 0 F 1 d G 9 S Z W 1 v d m V k Q 2 9 s d W 1 u c z E u e 1 p u I G N v Y X R p b m c g Q 2 9 s b 3 I s M T F 9 J n F 1 b 3 Q 7 L C Z x d W 9 0 O 1 N l Y 3 R p b 2 4 x L 0 h J T C B 2 Y X R h Y m x l I G 1 h c m t l d C B z Z W x s I G N v Y X R l Z C 9 B d X R v U m V t b 3 Z l Z E N v b H V t b n M x L n s g R H J h d 2 l u Z y B Q b 3 d k Z X I g R z Q w I C h L Z y 9 L Z y k s M T J 9 J n F 1 b 3 Q 7 L C Z x d W 9 0 O 1 N l Y 3 R p b 2 4 x L 0 h J T C B 2 Y X R h Y m x l I G 1 h c m t l d C B z Z W x s I G N v Y X R l Z C 9 B d X R v U m V t b 3 Z l Z E N v b H V t b n M x L n s g R H J h d 2 l u Z y B Q b 3 d k Z X I g V m l j Y W Z p b C B U T i A 0 M z k y I C h L Z y 9 L Z y k s M T N 9 J n F 1 b 3 Q 7 L C Z x d W 9 0 O 1 N l Y 3 R p b 2 4 x L 0 h J T C B 2 Y X R h Y m x l I G 1 h c m t l d C B z Z W x s I G N v Y X R l Z C 9 B d X R v U m V t b 3 Z l Z E N v b H V t b n M x L n s g R H J h d 2 l u Z y B Q b 3 d k Z X I g V m l j Y W Z p b C B T d W 1 h Y y A 1 I C h L Z y 9 L Z y k s M T R 9 J n F 1 b 3 Q 7 L C Z x d W 9 0 O 1 N l Y 3 R p b 2 4 x L 0 h J T C B 2 Y X R h Y m x l I G 1 h c m t l d C B z Z W x s I G N v Y X R l Z C 9 B d X R v U m V t b 3 Z l Z E N v b H V t b n M x L n t Q a G 9 z Y 2 h l b S A y M z c g K E t n L 0 t n K S w x N X 0 m c X V v d D s s J n F 1 b 3 Q 7 U 2 V j d G l v b j E v S E l M I H Z h d G F i b G U g b W F y a 2 V 0 I H N l b G w g Y 2 9 h d G V k L 0 F 1 d G 9 S Z W 1 v d m V k Q 2 9 s d W 1 u c z E u e 0 N v b m R h d C B T b 2 F w I C h D b 2 x s d W J l I D U 1 M S k g K E t n L 0 t n K S w x N n 0 m c X V v d D s s J n F 1 b 3 Q 7 U 2 V j d G l v b j E v S E l M I H Z h d G F i b G U g b W F y a 2 V 0 I H N l b G w g Y 2 9 h d G V k L 0 F 1 d G 9 S Z W 1 v d m V k Q 2 9 s d W 1 u c z E u e 0 h 5 Z H J v Y 2 x v c m l j I E F j a W Q g K E t n L 0 t n K S w x N 3 0 m c X V v d D s s J n F 1 b 3 Q 7 U 2 V j d G l v b j E v S E l M I H Z h d G F i b G U g b W F y a 2 V 0 I H N l b G w g Y 2 9 h d G V k L 0 F 1 d G 9 S Z W 1 v d m V k Q 2 9 s d W 1 u c z E u e 0 R p Z X N l b C A o T C 9 L Z y k s M T h 9 J n F 1 b 3 Q 7 L C Z x d W 9 0 O 1 N l Y 3 R p b 2 4 x L 0 h J T C B 2 Y X R h Y m x l I G 1 h c m t l d C B z Z W x s I G N v Y X R l Z C 9 B d X R v U m V t b 3 Z l Z E N v b H V t b n M x L n t H Z W F y I G 9 p b C A o T C 9 L Z y k s M T l 9 J n F 1 b 3 Q 7 L C Z x d W 9 0 O 1 N l Y 3 R p b 2 4 x L 0 h J T C B 2 Y X R h Y m x l I G 1 h c m t l d C B z Z W x s I G N v Y X R l Z C 9 B d X R v U m V t b 3 Z l Z E N v b H V t b n M x L n t T b 2 x 1 Y m x l I E N 1 d H R p b m c g T 2 l s I C h M L 0 t n K S w y M H 0 m c X V v d D s s J n F 1 b 3 Q 7 U 2 V j d G l v b j E v S E l M I H Z h d G F i b G U g b W F y a 2 V 0 I H N l b G w g Y 2 9 h d G V k L 0 F 1 d G 9 S Z W 1 v d m V k Q 2 9 s d W 1 u c z E u e 1 F 1 Z W 5 j a G l u Z y B v a W w g K E w v S 2 c p L D I x f S Z x d W 9 0 O y w m c X V v d D t T Z W N 0 a W 9 u M S 9 I S U w g d m F 0 Y W J s Z S B t Y X J r Z X Q g c 2 V s b C B j b 2 F 0 Z W Q v Q X V 0 b 1 J l b W 9 2 Z W R D b 2 x 1 b W 5 z M S 5 7 T W V 0 a G F u b 2 w g K E w v S 2 c p L D I y f S Z x d W 9 0 O y w m c X V v d D t T Z W N 0 a W 9 u M S 9 I S U w g d m F 0 Y W J s Z S B t Y X J r Z X Q g c 2 V s b C B j b 2 F 0 Z W Q v Q X V 0 b 1 J l b W 9 2 Z W R D b 2 x 1 b W 5 z M S 5 7 V W x 0 c m F i c m l 0 Z S 0 0 N D Y w I C h B K T 1 U Z W t u b 2 J y a X R l I E F a L S A 4 N D Z B I C h M L 0 t n K S w y M 3 0 m c X V v d D s s J n F 1 b 3 Q 7 U 2 V j d G l v b j E v S E l M I H Z h d G F i b G U g b W F y a 2 V 0 I H N l b G w g Y 2 9 h d G V k L 0 F 1 d G 9 S Z W 1 v d m V k Q 2 9 s d W 1 u c z E u e 1 V s d H J h Y n J p d G U t N D Y x N S A o Q i k 9 V G V r b m 9 i c m l 0 Z S B B W i 0 g O D Q 2 Q i A o S 2 c v S 2 c p L D I 0 f S Z x d W 9 0 O y w m c X V v d D t T Z W N 0 a W 9 u M S 9 I S U w g d m F 0 Y W J s Z S B t Y X J r Z X Q g c 2 V s b C B j b 2 F 0 Z W Q v Q X V 0 b 1 J l b W 9 2 Z W R D b 2 x 1 b W 5 z M S 5 7 Q m 9 y a W M g Y W N p Z C A o S 2 c v S 2 c p L D I 1 f S Z x d W 9 0 O y w m c X V v d D t T Z W N 0 a W 9 u M S 9 I S U w g d m F 0 Y W J s Z S B t Y X J r Z X Q g c 2 V s b C B j b 2 F 0 Z W Q v Q X V 0 b 1 J l b W 9 2 Z W R D b 2 x 1 b W 5 z M S 5 7 V W x 0 c m F i c m l 0 Z S 0 0 O D g 1 I C h N K T 1 U Z W t u b 2 J y a X R l I E F a L T E w O D V N I C h M L 0 t n K S w y N n 0 m c X V v d D s s J n F 1 b 3 Q 7 U 2 V j d G l v b j E v S E l M I H Z h d G F i b G U g b W F y a 2 V 0 I H N l b G w g Y 2 9 h d G V k L 0 F 1 d G 9 S Z W 1 v d m V k Q 2 9 s d W 1 u c z E u e 1 V s d H J h Y n J p d G U t N D g 4 N S A o U i k 9 V G V r b m 9 i c m l 0 Z S B B W i 0 x M D g 1 U k Y g K E w v S 2 c p L D I 3 f S Z x d W 9 0 O y w m c X V v d D t T Z W N 0 a W 9 u M S 9 I S U w g d m F 0 Y W J s Z S B t Y X J r Z X Q g c 2 V s b C B j b 2 F 0 Z W Q v Q X V 0 b 1 J l b W 9 2 Z W R D b 2 x 1 b W 5 z M S 5 7 W m 4 g Q W 5 v Z G U g Y 2 9 u c 3 V t c H R p b 2 4 g K E t n L 0 t n K S w y O H 0 m c X V v d D s s J n F 1 b 3 Q 7 U 2 V j d G l v b j E v S E l M I H Z h d G F i b G U g b W F y a 2 V 0 I H N l b G w g Y 2 9 h d G V k L 0 F 1 d G 9 S Z W 1 v d m V k Q 2 9 s d W 1 u c z E u e 1 N 1 c m Z v b G l u I F N L I D Q w I C h L Z y 9 L Z y k s M j l 9 J n F 1 b 3 Q 7 L C Z x d W 9 0 O 1 N l Y 3 R p b 2 4 x L 0 h J T C B 2 Y X R h Y m x l I G 1 h c m t l d C B z Z W x s I G N v Y X R l Z C 9 B d X R v U m V t b 3 Z l Z E N v b H V t b n M x L n t L Z W 1 w Y X M g Q k w t M z A w M C A o T C 9 L Z y k g V 2 h p d G U s M z B 9 J n F 1 b 3 Q 7 L C Z x d W 9 0 O 1 N l Y 3 R p b 2 4 x L 0 h J T C B 2 Y X R h Y m x l I G 1 h c m t l d C B z Z W x s I G N v Y X R l Z C 9 B d X R v U m V t b 3 Z l Z E N v b H V t b n M x L n t L Z W 1 w Y X M g S V I t O D U y L 1 R F Q 0 5 P Q l J J V E U g N j E y I C h M L 0 t n K S A 3 I E N v b G 9 y L D M x f S Z x d W 9 0 O y w m c X V v d D t T Z W N 0 a W 9 u M S 9 I S U w g d m F 0 Y W J s Z S B t Y X J r Z X Q g c 2 V s b C B j b 2 F 0 Z W Q v Q X V 0 b 1 J l b W 9 2 Z W R D b 2 x 1 b W 5 z M S 5 7 S H l k c m 9 n Z W 4 g U G V y b 3 h p Z G U t K F J N K S A o T C 9 L Z y k s M z J 9 J n F 1 b 3 Q 7 L C Z x d W 9 0 O 1 N l Y 3 R p b 2 4 x L 0 h J T C B 2 Y X R h Y m x l I G 1 h c m t l d C B z Z W x s I G N v Y X R l Z C 9 B d X R v U m V t b 3 Z l Z E N v b H V t b n M x L n t O a X R y a W M g Q W N p Z C A o T C 9 L Z y k s M z N 9 J n F 1 b 3 Q 7 L C Z x d W 9 0 O 1 N l Y 3 R p b 2 4 x L 0 h J T C B 2 Y X R h Y m x l I G 1 h c m t l d C B z Z W x s I G N v Y X R l Z C 9 B d X R v U m V t b 3 Z l Z E N v b H V t b n M x L n t F c m 8 g Q 2 x l Y W 4 t M j g w L 1 R l a 2 5 v Y n J p d G U g M j g w M C A g K E t n L 0 t n K S w z N H 0 m c X V v d D s s J n F 1 b 3 Q 7 U 2 V j d G l v b j E v S E l M I H Z h d G F i b G U g b W F y a 2 V 0 I H N l b G w g Y 2 9 h d G V k L 0 F 1 d G 9 S Z W 1 v d m V k Q 2 9 s d W 1 u c z E u e 0 h 5 Z H J v Y 2 x v c m l j I E F j a W Q g K E t n L 0 t n K V 8 x L D M 1 f S Z x d W 9 0 O y w m c X V v d D t T Z W N 0 a W 9 u M S 9 I S U w g d m F 0 Y W J s Z S B t Y X J r Z X Q g c 2 V s b C B j b 2 F 0 Z W Q v Q X V 0 b 1 J l b W 9 2 Z W R D b 2 x 1 b W 5 z M S 5 7 R 2 l u d G h v e C B a Q i A 5 O T I g Q S A o T C 9 L Z y k s M z Z 9 J n F 1 b 3 Q 7 L C Z x d W 9 0 O 1 N l Y 3 R p b 2 4 x L 0 h J T C B 2 Y X R h Y m x l I G 1 h c m t l d C B z Z W x s I G N v Y X R l Z C 9 B d X R v U m V t b 3 Z l Z E N v b H V t b n M x L n t H a W 5 0 a G 9 4 I F p C I D k 5 M i B C I C h M L 0 t n K S w z N 3 0 m c X V v d D s s J n F 1 b 3 Q 7 U 2 V j d G l v b j E v S E l M I H Z h d G F i b G U g b W F y a 2 V 0 I H N l b G w g Y 2 9 h d G V k L 0 F 1 d G 9 S Z W 1 v d m V k Q 2 9 s d W 1 u c z E u e 1 N 1 c m N v b i A z N T E g K E w v S 2 c p L D M 4 f S Z x d W 9 0 O y w m c X V v d D t T Z W N 0 a W 9 u M S 9 I S U w g d m F 0 Y W J s Z S B t Y X J r Z X Q g c 2 V s b C B j b 2 F 0 Z W Q v Q X V 0 b 1 J l b W 9 2 Z W R D b 2 x 1 b W 5 z M S 5 7 S W 5 z d G F i b G F j a y A z M y A o T C 9 L Z y k s M z l 9 J n F 1 b 3 Q 7 L C Z x d W 9 0 O 1 N l Y 3 R p b 2 4 x L 0 h J T C B 2 Y X R h Y m x l I G 1 h c m t l d C B z Z W x s I G N v Y X R l Z C 9 B d X R v U m V t b 3 Z l Z E N v b H V t b n M x L n t T d X J m b 2 x p b i B T S y A 0 M C A o S 2 c v S 2 c p X z I s N D B 9 J n F 1 b 3 Q 7 L C Z x d W 9 0 O 1 N l Y 3 R p b 2 4 x L 0 h J T C B 2 Y X R h Y m x l I G 1 h c m t l d C B z Z W x s I G N v Y X R l Z C 9 B d X R v U m V t b 3 Z l Z E N v b H V t b n M x L n t I e W R y b 2 N s b 3 J p Y y B B Y 2 l k I C h L Z y 9 L Z y l f M y w 0 M X 0 m c X V v d D s s J n F 1 b 3 Q 7 U 2 V j d G l v b j E v S E l M I H Z h d G F i b G U g b W F y a 2 V 0 I H N l b G w g Y 2 9 h d G V k L 0 F 1 d G 9 S Z W 1 v d m V k Q 2 9 s d W 1 u c z E u e 0 x V Q l J P I F J V U 1 Q g T 0 Z G I D E w M C A o S 2 c v S 2 c p L D Q y f S Z x d W 9 0 O y w m c X V v d D t T Z W N 0 a W 9 u M S 9 I S U w g d m F 0 Y W J s Z S B t Y X J r Z X Q g c 2 V s b C B j b 2 F 0 Z W Q v Q X V 0 b 1 J l b W 9 2 Z W R D b 2 x 1 b W 5 z M S 5 7 V G 9 0 Y W w g U 3 V y Z m 9 s a W 4 g U 0 s g N D A g K E t n L 0 t n K S w 0 M 3 0 m c X V v d D s s J n F 1 b 3 Q 7 U 2 V j d G l v b j E v S E l M I H Z h d G F i b G U g b W F y a 2 V 0 I H N l b G w g Y 2 9 h d G V k L 0 F 1 d G 9 S Z W 1 v d m V k Q 2 9 s d W 1 u c z E u e 1 R v d G F s I E h 5 Z H J v Y 2 x v c m l j I E F j a W Q g K E t n L 0 t n K S w 0 N H 0 m c X V v d D s s J n F 1 b 3 Q 7 U 2 V j d G l v b j E v S E l M I H Z h d G F i b G U g b W F y a 2 V 0 I H N l b G w g Y 2 9 h d G V k L 0 F 1 d G 9 S Z W 1 v d m V k Q 2 9 s d W 1 u c z E u e 0 J v b m Q g V 2 F z a G V y I C h Q Z X I g S 2 c p L D Q 1 f S Z x d W 9 0 O y w m c X V v d D t T Z W N 0 a W 9 u M S 9 I S U w g d m F 0 Y W J s Z S B t Y X J r Z X Q g c 2 V s b C B j b 2 F 0 Z W Q v Q X V 0 b 1 J l b W 9 2 Z W R D b 2 x 1 b W 5 z M S 5 7 I E Z s Y W 5 n Z S B O d X Q g Q m F n I C h Q Y 3 M v I D I 1 I E t n K S w 0 N n 0 m c X V v d D s s J n F 1 b 3 Q 7 U 2 V j d G l v b j E v S E l M I H Z h d G F i b G U g b W F y a 2 V 0 I H N l b G w g Y 2 9 h d G V k L 0 F 1 d G 9 S Z W 1 v d m V k Q 2 9 s d W 1 u c z E u e 0 Z s Y W 5 n Z S B C b 2 x 0 I E J h Z y A o U G N z L y A y N S B L Z y k s N D d 9 J n F 1 b 3 Q 7 L C Z x d W 9 0 O 1 N l Y 3 R p b 2 4 x L 0 h J T C B 2 Y X R h Y m x l I G 1 h c m t l d C B z Z W x s I G N v Y X R l Z C 9 B d X R v U m V t b 3 Z l Z E N v b H V t b n M x L n s g S G V 4 I E 5 1 d C B C Y W c g K F B j c y 8 g M j U g S 2 c p L D Q 4 f S Z x d W 9 0 O y w m c X V v d D t T Z W N 0 a W 9 u M S 9 I S U w g d m F 0 Y W J s Z S B t Y X J r Z X Q g c 2 V s b C B j b 2 F 0 Z W Q v Q X V 0 b 1 J l b W 9 2 Z W R D b 2 x 1 b W 5 z M S 5 7 R m l u a X N o Z W Q g Z 2 9 v Z C B J d G V t I G N v Z G V f N C w 0 O X 0 m c X V v d D s s J n F 1 b 3 Q 7 U 2 V j d G l v b j E v S E l M I H Z h d G F i b G U g b W F y a 2 V 0 I H N l b G w g Y 2 9 h d G V k L 0 F 1 d G 9 S Z W 1 v d m V k Q 2 9 s d W 1 u c z E u e 1 Z h d C B k Z W N s Y X J l L D U w f S Z x d W 9 0 O y w m c X V v d D t T Z W N 0 a W 9 u M S 9 I S U w g d m F 0 Y W J s Z S B t Y X J r Z X Q g c 2 V s b C B j b 2 F 0 Z W Q v Q X V 0 b 1 J l b W 9 2 Z W R D b 2 x 1 b W 5 z M S 5 7 T V J Q I C h U S y k g d 2 l 0 a C B W Y X Q s N T F 9 J n F 1 b 3 Q 7 L C Z x d W 9 0 O 1 N l Y 3 R p b 2 4 x L 0 h J T C B 2 Y X R h Y m x l I G 1 h c m t l d C B z Z W x s I G N v Y X R l Z C 9 B d X R v U m V t b 3 Z l Z E N v b H V t b n M x L n t D b 2 x 1 b W 4 1 M y w 1 M n 0 m c X V v d D s s J n F 1 b 3 Q 7 U 2 V j d G l v b j E v S E l M I H Z h d G F i b G U g b W F y a 2 V 0 I H N l b G w g Y 2 9 h d G V k L 0 F 1 d G 9 S Z W 1 v d m V k Q 2 9 s d W 1 u c z E u e 0 N v b H V t b j U 0 L D U z f S Z x d W 9 0 O y w m c X V v d D t T Z W N 0 a W 9 u M S 9 I S U w g d m F 0 Y W J s Z S B t Y X J r Z X Q g c 2 V s b C B j b 2 F 0 Z W Q v Q X V 0 b 1 J l b W 9 2 Z W R D b 2 x 1 b W 5 z M S 5 7 Q 2 9 s d W 1 u N T U s N T R 9 J n F 1 b 3 Q 7 L C Z x d W 9 0 O 1 N l Y 3 R p b 2 4 x L 0 h J T C B 2 Y X R h Y m x l I G 1 h c m t l d C B z Z W x s I G N v Y X R l Z C 9 B d X R v U m V t b 3 Z l Z E N v b H V t b n M x L n t D b 2 x 1 b W 4 1 N i w 1 N X 0 m c X V v d D s s J n F 1 b 3 Q 7 U 2 V j d G l v b j E v S E l M I H Z h d G F i b G U g b W F y a 2 V 0 I H N l b G w g Y 2 9 h d G V k L 0 F 1 d G 9 S Z W 1 v d m V k Q 2 9 s d W 1 u c z E u e z E s N T Z 9 J n F 1 b 3 Q 7 L C Z x d W 9 0 O 1 N l Y 3 R p b 2 4 x L 0 h J T C B 2 Y X R h Y m x l I G 1 h c m t l d C B z Z W x s I G N v Y X R l Z C 9 B d X R v U m V t b 3 Z l Z E N v b H V t b n M x L n t U Z W t u b 2 J y a X R l I E F a L S A 4 N D Z B L D U 3 f S Z x d W 9 0 O y w m c X V v d D t T Z W N 0 a W 9 u M S 9 I S U w g d m F 0 Y W J s Z S B t Y X J r Z X Q g c 2 V s b C B j b 2 F 0 Z W Q v Q X V 0 b 1 J l b W 9 2 Z W R D b 2 x 1 b W 5 z M S 5 7 U F d D V C 5 Q V E N M L j I 0 M D Q x L D U 4 f S Z x d W 9 0 O y w m c X V v d D t T Z W N 0 a W 9 u M S 9 I S U w g d m F 0 Y W J s Z S B t Y X J r Z X Q g c 2 V s b C B j b 2 F 0 Z W Q v Q X V 0 b 1 J l b W 9 2 Z W R D b 2 x 1 b W 5 z M S 5 7 T U w s N T l 9 J n F 1 b 3 Q 7 L C Z x d W 9 0 O 1 N l Y 3 R p b 2 4 x L 0 h J T C B 2 Y X R h Y m x l I G 1 h c m t l d C B z Z W x s I G N v Y X R l Z C 9 B d X R v U m V t b 3 Z l Z E N v b H V t b n M x L n s x X z U s N j B 9 J n F 1 b 3 Q 7 L C Z x d W 9 0 O 1 N l Y 3 R p b 2 4 x L 0 h J T C B 2 Y X R h Y m x l I G 1 h c m t l d C B z Z W x s I G N v Y X R l Z C 9 B d X R v U m V t b 3 Z l Z E N v b H V t b n M x L n t D b 2 x 1 b W 4 2 M i w 2 M X 0 m c X V v d D s s J n F 1 b 3 Q 7 U 2 V j d G l v b j E v S E l M I H Z h d G F i b G U g b W F y a 2 V 0 I H N l b G w g Y 2 9 h d G V k L 0 F 1 d G 9 S Z W 1 v d m V k Q 2 9 s d W 1 u c z E u e 0 N v b H V t b j Y z L D Y y f S Z x d W 9 0 O 1 0 s J n F 1 b 3 Q 7 Q 2 9 s d W 1 u Q 2 9 1 b n Q m c X V v d D s 6 N j M s J n F 1 b 3 Q 7 S 2 V 5 Q 2 9 s d W 1 u T m F t Z X M m c X V v d D s 6 W 1 0 s J n F 1 b 3 Q 7 Q 2 9 s d W 1 u S W R l b n R p d G l l c y Z x d W 9 0 O z p b J n F 1 b 3 Q 7 U 2 V j d G l v b j E v S E l M I H Z h d G F i b G U g b W F y a 2 V 0 I H N l b G w g Y 2 9 h d G V k L 0 F 1 d G 9 S Z W 1 v d m V k Q 2 9 s d W 1 u c z E u e 1 N M L D B 9 J n F 1 b 3 Q 7 L C Z x d W 9 0 O 1 N l Y 3 R p b 2 4 x L 0 h J T C B 2 Y X R h Y m x l I G 1 h c m t l d C B z Z W x s I G N v Y X R l Z C 9 B d X R v U m V t b 3 Z l Z E N v b H V t b n M x L n t G a W 5 p c 2 h l Z C B n b 2 9 k I E l 0 Z W 0 g Y 2 9 k Z S w x f S Z x d W 9 0 O y w m c X V v d D t T Z W N 0 a W 9 u M S 9 I S U w g d m F 0 Y W J s Z S B t Y X J r Z X Q g c 2 V s b C B j b 2 F 0 Z W Q v Q X V 0 b 1 J l b W 9 2 Z W R D b 2 x 1 b W 5 z M S 5 7 U m V m I G 5 v L D J 9 J n F 1 b 3 Q 7 L C Z x d W 9 0 O 1 N l Y 3 R p b 2 4 x L 0 h J T C B 2 Y X R h Y m x l I G 1 h c m t l d C B z Z W x s I G N v Y X R l Z C 9 B d X R v U m V t b 3 Z l Z E N v b H V t b n M x L n t O Y W 1 l I G 9 m I F N j c m V 3 O i w z f S Z x d W 9 0 O y w m c X V v d D t T Z W N 0 a W 9 u M S 9 I S U w g d m F 0 Y W J s Z S B t Y X J r Z X Q g c 2 V s b C B j b 2 F 0 Z W Q v Q X V 0 b 1 J l b W 9 2 Z W R D b 2 x 1 b W 5 z M S 5 7 U 3 B l Y 2 l m a W N h d G l v b i w 0 f S Z x d W 9 0 O y w m c X V v d D t T Z W N 0 a W 9 u M S 9 I S U w g d m F 0 Y W J s Z S B t Y X J r Z X Q g c 2 V s b C B j b 2 F 0 Z W Q v Q X V 0 b 1 J l b W 9 2 Z W R D b 2 x 1 b W 5 z M S 5 7 U m F 3 I E 1 h d G V y a W F s L D V 9 J n F 1 b 3 Q 7 L C Z x d W 9 0 O 1 N l Y 3 R p b 2 4 x L 0 h J T C B 2 Y X R h Y m x l I G 1 h c m t l d C B z Z W x s I G N v Y X R l Z C 9 B d X R v U m V t b 3 Z l Z E N v b H V t b n M x L n t J d G V t I E N v Z G U g b 2 Y g U m F 3 I E 1 h d G V y a W F s I E h J T C B 2 Y X R h Y m x l L D Z 9 J n F 1 b 3 Q 7 L C Z x d W 9 0 O 1 N l Y 3 R p b 2 4 x L 0 h J T C B 2 Y X R h Y m x l I G 1 h c m t l d C B z Z W x s I G N v Y X R l Z C 9 B d X R v U m V t b 3 Z l Z E N v b H V t b n M x L n t V b 0 0 s N 3 0 m c X V v d D s s J n F 1 b 3 Q 7 U 2 V j d G l v b j E v S E l M I H Z h d G F i b G U g b W F y a 2 V 0 I H N l b G w g Y 2 9 h d G V k L 0 F 1 d G 9 S Z W 1 v d m V k Q 2 9 s d W 1 u c z E u e 3 V u a X Q g K G t n K S w 4 f S Z x d W 9 0 O y w m c X V v d D t T Z W N 0 a W 9 u M S 9 I S U w g d m F 0 Y W J s Z S B t Y X J r Z X Q g c 2 V s b C B j b 2 F 0 Z W Q v Q X V 0 b 1 J l b W 9 2 Z W R D b 2 x 1 b W 5 z M S 5 7 V 2 V p Z 2 h 0 I C h r Z y k s O X 0 m c X V v d D s s J n F 1 b 3 Q 7 U 2 V j d G l v b j E v S E l M I H Z h d G F i b G U g b W F y a 2 V 0 I H N l b G w g Y 2 9 h d G V k L 0 F 1 d G 9 S Z W 1 v d m V k Q 2 9 s d W 1 u c z E u e 1 d h c 3 R h Z 2 U g J S w x M H 0 m c X V v d D s s J n F 1 b 3 Q 7 U 2 V j d G l v b j E v S E l M I H Z h d G F i b G U g b W F y a 2 V 0 I H N l b G w g Y 2 9 h d G V k L 0 F 1 d G 9 S Z W 1 v d m V k Q 2 9 s d W 1 u c z E u e 1 p u I G N v Y X R p b m c g Q 2 9 s b 3 I s M T F 9 J n F 1 b 3 Q 7 L C Z x d W 9 0 O 1 N l Y 3 R p b 2 4 x L 0 h J T C B 2 Y X R h Y m x l I G 1 h c m t l d C B z Z W x s I G N v Y X R l Z C 9 B d X R v U m V t b 3 Z l Z E N v b H V t b n M x L n s g R H J h d 2 l u Z y B Q b 3 d k Z X I g R z Q w I C h L Z y 9 L Z y k s M T J 9 J n F 1 b 3 Q 7 L C Z x d W 9 0 O 1 N l Y 3 R p b 2 4 x L 0 h J T C B 2 Y X R h Y m x l I G 1 h c m t l d C B z Z W x s I G N v Y X R l Z C 9 B d X R v U m V t b 3 Z l Z E N v b H V t b n M x L n s g R H J h d 2 l u Z y B Q b 3 d k Z X I g V m l j Y W Z p b C B U T i A 0 M z k y I C h L Z y 9 L Z y k s M T N 9 J n F 1 b 3 Q 7 L C Z x d W 9 0 O 1 N l Y 3 R p b 2 4 x L 0 h J T C B 2 Y X R h Y m x l I G 1 h c m t l d C B z Z W x s I G N v Y X R l Z C 9 B d X R v U m V t b 3 Z l Z E N v b H V t b n M x L n s g R H J h d 2 l u Z y B Q b 3 d k Z X I g V m l j Y W Z p b C B T d W 1 h Y y A 1 I C h L Z y 9 L Z y k s M T R 9 J n F 1 b 3 Q 7 L C Z x d W 9 0 O 1 N l Y 3 R p b 2 4 x L 0 h J T C B 2 Y X R h Y m x l I G 1 h c m t l d C B z Z W x s I G N v Y X R l Z C 9 B d X R v U m V t b 3 Z l Z E N v b H V t b n M x L n t Q a G 9 z Y 2 h l b S A y M z c g K E t n L 0 t n K S w x N X 0 m c X V v d D s s J n F 1 b 3 Q 7 U 2 V j d G l v b j E v S E l M I H Z h d G F i b G U g b W F y a 2 V 0 I H N l b G w g Y 2 9 h d G V k L 0 F 1 d G 9 S Z W 1 v d m V k Q 2 9 s d W 1 u c z E u e 0 N v b m R h d C B T b 2 F w I C h D b 2 x s d W J l I D U 1 M S k g K E t n L 0 t n K S w x N n 0 m c X V v d D s s J n F 1 b 3 Q 7 U 2 V j d G l v b j E v S E l M I H Z h d G F i b G U g b W F y a 2 V 0 I H N l b G w g Y 2 9 h d G V k L 0 F 1 d G 9 S Z W 1 v d m V k Q 2 9 s d W 1 u c z E u e 0 h 5 Z H J v Y 2 x v c m l j I E F j a W Q g K E t n L 0 t n K S w x N 3 0 m c X V v d D s s J n F 1 b 3 Q 7 U 2 V j d G l v b j E v S E l M I H Z h d G F i b G U g b W F y a 2 V 0 I H N l b G w g Y 2 9 h d G V k L 0 F 1 d G 9 S Z W 1 v d m V k Q 2 9 s d W 1 u c z E u e 0 R p Z X N l b C A o T C 9 L Z y k s M T h 9 J n F 1 b 3 Q 7 L C Z x d W 9 0 O 1 N l Y 3 R p b 2 4 x L 0 h J T C B 2 Y X R h Y m x l I G 1 h c m t l d C B z Z W x s I G N v Y X R l Z C 9 B d X R v U m V t b 3 Z l Z E N v b H V t b n M x L n t H Z W F y I G 9 p b C A o T C 9 L Z y k s M T l 9 J n F 1 b 3 Q 7 L C Z x d W 9 0 O 1 N l Y 3 R p b 2 4 x L 0 h J T C B 2 Y X R h Y m x l I G 1 h c m t l d C B z Z W x s I G N v Y X R l Z C 9 B d X R v U m V t b 3 Z l Z E N v b H V t b n M x L n t T b 2 x 1 Y m x l I E N 1 d H R p b m c g T 2 l s I C h M L 0 t n K S w y M H 0 m c X V v d D s s J n F 1 b 3 Q 7 U 2 V j d G l v b j E v S E l M I H Z h d G F i b G U g b W F y a 2 V 0 I H N l b G w g Y 2 9 h d G V k L 0 F 1 d G 9 S Z W 1 v d m V k Q 2 9 s d W 1 u c z E u e 1 F 1 Z W 5 j a G l u Z y B v a W w g K E w v S 2 c p L D I x f S Z x d W 9 0 O y w m c X V v d D t T Z W N 0 a W 9 u M S 9 I S U w g d m F 0 Y W J s Z S B t Y X J r Z X Q g c 2 V s b C B j b 2 F 0 Z W Q v Q X V 0 b 1 J l b W 9 2 Z W R D b 2 x 1 b W 5 z M S 5 7 T W V 0 a G F u b 2 w g K E w v S 2 c p L D I y f S Z x d W 9 0 O y w m c X V v d D t T Z W N 0 a W 9 u M S 9 I S U w g d m F 0 Y W J s Z S B t Y X J r Z X Q g c 2 V s b C B j b 2 F 0 Z W Q v Q X V 0 b 1 J l b W 9 2 Z W R D b 2 x 1 b W 5 z M S 5 7 V W x 0 c m F i c m l 0 Z S 0 0 N D Y w I C h B K T 1 U Z W t u b 2 J y a X R l I E F a L S A 4 N D Z B I C h M L 0 t n K S w y M 3 0 m c X V v d D s s J n F 1 b 3 Q 7 U 2 V j d G l v b j E v S E l M I H Z h d G F i b G U g b W F y a 2 V 0 I H N l b G w g Y 2 9 h d G V k L 0 F 1 d G 9 S Z W 1 v d m V k Q 2 9 s d W 1 u c z E u e 1 V s d H J h Y n J p d G U t N D Y x N S A o Q i k 9 V G V r b m 9 i c m l 0 Z S B B W i 0 g O D Q 2 Q i A o S 2 c v S 2 c p L D I 0 f S Z x d W 9 0 O y w m c X V v d D t T Z W N 0 a W 9 u M S 9 I S U w g d m F 0 Y W J s Z S B t Y X J r Z X Q g c 2 V s b C B j b 2 F 0 Z W Q v Q X V 0 b 1 J l b W 9 2 Z W R D b 2 x 1 b W 5 z M S 5 7 Q m 9 y a W M g Y W N p Z C A o S 2 c v S 2 c p L D I 1 f S Z x d W 9 0 O y w m c X V v d D t T Z W N 0 a W 9 u M S 9 I S U w g d m F 0 Y W J s Z S B t Y X J r Z X Q g c 2 V s b C B j b 2 F 0 Z W Q v Q X V 0 b 1 J l b W 9 2 Z W R D b 2 x 1 b W 5 z M S 5 7 V W x 0 c m F i c m l 0 Z S 0 0 O D g 1 I C h N K T 1 U Z W t u b 2 J y a X R l I E F a L T E w O D V N I C h M L 0 t n K S w y N n 0 m c X V v d D s s J n F 1 b 3 Q 7 U 2 V j d G l v b j E v S E l M I H Z h d G F i b G U g b W F y a 2 V 0 I H N l b G w g Y 2 9 h d G V k L 0 F 1 d G 9 S Z W 1 v d m V k Q 2 9 s d W 1 u c z E u e 1 V s d H J h Y n J p d G U t N D g 4 N S A o U i k 9 V G V r b m 9 i c m l 0 Z S B B W i 0 x M D g 1 U k Y g K E w v S 2 c p L D I 3 f S Z x d W 9 0 O y w m c X V v d D t T Z W N 0 a W 9 u M S 9 I S U w g d m F 0 Y W J s Z S B t Y X J r Z X Q g c 2 V s b C B j b 2 F 0 Z W Q v Q X V 0 b 1 J l b W 9 2 Z W R D b 2 x 1 b W 5 z M S 5 7 W m 4 g Q W 5 v Z G U g Y 2 9 u c 3 V t c H R p b 2 4 g K E t n L 0 t n K S w y O H 0 m c X V v d D s s J n F 1 b 3 Q 7 U 2 V j d G l v b j E v S E l M I H Z h d G F i b G U g b W F y a 2 V 0 I H N l b G w g Y 2 9 h d G V k L 0 F 1 d G 9 S Z W 1 v d m V k Q 2 9 s d W 1 u c z E u e 1 N 1 c m Z v b G l u I F N L I D Q w I C h L Z y 9 L Z y k s M j l 9 J n F 1 b 3 Q 7 L C Z x d W 9 0 O 1 N l Y 3 R p b 2 4 x L 0 h J T C B 2 Y X R h Y m x l I G 1 h c m t l d C B z Z W x s I G N v Y X R l Z C 9 B d X R v U m V t b 3 Z l Z E N v b H V t b n M x L n t L Z W 1 w Y X M g Q k w t M z A w M C A o T C 9 L Z y k g V 2 h p d G U s M z B 9 J n F 1 b 3 Q 7 L C Z x d W 9 0 O 1 N l Y 3 R p b 2 4 x L 0 h J T C B 2 Y X R h Y m x l I G 1 h c m t l d C B z Z W x s I G N v Y X R l Z C 9 B d X R v U m V t b 3 Z l Z E N v b H V t b n M x L n t L Z W 1 w Y X M g S V I t O D U y L 1 R F Q 0 5 P Q l J J V E U g N j E y I C h M L 0 t n K S A 3 I E N v b G 9 y L D M x f S Z x d W 9 0 O y w m c X V v d D t T Z W N 0 a W 9 u M S 9 I S U w g d m F 0 Y W J s Z S B t Y X J r Z X Q g c 2 V s b C B j b 2 F 0 Z W Q v Q X V 0 b 1 J l b W 9 2 Z W R D b 2 x 1 b W 5 z M S 5 7 S H l k c m 9 n Z W 4 g U G V y b 3 h p Z G U t K F J N K S A o T C 9 L Z y k s M z J 9 J n F 1 b 3 Q 7 L C Z x d W 9 0 O 1 N l Y 3 R p b 2 4 x L 0 h J T C B 2 Y X R h Y m x l I G 1 h c m t l d C B z Z W x s I G N v Y X R l Z C 9 B d X R v U m V t b 3 Z l Z E N v b H V t b n M x L n t O a X R y a W M g Q W N p Z C A o T C 9 L Z y k s M z N 9 J n F 1 b 3 Q 7 L C Z x d W 9 0 O 1 N l Y 3 R p b 2 4 x L 0 h J T C B 2 Y X R h Y m x l I G 1 h c m t l d C B z Z W x s I G N v Y X R l Z C 9 B d X R v U m V t b 3 Z l Z E N v b H V t b n M x L n t F c m 8 g Q 2 x l Y W 4 t M j g w L 1 R l a 2 5 v Y n J p d G U g M j g w M C A g K E t n L 0 t n K S w z N H 0 m c X V v d D s s J n F 1 b 3 Q 7 U 2 V j d G l v b j E v S E l M I H Z h d G F i b G U g b W F y a 2 V 0 I H N l b G w g Y 2 9 h d G V k L 0 F 1 d G 9 S Z W 1 v d m V k Q 2 9 s d W 1 u c z E u e 0 h 5 Z H J v Y 2 x v c m l j I E F j a W Q g K E t n L 0 t n K V 8 x L D M 1 f S Z x d W 9 0 O y w m c X V v d D t T Z W N 0 a W 9 u M S 9 I S U w g d m F 0 Y W J s Z S B t Y X J r Z X Q g c 2 V s b C B j b 2 F 0 Z W Q v Q X V 0 b 1 J l b W 9 2 Z W R D b 2 x 1 b W 5 z M S 5 7 R 2 l u d G h v e C B a Q i A 5 O T I g Q S A o T C 9 L Z y k s M z Z 9 J n F 1 b 3 Q 7 L C Z x d W 9 0 O 1 N l Y 3 R p b 2 4 x L 0 h J T C B 2 Y X R h Y m x l I G 1 h c m t l d C B z Z W x s I G N v Y X R l Z C 9 B d X R v U m V t b 3 Z l Z E N v b H V t b n M x L n t H a W 5 0 a G 9 4 I F p C I D k 5 M i B C I C h M L 0 t n K S w z N 3 0 m c X V v d D s s J n F 1 b 3 Q 7 U 2 V j d G l v b j E v S E l M I H Z h d G F i b G U g b W F y a 2 V 0 I H N l b G w g Y 2 9 h d G V k L 0 F 1 d G 9 S Z W 1 v d m V k Q 2 9 s d W 1 u c z E u e 1 N 1 c m N v b i A z N T E g K E w v S 2 c p L D M 4 f S Z x d W 9 0 O y w m c X V v d D t T Z W N 0 a W 9 u M S 9 I S U w g d m F 0 Y W J s Z S B t Y X J r Z X Q g c 2 V s b C B j b 2 F 0 Z W Q v Q X V 0 b 1 J l b W 9 2 Z W R D b 2 x 1 b W 5 z M S 5 7 S W 5 z d G F i b G F j a y A z M y A o T C 9 L Z y k s M z l 9 J n F 1 b 3 Q 7 L C Z x d W 9 0 O 1 N l Y 3 R p b 2 4 x L 0 h J T C B 2 Y X R h Y m x l I G 1 h c m t l d C B z Z W x s I G N v Y X R l Z C 9 B d X R v U m V t b 3 Z l Z E N v b H V t b n M x L n t T d X J m b 2 x p b i B T S y A 0 M C A o S 2 c v S 2 c p X z I s N D B 9 J n F 1 b 3 Q 7 L C Z x d W 9 0 O 1 N l Y 3 R p b 2 4 x L 0 h J T C B 2 Y X R h Y m x l I G 1 h c m t l d C B z Z W x s I G N v Y X R l Z C 9 B d X R v U m V t b 3 Z l Z E N v b H V t b n M x L n t I e W R y b 2 N s b 3 J p Y y B B Y 2 l k I C h L Z y 9 L Z y l f M y w 0 M X 0 m c X V v d D s s J n F 1 b 3 Q 7 U 2 V j d G l v b j E v S E l M I H Z h d G F i b G U g b W F y a 2 V 0 I H N l b G w g Y 2 9 h d G V k L 0 F 1 d G 9 S Z W 1 v d m V k Q 2 9 s d W 1 u c z E u e 0 x V Q l J P I F J V U 1 Q g T 0 Z G I D E w M C A o S 2 c v S 2 c p L D Q y f S Z x d W 9 0 O y w m c X V v d D t T Z W N 0 a W 9 u M S 9 I S U w g d m F 0 Y W J s Z S B t Y X J r Z X Q g c 2 V s b C B j b 2 F 0 Z W Q v Q X V 0 b 1 J l b W 9 2 Z W R D b 2 x 1 b W 5 z M S 5 7 V G 9 0 Y W w g U 3 V y Z m 9 s a W 4 g U 0 s g N D A g K E t n L 0 t n K S w 0 M 3 0 m c X V v d D s s J n F 1 b 3 Q 7 U 2 V j d G l v b j E v S E l M I H Z h d G F i b G U g b W F y a 2 V 0 I H N l b G w g Y 2 9 h d G V k L 0 F 1 d G 9 S Z W 1 v d m V k Q 2 9 s d W 1 u c z E u e 1 R v d G F s I E h 5 Z H J v Y 2 x v c m l j I E F j a W Q g K E t n L 0 t n K S w 0 N H 0 m c X V v d D s s J n F 1 b 3 Q 7 U 2 V j d G l v b j E v S E l M I H Z h d G F i b G U g b W F y a 2 V 0 I H N l b G w g Y 2 9 h d G V k L 0 F 1 d G 9 S Z W 1 v d m V k Q 2 9 s d W 1 u c z E u e 0 J v b m Q g V 2 F z a G V y I C h Q Z X I g S 2 c p L D Q 1 f S Z x d W 9 0 O y w m c X V v d D t T Z W N 0 a W 9 u M S 9 I S U w g d m F 0 Y W J s Z S B t Y X J r Z X Q g c 2 V s b C B j b 2 F 0 Z W Q v Q X V 0 b 1 J l b W 9 2 Z W R D b 2 x 1 b W 5 z M S 5 7 I E Z s Y W 5 n Z S B O d X Q g Q m F n I C h Q Y 3 M v I D I 1 I E t n K S w 0 N n 0 m c X V v d D s s J n F 1 b 3 Q 7 U 2 V j d G l v b j E v S E l M I H Z h d G F i b G U g b W F y a 2 V 0 I H N l b G w g Y 2 9 h d G V k L 0 F 1 d G 9 S Z W 1 v d m V k Q 2 9 s d W 1 u c z E u e 0 Z s Y W 5 n Z S B C b 2 x 0 I E J h Z y A o U G N z L y A y N S B L Z y k s N D d 9 J n F 1 b 3 Q 7 L C Z x d W 9 0 O 1 N l Y 3 R p b 2 4 x L 0 h J T C B 2 Y X R h Y m x l I G 1 h c m t l d C B z Z W x s I G N v Y X R l Z C 9 B d X R v U m V t b 3 Z l Z E N v b H V t b n M x L n s g S G V 4 I E 5 1 d C B C Y W c g K F B j c y 8 g M j U g S 2 c p L D Q 4 f S Z x d W 9 0 O y w m c X V v d D t T Z W N 0 a W 9 u M S 9 I S U w g d m F 0 Y W J s Z S B t Y X J r Z X Q g c 2 V s b C B j b 2 F 0 Z W Q v Q X V 0 b 1 J l b W 9 2 Z W R D b 2 x 1 b W 5 z M S 5 7 R m l u a X N o Z W Q g Z 2 9 v Z C B J d G V t I G N v Z G V f N C w 0 O X 0 m c X V v d D s s J n F 1 b 3 Q 7 U 2 V j d G l v b j E v S E l M I H Z h d G F i b G U g b W F y a 2 V 0 I H N l b G w g Y 2 9 h d G V k L 0 F 1 d G 9 S Z W 1 v d m V k Q 2 9 s d W 1 u c z E u e 1 Z h d C B k Z W N s Y X J l L D U w f S Z x d W 9 0 O y w m c X V v d D t T Z W N 0 a W 9 u M S 9 I S U w g d m F 0 Y W J s Z S B t Y X J r Z X Q g c 2 V s b C B j b 2 F 0 Z W Q v Q X V 0 b 1 J l b W 9 2 Z W R D b 2 x 1 b W 5 z M S 5 7 T V J Q I C h U S y k g d 2 l 0 a C B W Y X Q s N T F 9 J n F 1 b 3 Q 7 L C Z x d W 9 0 O 1 N l Y 3 R p b 2 4 x L 0 h J T C B 2 Y X R h Y m x l I G 1 h c m t l d C B z Z W x s I G N v Y X R l Z C 9 B d X R v U m V t b 3 Z l Z E N v b H V t b n M x L n t D b 2 x 1 b W 4 1 M y w 1 M n 0 m c X V v d D s s J n F 1 b 3 Q 7 U 2 V j d G l v b j E v S E l M I H Z h d G F i b G U g b W F y a 2 V 0 I H N l b G w g Y 2 9 h d G V k L 0 F 1 d G 9 S Z W 1 v d m V k Q 2 9 s d W 1 u c z E u e 0 N v b H V t b j U 0 L D U z f S Z x d W 9 0 O y w m c X V v d D t T Z W N 0 a W 9 u M S 9 I S U w g d m F 0 Y W J s Z S B t Y X J r Z X Q g c 2 V s b C B j b 2 F 0 Z W Q v Q X V 0 b 1 J l b W 9 2 Z W R D b 2 x 1 b W 5 z M S 5 7 Q 2 9 s d W 1 u N T U s N T R 9 J n F 1 b 3 Q 7 L C Z x d W 9 0 O 1 N l Y 3 R p b 2 4 x L 0 h J T C B 2 Y X R h Y m x l I G 1 h c m t l d C B z Z W x s I G N v Y X R l Z C 9 B d X R v U m V t b 3 Z l Z E N v b H V t b n M x L n t D b 2 x 1 b W 4 1 N i w 1 N X 0 m c X V v d D s s J n F 1 b 3 Q 7 U 2 V j d G l v b j E v S E l M I H Z h d G F i b G U g b W F y a 2 V 0 I H N l b G w g Y 2 9 h d G V k L 0 F 1 d G 9 S Z W 1 v d m V k Q 2 9 s d W 1 u c z E u e z E s N T Z 9 J n F 1 b 3 Q 7 L C Z x d W 9 0 O 1 N l Y 3 R p b 2 4 x L 0 h J T C B 2 Y X R h Y m x l I G 1 h c m t l d C B z Z W x s I G N v Y X R l Z C 9 B d X R v U m V t b 3 Z l Z E N v b H V t b n M x L n t U Z W t u b 2 J y a X R l I E F a L S A 4 N D Z B L D U 3 f S Z x d W 9 0 O y w m c X V v d D t T Z W N 0 a W 9 u M S 9 I S U w g d m F 0 Y W J s Z S B t Y X J r Z X Q g c 2 V s b C B j b 2 F 0 Z W Q v Q X V 0 b 1 J l b W 9 2 Z W R D b 2 x 1 b W 5 z M S 5 7 U F d D V C 5 Q V E N M L j I 0 M D Q x L D U 4 f S Z x d W 9 0 O y w m c X V v d D t T Z W N 0 a W 9 u M S 9 I S U w g d m F 0 Y W J s Z S B t Y X J r Z X Q g c 2 V s b C B j b 2 F 0 Z W Q v Q X V 0 b 1 J l b W 9 2 Z W R D b 2 x 1 b W 5 z M S 5 7 T U w s N T l 9 J n F 1 b 3 Q 7 L C Z x d W 9 0 O 1 N l Y 3 R p b 2 4 x L 0 h J T C B 2 Y X R h Y m x l I G 1 h c m t l d C B z Z W x s I G N v Y X R l Z C 9 B d X R v U m V t b 3 Z l Z E N v b H V t b n M x L n s x X z U s N j B 9 J n F 1 b 3 Q 7 L C Z x d W 9 0 O 1 N l Y 3 R p b 2 4 x L 0 h J T C B 2 Y X R h Y m x l I G 1 h c m t l d C B z Z W x s I G N v Y X R l Z C 9 B d X R v U m V t b 3 Z l Z E N v b H V t b n M x L n t D b 2 x 1 b W 4 2 M i w 2 M X 0 m c X V v d D s s J n F 1 b 3 Q 7 U 2 V j d G l v b j E v S E l M I H Z h d G F i b G U g b W F y a 2 V 0 I H N l b G w g Y 2 9 h d G V k L 0 F 1 d G 9 S Z W 1 v d m V k Q 2 9 s d W 1 u c z E u e 0 N v b H V t b j Y z L D Y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l M J T I w d m F 0 Y W J s Z S U y M G 1 h c m t l d C U y M H N l b G w l M j B j b 2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M J T I w d m F 0 Y W J s Z S U y M G 1 h c m t l d C U y M H N l b G w l M j B j b 2 F 0 Z W Q v S E l M J T I w d m F 0 Y W J s Z S U y M G 1 h c m t l d C U y M H N l b G w l M j B j b 2 F 0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U w l M j B 2 Y X R h Y m x l J T I w b W F y a 2 V 0 J T I w c 2 V s b C U y M G N v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U y M C g y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T C U y M H Z h d G F i b G U l M j B t Y X J r Z X Q l M j B z Z W w l M j B 1 b m N v Y X R l Z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T C U y M H Z h d G F i b G U l M j B t Y X J r Z X Q l M j B z Z W w l M j B 1 b m N v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U w l M j B 2 Y X R h Y m x l J T I w b W F y a 2 V 0 J T I w c 2 V s J T I w d W 5 j b 2 F 0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M J T I w d m F 0 Y W J s Z S U y M G 1 h c m t l d C U y M H N l b C U y M H V u Y 2 9 h d G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T C U y M H Z h d G F i b G U l M j B t Y X J r Z X Q l M j B z Z W x s J T I w Y 2 9 h d G V k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M J T I w d m F 0 Y W J s Z S U y M G 1 h c m t l d C U y M H N l b G w l M j B j b 2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M J T I w d m F 0 Y W J s Z S U y M G 1 h c m t l d C U y M H N l b G w l M j B j b 2 F 0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M J T I w d m F 0 Y W J s Z S U y M G 1 h c m t l d C U y M H N l b G w l M j B j b 2 F 0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Z W Q l M j B T Q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N a X h l Z F 9 T Q k 4 i I C 8 + P E V u d H J 5 I F R 5 c G U 9 I l F 1 Z X J 5 S U Q i I F Z h b H V l P S J z N T I 5 Z D E x N D M t M G F j N i 0 0 M W V m L W E y N m U t N G M y N j R m Z D d i O W Y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R m l s b E V y c m 9 y Q 2 9 1 b n Q i I F Z h b H V l P S J s M S I g L z 4 8 R W 5 0 c n k g V H l w Z T 0 i R m l s b E x h c 3 R V c G R h d G V k I i B W Y W x 1 Z T 0 i Z D I w M j U t M D c t M D h U M D U 6 N T E 6 M j M u N z E 5 M j I y M V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E 9 P S I g L z 4 8 R W 5 0 c n k g V H l w Z T 0 i R m l s b E N v d W 5 0 I i B W Y W x 1 Z T 0 i b D E i I C 8 + P E V u d H J 5 I F R 5 c G U 9 I k Z p b G x D b 2 x 1 b W 5 O Y W 1 l c y I g V m F s d W U 9 I n N b J n F 1 b 3 Q 7 U 0 w m c X V v d D s s J n F 1 b 3 Q 7 R m l u a X N o Z W Q g Z 2 9 v Z C B J d G V t I G N v Z G U m c X V v d D s s J n F 1 b 3 Q 7 U m V m I G 5 v J n F 1 b 3 Q 7 L C Z x d W 9 0 O 0 5 h b W U g b 2 Y g U 2 N y Z X c m c X V v d D s s J n F 1 b 3 Q 7 U 3 B l Y 2 l m a W N h d G l v b i Z x d W 9 0 O y w m c X V v d D t S Y X c g T W F 0 Z X J p Y W w m c X V v d D s s J n F 1 b 3 Q 7 V W 9 N J n F 1 b 3 Q 7 L C Z x d W 9 0 O 1 V u a X Q g K G t n K S Z x d W 9 0 O y w m c X V v d D t X Z W l n a H Q g K G t n K S Z x d W 9 0 O y w m c X V v d D t X Y X N 0 Y W d l I C U m c X V v d D s s J n F 1 b 3 Q 7 W m 4 g Q 2 9 h d G l u Z y B D b 2 x v c i Z x d W 9 0 O y w m c X V v d D s g R H J h d 2 l u Z y B Q b 3 d k Z X I g R z Q w I C h L Z y 9 L Z y k m c X V v d D s s J n F 1 b 3 Q 7 I E R y Y X d p b m c g U G 9 3 Z G V y I F Z p Y 2 F m a W w g V E 4 g N D M 5 M i A o S 2 c v S 2 c p J n F 1 b 3 Q 7 L C Z x d W 9 0 O y B E c m F 3 a W 5 n I F B v d 2 R l c i B W a W N h Z m l s I F N 1 b W F j I D U g K E t n L 0 t n K S Z x d W 9 0 O y w m c X V v d D t Q a G 9 z Y 2 h l b S A y M z c g K E t n L 0 t n K S Z x d W 9 0 O y w m c X V v d D t D b 2 5 k Y X Q g U 2 9 h c C A o Q 2 9 s b H V i Z S A 1 N T E p I C h L Z y 9 L Z y k m c X V v d D s s J n F 1 b 3 Q 7 S H l k c m 9 j b G 9 y a W M g Q W N p Z C A o S 2 c v S 2 c p J n F 1 b 3 Q 7 L C Z x d W 9 0 O 0 R p Z X N l b C A o T C 9 L Z y k m c X V v d D s s J n F 1 b 3 Q 7 R 2 V h c i B v a W w g K E w v S 2 c p J n F 1 b 3 Q 7 L C Z x d W 9 0 O 1 N v b H V i b G U g Q 3 V 0 d G l u Z y B P a W w g K E w v S 2 c p J n F 1 b 3 Q 7 L C Z x d W 9 0 O 1 F 1 Z W 5 j a G l u Z y B v a W w g K E w v S 2 c p J n F 1 b 3 Q 7 L C Z x d W 9 0 O 0 1 l d G h h b m 9 s I C h M L 0 t n K S Z x d W 9 0 O y w m c X V v d D t V b H R y Y W J y a X R l L T Q 0 N j A g K E E p P V R l a 2 5 v Y n J p d G U g Q V o g O D Q 2 I E E v O D k 2 I E E g K E w v U G N z K S Z x d W 9 0 O y w m c X V v d D t V b H R y Y W J y a X R l L T Q 2 M T U g K E I p P V R l a 2 5 v Y n J p d G U g Q V o g O D Q 2 I E I v O D k 2 I E I v M z Q 2 Q i A v O T Q 2 I E J c b i A o S 2 c v U G N z K S A m c X V v d D s s J n F 1 b 3 Q 7 Q m 9 y a W M g Y W N p Z C A o S 2 c v S 2 c p J n F 1 b 3 Q 7 L C Z x d W 9 0 O 1 V s d H J h Y n J p d G U t N D g 4 N S A o T S k 9 V G V r b m 9 i c m l 0 Z S B B W i A x M D g 1 I E 0 g K E w v U G N z K S Z x d W 9 0 O y w m c X V v d D t V b H R y Y W J y a X R l L T Q 4 O D U g K F I p P V R l a 2 5 v Y n J p d G U g Q V o g M T A 4 N S B S R i A o T C 9 Q Y 3 M p J n F 1 b 3 Q 7 L C Z x d W 9 0 O 1 p u I E F u b 2 R l I G N v b n N 1 b X B 0 a W 9 u I C h L Z y 9 L Z y k m c X V v d D s s J n F 1 b 3 Q 7 U 3 V y Z m 9 s a W 4 g U 0 s g N D A g K E t n L 0 t n K S Z x d W 9 0 O y w m c X V v d D t L Z W 1 w Y X M g Q k w t M z A w M C A o T C 9 L Z y k g V 2 h p d G U m c X V v d D s s J n F 1 b 3 Q 7 S 2 V t c G F z I E l S L T g 1 M i 9 U R U N O T 0 J S S V R F I D Y x M i A o T C 9 L Z y k g N y B D b 2 x v c i Z x d W 9 0 O y w m c X V v d D t I e W R y b 2 d l b i B Q Z X J v e G l k Z S 0 o U k 0 p I C h M L 0 t n K S Z x d W 9 0 O y w m c X V v d D t O a X R y a W M g Q W N p Z C A o T C 9 L Z y k m c X V v d D s s J n F 1 b 3 Q 7 R X J v I E N s Z W F u L T I 4 M C 9 U Z W t u b 2 J y a X R l I D I 4 M D A g I C h L Z y 9 L Z y k m c X V v d D s s J n F 1 b 3 Q 7 S H l k c m 9 j b G 9 y a W M g Q W N p Z C A o S 2 c v S 2 c p X z E m c X V v d D s s J n F 1 b 3 Q 7 R 2 l u d G h v e C B a Q i A 5 O T I g Q S A o T C 9 L Z y k m c X V v d D s s J n F 1 b 3 Q 7 R 2 l u d G h v e C B a Q i A 5 O T I g Q i A o T C 9 L Z y k m c X V v d D s s J n F 1 b 3 Q 7 U 3 V y Y 2 9 u I D M 1 M S A o T C 9 L Z y k m c X V v d D s s J n F 1 b 3 Q 7 S W 5 z d G F i b G F j a y A z M y A o T C 9 L Z y k m c X V v d D s s J n F 1 b 3 Q 7 U 3 V y Z m 9 s a W 4 g U 0 s g N D A g K E t n L 0 t n K V 8 y J n F 1 b 3 Q 7 L C Z x d W 9 0 O 0 h 5 Z H J v Y 2 x v c m l j I E F j a W Q g K E t n L 0 t n K V 8 z J n F 1 b 3 Q 7 L C Z x d W 9 0 O 0 x V Q l J P I F J V U 1 Q g T 0 Z G I D E w M C A o S 2 c v S 2 c p J n F 1 b 3 Q 7 L C Z x d W 9 0 O 1 R v d G F s I F N 1 c m Z v b G l u I F N L I D Q w I C h L Z y 9 L Z y k m c X V v d D s s J n F 1 b 3 Q 7 V G 9 0 Y W w g S H l k c m 9 j b G 9 y a W M g Q W N p Z C A o S 2 c v S 2 c p J n F 1 b 3 Q 7 L C Z x d W 9 0 O 0 J v b m Q g V 2 F z a G V y I C h Q Z X I g S 2 c p J n F 1 b 3 Q 7 L C Z x d W 9 0 O y B G b G F u Z 2 U g T n V 0 I E J h Z y A o U G N z L y A y N S B L Z y k m c X V v d D s s J n F 1 b 3 Q 7 R m x h b m d l I E J v b H Q g Q m F n I C h Q Y 3 M v I D I 1 I E t n K S Z x d W 9 0 O y w m c X V v d D s g S G V 4 I E 5 1 d C B C Y W c g K F B j c y 8 g M j U g S 2 c p J n F 1 b 3 Q 7 L C Z x d W 9 0 O 0 Z p b m l z a G V k I G d v b 2 Q g S X R l b S B j b 2 R l X z Q m c X V v d D s s J n F 1 b 3 Q 7 V m F 0 I G R l Y 2 x h c m U m c X V v d D s s J n F 1 b 3 Q 7 T V J Q I C h U S y k g d 2 l 0 a C B W Y X Q m c X V v d D s s J n F 1 b 3 Q 7 Q 2 9 s d W 1 u N T I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h l Z C B T Q k 4 v Q X V 0 b 1 J l b W 9 2 Z W R D b 2 x 1 b W 5 z M S 5 7 U 0 w s M H 0 m c X V v d D s s J n F 1 b 3 Q 7 U 2 V j d G l v b j E v T W l 4 Z W Q g U 0 J O L 0 F 1 d G 9 S Z W 1 v d m V k Q 2 9 s d W 1 u c z E u e 0 Z p b m l z a G V k I G d v b 2 Q g S X R l b S B j b 2 R l L D F 9 J n F 1 b 3 Q 7 L C Z x d W 9 0 O 1 N l Y 3 R p b 2 4 x L 0 1 p e G V k I F N C T i 9 B d X R v U m V t b 3 Z l Z E N v b H V t b n M x L n t S Z W Y g b m 8 s M n 0 m c X V v d D s s J n F 1 b 3 Q 7 U 2 V j d G l v b j E v T W l 4 Z W Q g U 0 J O L 0 F 1 d G 9 S Z W 1 v d m V k Q 2 9 s d W 1 u c z E u e 0 5 h b W U g b 2 Y g U 2 N y Z X c s M 3 0 m c X V v d D s s J n F 1 b 3 Q 7 U 2 V j d G l v b j E v T W l 4 Z W Q g U 0 J O L 0 F 1 d G 9 S Z W 1 v d m V k Q 2 9 s d W 1 u c z E u e 1 N w Z W N p Z m l j Y X R p b 2 4 s N H 0 m c X V v d D s s J n F 1 b 3 Q 7 U 2 V j d G l v b j E v T W l 4 Z W Q g U 0 J O L 0 F 1 d G 9 S Z W 1 v d m V k Q 2 9 s d W 1 u c z E u e 1 J h d y B N Y X R l c m l h b C w 1 f S Z x d W 9 0 O y w m c X V v d D t T Z W N 0 a W 9 u M S 9 N a X h l Z C B T Q k 4 v Q X V 0 b 1 J l b W 9 2 Z W R D b 2 x 1 b W 5 z M S 5 7 V W 9 N L D Z 9 J n F 1 b 3 Q 7 L C Z x d W 9 0 O 1 N l Y 3 R p b 2 4 x L 0 1 p e G V k I F N C T i 9 B d X R v U m V t b 3 Z l Z E N v b H V t b n M x L n t V b m l 0 I C h r Z y k s N 3 0 m c X V v d D s s J n F 1 b 3 Q 7 U 2 V j d G l v b j E v T W l 4 Z W Q g U 0 J O L 0 F 1 d G 9 S Z W 1 v d m V k Q 2 9 s d W 1 u c z E u e 1 d l a W d o d C A o a 2 c p L D h 9 J n F 1 b 3 Q 7 L C Z x d W 9 0 O 1 N l Y 3 R p b 2 4 x L 0 1 p e G V k I F N C T i 9 B d X R v U m V t b 3 Z l Z E N v b H V t b n M x L n t X Y X N 0 Y W d l I C U s O X 0 m c X V v d D s s J n F 1 b 3 Q 7 U 2 V j d G l v b j E v T W l 4 Z W Q g U 0 J O L 0 F 1 d G 9 S Z W 1 v d m V k Q 2 9 s d W 1 u c z E u e 1 p u I E N v Y X R p b m c g Q 2 9 s b 3 I s M T B 9 J n F 1 b 3 Q 7 L C Z x d W 9 0 O 1 N l Y 3 R p b 2 4 x L 0 1 p e G V k I F N C T i 9 B d X R v U m V t b 3 Z l Z E N v b H V t b n M x L n s g R H J h d 2 l u Z y B Q b 3 d k Z X I g R z Q w I C h L Z y 9 L Z y k s M T F 9 J n F 1 b 3 Q 7 L C Z x d W 9 0 O 1 N l Y 3 R p b 2 4 x L 0 1 p e G V k I F N C T i 9 B d X R v U m V t b 3 Z l Z E N v b H V t b n M x L n s g R H J h d 2 l u Z y B Q b 3 d k Z X I g V m l j Y W Z p b C B U T i A 0 M z k y I C h L Z y 9 L Z y k s M T J 9 J n F 1 b 3 Q 7 L C Z x d W 9 0 O 1 N l Y 3 R p b 2 4 x L 0 1 p e G V k I F N C T i 9 B d X R v U m V t b 3 Z l Z E N v b H V t b n M x L n s g R H J h d 2 l u Z y B Q b 3 d k Z X I g V m l j Y W Z p b C B T d W 1 h Y y A 1 I C h L Z y 9 L Z y k s M T N 9 J n F 1 b 3 Q 7 L C Z x d W 9 0 O 1 N l Y 3 R p b 2 4 x L 0 1 p e G V k I F N C T i 9 B d X R v U m V t b 3 Z l Z E N v b H V t b n M x L n t Q a G 9 z Y 2 h l b S A y M z c g K E t n L 0 t n K S w x N H 0 m c X V v d D s s J n F 1 b 3 Q 7 U 2 V j d G l v b j E v T W l 4 Z W Q g U 0 J O L 0 F 1 d G 9 S Z W 1 v d m V k Q 2 9 s d W 1 u c z E u e 0 N v b m R h d C B T b 2 F w I C h D b 2 x s d W J l I D U 1 M S k g K E t n L 0 t n K S w x N X 0 m c X V v d D s s J n F 1 b 3 Q 7 U 2 V j d G l v b j E v T W l 4 Z W Q g U 0 J O L 0 F 1 d G 9 S Z W 1 v d m V k Q 2 9 s d W 1 u c z E u e 0 h 5 Z H J v Y 2 x v c m l j I E F j a W Q g K E t n L 0 t n K S w x N n 0 m c X V v d D s s J n F 1 b 3 Q 7 U 2 V j d G l v b j E v T W l 4 Z W Q g U 0 J O L 0 F 1 d G 9 S Z W 1 v d m V k Q 2 9 s d W 1 u c z E u e 0 R p Z X N l b C A o T C 9 L Z y k s M T d 9 J n F 1 b 3 Q 7 L C Z x d W 9 0 O 1 N l Y 3 R p b 2 4 x L 0 1 p e G V k I F N C T i 9 B d X R v U m V t b 3 Z l Z E N v b H V t b n M x L n t H Z W F y I G 9 p b C A o T C 9 L Z y k s M T h 9 J n F 1 b 3 Q 7 L C Z x d W 9 0 O 1 N l Y 3 R p b 2 4 x L 0 1 p e G V k I F N C T i 9 B d X R v U m V t b 3 Z l Z E N v b H V t b n M x L n t T b 2 x 1 Y m x l I E N 1 d H R p b m c g T 2 l s I C h M L 0 t n K S w x O X 0 m c X V v d D s s J n F 1 b 3 Q 7 U 2 V j d G l v b j E v T W l 4 Z W Q g U 0 J O L 0 F 1 d G 9 S Z W 1 v d m V k Q 2 9 s d W 1 u c z E u e 1 F 1 Z W 5 j a G l u Z y B v a W w g K E w v S 2 c p L D I w f S Z x d W 9 0 O y w m c X V v d D t T Z W N 0 a W 9 u M S 9 N a X h l Z C B T Q k 4 v Q X V 0 b 1 J l b W 9 2 Z W R D b 2 x 1 b W 5 z M S 5 7 T W V 0 a G F u b 2 w g K E w v S 2 c p L D I x f S Z x d W 9 0 O y w m c X V v d D t T Z W N 0 a W 9 u M S 9 N a X h l Z C B T Q k 4 v Q X V 0 b 1 J l b W 9 2 Z W R D b 2 x 1 b W 5 z M S 5 7 V W x 0 c m F i c m l 0 Z S 0 0 N D Y w I C h B K T 1 U Z W t u b 2 J y a X R l I E F a I D g 0 N i B B L z g 5 N i B B I C h M L 1 B j c y k s M j J 9 J n F 1 b 3 Q 7 L C Z x d W 9 0 O 1 N l Y 3 R p b 2 4 x L 0 1 p e G V k I F N C T i 9 B d X R v U m V t b 3 Z l Z E N v b H V t b n M x L n t V b H R y Y W J y a X R l L T Q 2 M T U g K E I p P V R l a 2 5 v Y n J p d G U g Q V o g O D Q 2 I E I v O D k 2 I E I v M z Q 2 Q i A v O T Q 2 I E J c b i A o S 2 c v U G N z K S A s M j N 9 J n F 1 b 3 Q 7 L C Z x d W 9 0 O 1 N l Y 3 R p b 2 4 x L 0 1 p e G V k I F N C T i 9 B d X R v U m V t b 3 Z l Z E N v b H V t b n M x L n t C b 3 J p Y y B h Y 2 l k I C h L Z y 9 L Z y k s M j R 9 J n F 1 b 3 Q 7 L C Z x d W 9 0 O 1 N l Y 3 R p b 2 4 x L 0 1 p e G V k I F N C T i 9 B d X R v U m V t b 3 Z l Z E N v b H V t b n M x L n t V b H R y Y W J y a X R l L T Q 4 O D U g K E 0 p P V R l a 2 5 v Y n J p d G U g Q V o g M T A 4 N S B N I C h M L 1 B j c y k s M j V 9 J n F 1 b 3 Q 7 L C Z x d W 9 0 O 1 N l Y 3 R p b 2 4 x L 0 1 p e G V k I F N C T i 9 B d X R v U m V t b 3 Z l Z E N v b H V t b n M x L n t V b H R y Y W J y a X R l L T Q 4 O D U g K F I p P V R l a 2 5 v Y n J p d G U g Q V o g M T A 4 N S B S R i A o T C 9 Q Y 3 M p L D I 2 f S Z x d W 9 0 O y w m c X V v d D t T Z W N 0 a W 9 u M S 9 N a X h l Z C B T Q k 4 v Q X V 0 b 1 J l b W 9 2 Z W R D b 2 x 1 b W 5 z M S 5 7 W m 4 g Q W 5 v Z G U g Y 2 9 u c 3 V t c H R p b 2 4 g K E t n L 0 t n K S w y N 3 0 m c X V v d D s s J n F 1 b 3 Q 7 U 2 V j d G l v b j E v T W l 4 Z W Q g U 0 J O L 0 F 1 d G 9 S Z W 1 v d m V k Q 2 9 s d W 1 u c z E u e 1 N 1 c m Z v b G l u I F N L I D Q w I C h L Z y 9 L Z y k s M j h 9 J n F 1 b 3 Q 7 L C Z x d W 9 0 O 1 N l Y 3 R p b 2 4 x L 0 1 p e G V k I F N C T i 9 B d X R v U m V t b 3 Z l Z E N v b H V t b n M x L n t L Z W 1 w Y X M g Q k w t M z A w M C A o T C 9 L Z y k g V 2 h p d G U s M j l 9 J n F 1 b 3 Q 7 L C Z x d W 9 0 O 1 N l Y 3 R p b 2 4 x L 0 1 p e G V k I F N C T i 9 B d X R v U m V t b 3 Z l Z E N v b H V t b n M x L n t L Z W 1 w Y X M g S V I t O D U y L 1 R F Q 0 5 P Q l J J V E U g N j E y I C h M L 0 t n K S A 3 I E N v b G 9 y L D M w f S Z x d W 9 0 O y w m c X V v d D t T Z W N 0 a W 9 u M S 9 N a X h l Z C B T Q k 4 v Q X V 0 b 1 J l b W 9 2 Z W R D b 2 x 1 b W 5 z M S 5 7 S H l k c m 9 n Z W 4 g U G V y b 3 h p Z G U t K F J N K S A o T C 9 L Z y k s M z F 9 J n F 1 b 3 Q 7 L C Z x d W 9 0 O 1 N l Y 3 R p b 2 4 x L 0 1 p e G V k I F N C T i 9 B d X R v U m V t b 3 Z l Z E N v b H V t b n M x L n t O a X R y a W M g Q W N p Z C A o T C 9 L Z y k s M z J 9 J n F 1 b 3 Q 7 L C Z x d W 9 0 O 1 N l Y 3 R p b 2 4 x L 0 1 p e G V k I F N C T i 9 B d X R v U m V t b 3 Z l Z E N v b H V t b n M x L n t F c m 8 g Q 2 x l Y W 4 t M j g w L 1 R l a 2 5 v Y n J p d G U g M j g w M C A g K E t n L 0 t n K S w z M 3 0 m c X V v d D s s J n F 1 b 3 Q 7 U 2 V j d G l v b j E v T W l 4 Z W Q g U 0 J O L 0 F 1 d G 9 S Z W 1 v d m V k Q 2 9 s d W 1 u c z E u e 0 h 5 Z H J v Y 2 x v c m l j I E F j a W Q g K E t n L 0 t n K V 8 x L D M 0 f S Z x d W 9 0 O y w m c X V v d D t T Z W N 0 a W 9 u M S 9 N a X h l Z C B T Q k 4 v Q X V 0 b 1 J l b W 9 2 Z W R D b 2 x 1 b W 5 z M S 5 7 R 2 l u d G h v e C B a Q i A 5 O T I g Q S A o T C 9 L Z y k s M z V 9 J n F 1 b 3 Q 7 L C Z x d W 9 0 O 1 N l Y 3 R p b 2 4 x L 0 1 p e G V k I F N C T i 9 B d X R v U m V t b 3 Z l Z E N v b H V t b n M x L n t H a W 5 0 a G 9 4 I F p C I D k 5 M i B C I C h M L 0 t n K S w z N n 0 m c X V v d D s s J n F 1 b 3 Q 7 U 2 V j d G l v b j E v T W l 4 Z W Q g U 0 J O L 0 F 1 d G 9 S Z W 1 v d m V k Q 2 9 s d W 1 u c z E u e 1 N 1 c m N v b i A z N T E g K E w v S 2 c p L D M 3 f S Z x d W 9 0 O y w m c X V v d D t T Z W N 0 a W 9 u M S 9 N a X h l Z C B T Q k 4 v Q X V 0 b 1 J l b W 9 2 Z W R D b 2 x 1 b W 5 z M S 5 7 S W 5 z d G F i b G F j a y A z M y A o T C 9 L Z y k s M z h 9 J n F 1 b 3 Q 7 L C Z x d W 9 0 O 1 N l Y 3 R p b 2 4 x L 0 1 p e G V k I F N C T i 9 B d X R v U m V t b 3 Z l Z E N v b H V t b n M x L n t T d X J m b 2 x p b i B T S y A 0 M C A o S 2 c v S 2 c p X z I s M z l 9 J n F 1 b 3 Q 7 L C Z x d W 9 0 O 1 N l Y 3 R p b 2 4 x L 0 1 p e G V k I F N C T i 9 B d X R v U m V t b 3 Z l Z E N v b H V t b n M x L n t I e W R y b 2 N s b 3 J p Y y B B Y 2 l k I C h L Z y 9 L Z y l f M y w 0 M H 0 m c X V v d D s s J n F 1 b 3 Q 7 U 2 V j d G l v b j E v T W l 4 Z W Q g U 0 J O L 0 F 1 d G 9 S Z W 1 v d m V k Q 2 9 s d W 1 u c z E u e 0 x V Q l J P I F J V U 1 Q g T 0 Z G I D E w M C A o S 2 c v S 2 c p L D Q x f S Z x d W 9 0 O y w m c X V v d D t T Z W N 0 a W 9 u M S 9 N a X h l Z C B T Q k 4 v Q X V 0 b 1 J l b W 9 2 Z W R D b 2 x 1 b W 5 z M S 5 7 V G 9 0 Y W w g U 3 V y Z m 9 s a W 4 g U 0 s g N D A g K E t n L 0 t n K S w 0 M n 0 m c X V v d D s s J n F 1 b 3 Q 7 U 2 V j d G l v b j E v T W l 4 Z W Q g U 0 J O L 0 F 1 d G 9 S Z W 1 v d m V k Q 2 9 s d W 1 u c z E u e 1 R v d G F s I E h 5 Z H J v Y 2 x v c m l j I E F j a W Q g K E t n L 0 t n K S w 0 M 3 0 m c X V v d D s s J n F 1 b 3 Q 7 U 2 V j d G l v b j E v T W l 4 Z W Q g U 0 J O L 0 F 1 d G 9 S Z W 1 v d m V k Q 2 9 s d W 1 u c z E u e 0 J v b m Q g V 2 F z a G V y I C h Q Z X I g S 2 c p L D Q 0 f S Z x d W 9 0 O y w m c X V v d D t T Z W N 0 a W 9 u M S 9 N a X h l Z C B T Q k 4 v Q X V 0 b 1 J l b W 9 2 Z W R D b 2 x 1 b W 5 z M S 5 7 I E Z s Y W 5 n Z S B O d X Q g Q m F n I C h Q Y 3 M v I D I 1 I E t n K S w 0 N X 0 m c X V v d D s s J n F 1 b 3 Q 7 U 2 V j d G l v b j E v T W l 4 Z W Q g U 0 J O L 0 F 1 d G 9 S Z W 1 v d m V k Q 2 9 s d W 1 u c z E u e 0 Z s Y W 5 n Z S B C b 2 x 0 I E J h Z y A o U G N z L y A y N S B L Z y k s N D Z 9 J n F 1 b 3 Q 7 L C Z x d W 9 0 O 1 N l Y 3 R p b 2 4 x L 0 1 p e G V k I F N C T i 9 B d X R v U m V t b 3 Z l Z E N v b H V t b n M x L n s g S G V 4 I E 5 1 d C B C Y W c g K F B j c y 8 g M j U g S 2 c p L D Q 3 f S Z x d W 9 0 O y w m c X V v d D t T Z W N 0 a W 9 u M S 9 N a X h l Z C B T Q k 4 v Q X V 0 b 1 J l b W 9 2 Z W R D b 2 x 1 b W 5 z M S 5 7 R m l u a X N o Z W Q g Z 2 9 v Z C B J d G V t I G N v Z G V f N C w 0 O H 0 m c X V v d D s s J n F 1 b 3 Q 7 U 2 V j d G l v b j E v T W l 4 Z W Q g U 0 J O L 0 F 1 d G 9 S Z W 1 v d m V k Q 2 9 s d W 1 u c z E u e 1 Z h d C B k Z W N s Y X J l L D Q 5 f S Z x d W 9 0 O y w m c X V v d D t T Z W N 0 a W 9 u M S 9 N a X h l Z C B T Q k 4 v Q X V 0 b 1 J l b W 9 2 Z W R D b 2 x 1 b W 5 z M S 5 7 T V J Q I C h U S y k g d 2 l 0 a C B W Y X Q s N T B 9 J n F 1 b 3 Q 7 L C Z x d W 9 0 O 1 N l Y 3 R p b 2 4 x L 0 1 p e G V k I F N C T i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0 1 p e G V k I F N C T i 9 B d X R v U m V t b 3 Z l Z E N v b H V t b n M x L n t T T C w w f S Z x d W 9 0 O y w m c X V v d D t T Z W N 0 a W 9 u M S 9 N a X h l Z C B T Q k 4 v Q X V 0 b 1 J l b W 9 2 Z W R D b 2 x 1 b W 5 z M S 5 7 R m l u a X N o Z W Q g Z 2 9 v Z C B J d G V t I G N v Z G U s M X 0 m c X V v d D s s J n F 1 b 3 Q 7 U 2 V j d G l v b j E v T W l 4 Z W Q g U 0 J O L 0 F 1 d G 9 S Z W 1 v d m V k Q 2 9 s d W 1 u c z E u e 1 J l Z i B u b y w y f S Z x d W 9 0 O y w m c X V v d D t T Z W N 0 a W 9 u M S 9 N a X h l Z C B T Q k 4 v Q X V 0 b 1 J l b W 9 2 Z W R D b 2 x 1 b W 5 z M S 5 7 T m F t Z S B v Z i B T Y 3 J l d y w z f S Z x d W 9 0 O y w m c X V v d D t T Z W N 0 a W 9 u M S 9 N a X h l Z C B T Q k 4 v Q X V 0 b 1 J l b W 9 2 Z W R D b 2 x 1 b W 5 z M S 5 7 U 3 B l Y 2 l m a W N h d G l v b i w 0 f S Z x d W 9 0 O y w m c X V v d D t T Z W N 0 a W 9 u M S 9 N a X h l Z C B T Q k 4 v Q X V 0 b 1 J l b W 9 2 Z W R D b 2 x 1 b W 5 z M S 5 7 U m F 3 I E 1 h d G V y a W F s L D V 9 J n F 1 b 3 Q 7 L C Z x d W 9 0 O 1 N l Y 3 R p b 2 4 x L 0 1 p e G V k I F N C T i 9 B d X R v U m V t b 3 Z l Z E N v b H V t b n M x L n t V b 0 0 s N n 0 m c X V v d D s s J n F 1 b 3 Q 7 U 2 V j d G l v b j E v T W l 4 Z W Q g U 0 J O L 0 F 1 d G 9 S Z W 1 v d m V k Q 2 9 s d W 1 u c z E u e 1 V u a X Q g K G t n K S w 3 f S Z x d W 9 0 O y w m c X V v d D t T Z W N 0 a W 9 u M S 9 N a X h l Z C B T Q k 4 v Q X V 0 b 1 J l b W 9 2 Z W R D b 2 x 1 b W 5 z M S 5 7 V 2 V p Z 2 h 0 I C h r Z y k s O H 0 m c X V v d D s s J n F 1 b 3 Q 7 U 2 V j d G l v b j E v T W l 4 Z W Q g U 0 J O L 0 F 1 d G 9 S Z W 1 v d m V k Q 2 9 s d W 1 u c z E u e 1 d h c 3 R h Z 2 U g J S w 5 f S Z x d W 9 0 O y w m c X V v d D t T Z W N 0 a W 9 u M S 9 N a X h l Z C B T Q k 4 v Q X V 0 b 1 J l b W 9 2 Z W R D b 2 x 1 b W 5 z M S 5 7 W m 4 g Q 2 9 h d G l u Z y B D b 2 x v c i w x M H 0 m c X V v d D s s J n F 1 b 3 Q 7 U 2 V j d G l v b j E v T W l 4 Z W Q g U 0 J O L 0 F 1 d G 9 S Z W 1 v d m V k Q 2 9 s d W 1 u c z E u e y B E c m F 3 a W 5 n I F B v d 2 R l c i B H N D A g K E t n L 0 t n K S w x M X 0 m c X V v d D s s J n F 1 b 3 Q 7 U 2 V j d G l v b j E v T W l 4 Z W Q g U 0 J O L 0 F 1 d G 9 S Z W 1 v d m V k Q 2 9 s d W 1 u c z E u e y B E c m F 3 a W 5 n I F B v d 2 R l c i B W a W N h Z m l s I F R O I D Q z O T I g K E t n L 0 t n K S w x M n 0 m c X V v d D s s J n F 1 b 3 Q 7 U 2 V j d G l v b j E v T W l 4 Z W Q g U 0 J O L 0 F 1 d G 9 S Z W 1 v d m V k Q 2 9 s d W 1 u c z E u e y B E c m F 3 a W 5 n I F B v d 2 R l c i B W a W N h Z m l s I F N 1 b W F j I D U g K E t n L 0 t n K S w x M 3 0 m c X V v d D s s J n F 1 b 3 Q 7 U 2 V j d G l v b j E v T W l 4 Z W Q g U 0 J O L 0 F 1 d G 9 S Z W 1 v d m V k Q 2 9 s d W 1 u c z E u e 1 B o b 3 N j a G V t I D I z N y A o S 2 c v S 2 c p L D E 0 f S Z x d W 9 0 O y w m c X V v d D t T Z W N 0 a W 9 u M S 9 N a X h l Z C B T Q k 4 v Q X V 0 b 1 J l b W 9 2 Z W R D b 2 x 1 b W 5 z M S 5 7 Q 2 9 u Z G F 0 I F N v Y X A g K E N v b G x 1 Y m U g N T U x K S A o S 2 c v S 2 c p L D E 1 f S Z x d W 9 0 O y w m c X V v d D t T Z W N 0 a W 9 u M S 9 N a X h l Z C B T Q k 4 v Q X V 0 b 1 J l b W 9 2 Z W R D b 2 x 1 b W 5 z M S 5 7 S H l k c m 9 j b G 9 y a W M g Q W N p Z C A o S 2 c v S 2 c p L D E 2 f S Z x d W 9 0 O y w m c X V v d D t T Z W N 0 a W 9 u M S 9 N a X h l Z C B T Q k 4 v Q X V 0 b 1 J l b W 9 2 Z W R D b 2 x 1 b W 5 z M S 5 7 R G l l c 2 V s I C h M L 0 t n K S w x N 3 0 m c X V v d D s s J n F 1 b 3 Q 7 U 2 V j d G l v b j E v T W l 4 Z W Q g U 0 J O L 0 F 1 d G 9 S Z W 1 v d m V k Q 2 9 s d W 1 u c z E u e 0 d l Y X I g b 2 l s I C h M L 0 t n K S w x O H 0 m c X V v d D s s J n F 1 b 3 Q 7 U 2 V j d G l v b j E v T W l 4 Z W Q g U 0 J O L 0 F 1 d G 9 S Z W 1 v d m V k Q 2 9 s d W 1 u c z E u e 1 N v b H V i b G U g Q 3 V 0 d G l u Z y B P a W w g K E w v S 2 c p L D E 5 f S Z x d W 9 0 O y w m c X V v d D t T Z W N 0 a W 9 u M S 9 N a X h l Z C B T Q k 4 v Q X V 0 b 1 J l b W 9 2 Z W R D b 2 x 1 b W 5 z M S 5 7 U X V l b m N o a W 5 n I G 9 p b C A o T C 9 L Z y k s M j B 9 J n F 1 b 3 Q 7 L C Z x d W 9 0 O 1 N l Y 3 R p b 2 4 x L 0 1 p e G V k I F N C T i 9 B d X R v U m V t b 3 Z l Z E N v b H V t b n M x L n t N Z X R o Y W 5 v b C A o T C 9 L Z y k s M j F 9 J n F 1 b 3 Q 7 L C Z x d W 9 0 O 1 N l Y 3 R p b 2 4 x L 0 1 p e G V k I F N C T i 9 B d X R v U m V t b 3 Z l Z E N v b H V t b n M x L n t V b H R y Y W J y a X R l L T Q 0 N j A g K E E p P V R l a 2 5 v Y n J p d G U g Q V o g O D Q 2 I E E v O D k 2 I E E g K E w v U G N z K S w y M n 0 m c X V v d D s s J n F 1 b 3 Q 7 U 2 V j d G l v b j E v T W l 4 Z W Q g U 0 J O L 0 F 1 d G 9 S Z W 1 v d m V k Q 2 9 s d W 1 u c z E u e 1 V s d H J h Y n J p d G U t N D Y x N S A o Q i k 9 V G V r b m 9 i c m l 0 Z S B B W i A 4 N D Y g Q i 8 4 O T Y g Q i 8 z N D Z C I C 8 5 N D Y g Q l x u I C h L Z y 9 Q Y 3 M p I C w y M 3 0 m c X V v d D s s J n F 1 b 3 Q 7 U 2 V j d G l v b j E v T W l 4 Z W Q g U 0 J O L 0 F 1 d G 9 S Z W 1 v d m V k Q 2 9 s d W 1 u c z E u e 0 J v c m l j I G F j a W Q g K E t n L 0 t n K S w y N H 0 m c X V v d D s s J n F 1 b 3 Q 7 U 2 V j d G l v b j E v T W l 4 Z W Q g U 0 J O L 0 F 1 d G 9 S Z W 1 v d m V k Q 2 9 s d W 1 u c z E u e 1 V s d H J h Y n J p d G U t N D g 4 N S A o T S k 9 V G V r b m 9 i c m l 0 Z S B B W i A x M D g 1 I E 0 g K E w v U G N z K S w y N X 0 m c X V v d D s s J n F 1 b 3 Q 7 U 2 V j d G l v b j E v T W l 4 Z W Q g U 0 J O L 0 F 1 d G 9 S Z W 1 v d m V k Q 2 9 s d W 1 u c z E u e 1 V s d H J h Y n J p d G U t N D g 4 N S A o U i k 9 V G V r b m 9 i c m l 0 Z S B B W i A x M D g 1 I F J G I C h M L 1 B j c y k s M j Z 9 J n F 1 b 3 Q 7 L C Z x d W 9 0 O 1 N l Y 3 R p b 2 4 x L 0 1 p e G V k I F N C T i 9 B d X R v U m V t b 3 Z l Z E N v b H V t b n M x L n t a b i B B b m 9 k Z S B j b 2 5 z d W 1 w d G l v b i A o S 2 c v S 2 c p L D I 3 f S Z x d W 9 0 O y w m c X V v d D t T Z W N 0 a W 9 u M S 9 N a X h l Z C B T Q k 4 v Q X V 0 b 1 J l b W 9 2 Z W R D b 2 x 1 b W 5 z M S 5 7 U 3 V y Z m 9 s a W 4 g U 0 s g N D A g K E t n L 0 t n K S w y O H 0 m c X V v d D s s J n F 1 b 3 Q 7 U 2 V j d G l v b j E v T W l 4 Z W Q g U 0 J O L 0 F 1 d G 9 S Z W 1 v d m V k Q 2 9 s d W 1 u c z E u e 0 t l b X B h c y B C T C 0 z M D A w I C h M L 0 t n K S B X a G l 0 Z S w y O X 0 m c X V v d D s s J n F 1 b 3 Q 7 U 2 V j d G l v b j E v T W l 4 Z W Q g U 0 J O L 0 F 1 d G 9 S Z W 1 v d m V k Q 2 9 s d W 1 u c z E u e 0 t l b X B h c y B J U i 0 4 N T I v V E V D T k 9 C U k l U R S A 2 M T I g K E w v S 2 c p I D c g Q 2 9 s b 3 I s M z B 9 J n F 1 b 3 Q 7 L C Z x d W 9 0 O 1 N l Y 3 R p b 2 4 x L 0 1 p e G V k I F N C T i 9 B d X R v U m V t b 3 Z l Z E N v b H V t b n M x L n t I e W R y b 2 d l b i B Q Z X J v e G l k Z S 0 o U k 0 p I C h M L 0 t n K S w z M X 0 m c X V v d D s s J n F 1 b 3 Q 7 U 2 V j d G l v b j E v T W l 4 Z W Q g U 0 J O L 0 F 1 d G 9 S Z W 1 v d m V k Q 2 9 s d W 1 u c z E u e 0 5 p d H J p Y y B B Y 2 l k I C h M L 0 t n K S w z M n 0 m c X V v d D s s J n F 1 b 3 Q 7 U 2 V j d G l v b j E v T W l 4 Z W Q g U 0 J O L 0 F 1 d G 9 S Z W 1 v d m V k Q 2 9 s d W 1 u c z E u e 0 V y b y B D b G V h b i 0 y O D A v V G V r b m 9 i c m l 0 Z S A y O D A w I C A o S 2 c v S 2 c p L D M z f S Z x d W 9 0 O y w m c X V v d D t T Z W N 0 a W 9 u M S 9 N a X h l Z C B T Q k 4 v Q X V 0 b 1 J l b W 9 2 Z W R D b 2 x 1 b W 5 z M S 5 7 S H l k c m 9 j b G 9 y a W M g Q W N p Z C A o S 2 c v S 2 c p X z E s M z R 9 J n F 1 b 3 Q 7 L C Z x d W 9 0 O 1 N l Y 3 R p b 2 4 x L 0 1 p e G V k I F N C T i 9 B d X R v U m V t b 3 Z l Z E N v b H V t b n M x L n t H a W 5 0 a G 9 4 I F p C I D k 5 M i B B I C h M L 0 t n K S w z N X 0 m c X V v d D s s J n F 1 b 3 Q 7 U 2 V j d G l v b j E v T W l 4 Z W Q g U 0 J O L 0 F 1 d G 9 S Z W 1 v d m V k Q 2 9 s d W 1 u c z E u e 0 d p b n R o b 3 g g W k I g O T k y I E I g K E w v S 2 c p L D M 2 f S Z x d W 9 0 O y w m c X V v d D t T Z W N 0 a W 9 u M S 9 N a X h l Z C B T Q k 4 v Q X V 0 b 1 J l b W 9 2 Z W R D b 2 x 1 b W 5 z M S 5 7 U 3 V y Y 2 9 u I D M 1 M S A o T C 9 L Z y k s M z d 9 J n F 1 b 3 Q 7 L C Z x d W 9 0 O 1 N l Y 3 R p b 2 4 x L 0 1 p e G V k I F N C T i 9 B d X R v U m V t b 3 Z l Z E N v b H V t b n M x L n t J b n N 0 Y W J s Y W N r I D M z I C h M L 0 t n K S w z O H 0 m c X V v d D s s J n F 1 b 3 Q 7 U 2 V j d G l v b j E v T W l 4 Z W Q g U 0 J O L 0 F 1 d G 9 S Z W 1 v d m V k Q 2 9 s d W 1 u c z E u e 1 N 1 c m Z v b G l u I F N L I D Q w I C h L Z y 9 L Z y l f M i w z O X 0 m c X V v d D s s J n F 1 b 3 Q 7 U 2 V j d G l v b j E v T W l 4 Z W Q g U 0 J O L 0 F 1 d G 9 S Z W 1 v d m V k Q 2 9 s d W 1 u c z E u e 0 h 5 Z H J v Y 2 x v c m l j I E F j a W Q g K E t n L 0 t n K V 8 z L D Q w f S Z x d W 9 0 O y w m c X V v d D t T Z W N 0 a W 9 u M S 9 N a X h l Z C B T Q k 4 v Q X V 0 b 1 J l b W 9 2 Z W R D b 2 x 1 b W 5 z M S 5 7 T F V C U k 8 g U l V T V C B P R k Y g M T A w I C h L Z y 9 L Z y k s N D F 9 J n F 1 b 3 Q 7 L C Z x d W 9 0 O 1 N l Y 3 R p b 2 4 x L 0 1 p e G V k I F N C T i 9 B d X R v U m V t b 3 Z l Z E N v b H V t b n M x L n t U b 3 R h b C B T d X J m b 2 x p b i B T S y A 0 M C A o S 2 c v S 2 c p L D Q y f S Z x d W 9 0 O y w m c X V v d D t T Z W N 0 a W 9 u M S 9 N a X h l Z C B T Q k 4 v Q X V 0 b 1 J l b W 9 2 Z W R D b 2 x 1 b W 5 z M S 5 7 V G 9 0 Y W w g S H l k c m 9 j b G 9 y a W M g Q W N p Z C A o S 2 c v S 2 c p L D Q z f S Z x d W 9 0 O y w m c X V v d D t T Z W N 0 a W 9 u M S 9 N a X h l Z C B T Q k 4 v Q X V 0 b 1 J l b W 9 2 Z W R D b 2 x 1 b W 5 z M S 5 7 Q m 9 u Z C B X Y X N o Z X I g K F B l c i B L Z y k s N D R 9 J n F 1 b 3 Q 7 L C Z x d W 9 0 O 1 N l Y 3 R p b 2 4 x L 0 1 p e G V k I F N C T i 9 B d X R v U m V t b 3 Z l Z E N v b H V t b n M x L n s g R m x h b m d l I E 5 1 d C B C Y W c g K F B j c y 8 g M j U g S 2 c p L D Q 1 f S Z x d W 9 0 O y w m c X V v d D t T Z W N 0 a W 9 u M S 9 N a X h l Z C B T Q k 4 v Q X V 0 b 1 J l b W 9 2 Z W R D b 2 x 1 b W 5 z M S 5 7 R m x h b m d l I E J v b H Q g Q m F n I C h Q Y 3 M v I D I 1 I E t n K S w 0 N n 0 m c X V v d D s s J n F 1 b 3 Q 7 U 2 V j d G l v b j E v T W l 4 Z W Q g U 0 J O L 0 F 1 d G 9 S Z W 1 v d m V k Q 2 9 s d W 1 u c z E u e y B I Z X g g T n V 0 I E J h Z y A o U G N z L y A y N S B L Z y k s N D d 9 J n F 1 b 3 Q 7 L C Z x d W 9 0 O 1 N l Y 3 R p b 2 4 x L 0 1 p e G V k I F N C T i 9 B d X R v U m V t b 3 Z l Z E N v b H V t b n M x L n t G a W 5 p c 2 h l Z C B n b 2 9 k I E l 0 Z W 0 g Y 2 9 k Z V 8 0 L D Q 4 f S Z x d W 9 0 O y w m c X V v d D t T Z W N 0 a W 9 u M S 9 N a X h l Z C B T Q k 4 v Q X V 0 b 1 J l b W 9 2 Z W R D b 2 x 1 b W 5 z M S 5 7 V m F 0 I G R l Y 2 x h c m U s N D l 9 J n F 1 b 3 Q 7 L C Z x d W 9 0 O 1 N l Y 3 R p b 2 4 x L 0 1 p e G V k I F N C T i 9 B d X R v U m V t b 3 Z l Z E N v b H V t b n M x L n t N U l A g K F R L K S B 3 a X R o I F Z h d C w 1 M H 0 m c X V v d D s s J n F 1 b 3 Q 7 U 2 V j d G l v b j E v T W l 4 Z W Q g U 0 J O L 0 F 1 d G 9 S Z W 1 v d m V k Q 2 9 s d W 1 u c z E u e 0 N v b H V t b j U y L D U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4 Z W Q l M j B T Q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Z W Q l M j B T Q k 4 v T W l 4 Z W Q l M j B T Q k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h l Z C U y M F N C T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J T I w U 0 J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J T I w U 0 J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U y M C g y K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5 l h d 7 o 8 1 O k H 4 X 3 A v f u j w A A A A A A g A A A A A A A 2 Y A A M A A A A A Q A A A A 1 C o Y 5 r S 7 6 N w B h 3 S X x 3 f R m w A A A A A E g A A A o A A A A B A A A A B x d B x K J z 5 7 W 2 6 o A x 1 o U x b F U A A A A C q Q g R F E w 2 0 Z 4 C m k A 6 P D m U X 5 N R a P h Z N s + Q 6 B F 0 E y F r X B 2 B y 1 X J n t O q k H s P / p R X p E 0 e 0 g n K c L r O K T 5 E h 1 8 7 S o A P J z z D P O Q 4 q m 7 o 2 h D l 1 H 7 w h U F A A A A L 2 e E w W y 7 d X / s 9 A G N L T F B S x m 1 + L S < / D a t a M a s h u p > 
</file>

<file path=customXml/itemProps1.xml><?xml version="1.0" encoding="utf-8"?>
<ds:datastoreItem xmlns:ds="http://schemas.openxmlformats.org/officeDocument/2006/customXml" ds:itemID="{AB4B2775-EA90-472F-9EE6-C7362CD2C5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HIL vatable</vt:lpstr>
      <vt:lpstr>BOM (2)</vt:lpstr>
      <vt:lpstr>HIL vatable market sell coated</vt:lpstr>
      <vt:lpstr>HIL vatable market sel uncoated</vt:lpstr>
      <vt:lpstr>Mixed SBN</vt:lpstr>
      <vt:lpstr>Raw material</vt:lpstr>
      <vt:lpstr>skinpass and ppm</vt:lpstr>
      <vt:lpstr>Master carton BOM</vt:lpstr>
      <vt:lpstr>roofing screw</vt:lpstr>
      <vt:lpstr>New item for trial</vt:lpstr>
      <vt:lpstr>Sheet3</vt:lpstr>
      <vt:lpstr>'BOM (2)'!BOM</vt:lpstr>
      <vt:lpstr>'BOM (2)'!HILBOM</vt:lpstr>
      <vt:lpstr>item</vt:lpstr>
      <vt:lpstr>itemp</vt:lpstr>
      <vt:lpstr>itemps</vt:lpstr>
      <vt:lpstr>itemu</vt:lpstr>
      <vt:lpstr>'BOM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Prithish Kumar Saha (15916)</dc:creator>
  <cp:lastModifiedBy>A.F.M. Nasir Uddin</cp:lastModifiedBy>
  <cp:lastPrinted>2023-05-27T06:44:27Z</cp:lastPrinted>
  <dcterms:created xsi:type="dcterms:W3CDTF">2017-10-10T03:37:33Z</dcterms:created>
  <dcterms:modified xsi:type="dcterms:W3CDTF">2025-07-08T05:51:36Z</dcterms:modified>
</cp:coreProperties>
</file>