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3715" windowHeight="877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86" i="1" l="1"/>
  <c r="D83" i="1"/>
  <c r="D81" i="1"/>
  <c r="D79" i="1"/>
  <c r="D76" i="1"/>
  <c r="D73" i="1"/>
  <c r="D71" i="1"/>
  <c r="D69" i="1"/>
  <c r="D66" i="1"/>
  <c r="D54" i="1"/>
  <c r="D53" i="1"/>
  <c r="D51" i="1"/>
  <c r="D50" i="1"/>
  <c r="D48" i="1"/>
  <c r="D47" i="1"/>
  <c r="D46" i="1"/>
  <c r="D43" i="1"/>
  <c r="D40" i="1"/>
  <c r="D35" i="1"/>
  <c r="D33" i="1"/>
  <c r="D31" i="1"/>
  <c r="D29" i="1"/>
  <c r="D24" i="1"/>
  <c r="D26" i="1" s="1"/>
  <c r="D23" i="1"/>
  <c r="D21" i="1"/>
  <c r="D19" i="1"/>
  <c r="D15" i="1"/>
  <c r="D12" i="1"/>
  <c r="D8" i="1"/>
  <c r="D60" i="1" l="1"/>
  <c r="D87" i="1" s="1"/>
</calcChain>
</file>

<file path=xl/sharedStrings.xml><?xml version="1.0" encoding="utf-8"?>
<sst xmlns="http://schemas.openxmlformats.org/spreadsheetml/2006/main" count="112" uniqueCount="112">
  <si>
    <t xml:space="preserve">REGION </t>
  </si>
  <si>
    <t>UE</t>
  </si>
  <si>
    <t>NOMBRE UE</t>
  </si>
  <si>
    <t>AMAZONAS</t>
  </si>
  <si>
    <t>REGION AMAZONAS - HOSPITAL DE APOYO CHACHAPOYAS</t>
  </si>
  <si>
    <t>Total AMAZONAS</t>
  </si>
  <si>
    <t>ANCASH</t>
  </si>
  <si>
    <t>REGION ANCASH - SALUD HUARAZ</t>
  </si>
  <si>
    <t>REGION ANCASH - SALUD ELEAZAR GUZMAN BARRON</t>
  </si>
  <si>
    <t>REGION ANCASH - SALUD LA CALETA</t>
  </si>
  <si>
    <t>Total ANCASH</t>
  </si>
  <si>
    <t>APURIMAC</t>
  </si>
  <si>
    <t>REGION APURIMAC - HOSPITAL GUILLERMO DIAZ DE LA VEGA-ABANCAY</t>
  </si>
  <si>
    <t>REGION APURIMAC - HOSPITAL SUBREGIONAL DE ANDAHUAYLAS</t>
  </si>
  <si>
    <t>Total APURIMAC</t>
  </si>
  <si>
    <t>AREQUIPA</t>
  </si>
  <si>
    <t>REGION AREQUIPA - HOSPITAL GOYONECHE</t>
  </si>
  <si>
    <t>REGION AREQUIPA - HOSPITAL REGIONAL HONORIO DELGADO</t>
  </si>
  <si>
    <t>REGION AREQUIPA - INSTITUTO REGIONAL DE ENFERMEDADES NEOPLASICAS DEL SUR</t>
  </si>
  <si>
    <t>Total AREQUIPA</t>
  </si>
  <si>
    <t>AYACUCHO</t>
  </si>
  <si>
    <t>REGION AYACUCHO - HOSPITAL HUAMANGA</t>
  </si>
  <si>
    <t>Total AYACUCHO</t>
  </si>
  <si>
    <t>CAJAMARCA</t>
  </si>
  <si>
    <t>REGION CAJAMARCA - HOSPITAL CAJAMARCA</t>
  </si>
  <si>
    <t>Total CAJAMARCA</t>
  </si>
  <si>
    <t>CALLAO</t>
  </si>
  <si>
    <t>REGION CALLAO - HOSPITAL DANIEL ALCIDES CARRION</t>
  </si>
  <si>
    <t>REGION CALLAO - HOSPITAL DE APOYO SAN JOSE</t>
  </si>
  <si>
    <t>Total CALLAO</t>
  </si>
  <si>
    <t>CUSCO</t>
  </si>
  <si>
    <t>REGION CUSCO - HOSPITAL DE APOYO DEPARTAMENTAL CUSCO</t>
  </si>
  <si>
    <t>REGION CUSCO-HOSPITAL ANTONIO LORENA</t>
  </si>
  <si>
    <t>Total CUSCO</t>
  </si>
  <si>
    <t>HUANCAVELICA</t>
  </si>
  <si>
    <t>REGION HUANCAVELICA - HOSP. DEP. DE HUANCAVELICA</t>
  </si>
  <si>
    <t>Total HUANCAVELICA</t>
  </si>
  <si>
    <t>HUANUCO</t>
  </si>
  <si>
    <t>REGION HUANUCO - HOSPITAL DE HUANUCO HERMILIO VALDIZAN</t>
  </si>
  <si>
    <t>Total HUANUCO</t>
  </si>
  <si>
    <t>ICA</t>
  </si>
  <si>
    <t>REGION ICA - HOSPITAL REGIONAL DE ICA</t>
  </si>
  <si>
    <t>Total ICA</t>
  </si>
  <si>
    <t>JUNIN</t>
  </si>
  <si>
    <t>REGION JUNIN - SALUD DANIEL ALCIDES CARRION</t>
  </si>
  <si>
    <t>HOSPITAL REGIONAL  DOCENTE DE ENFERMEDADES NEOPLÁSICAS -JUNÍN</t>
  </si>
  <si>
    <t>REGION JUNIN - SALUD EL CARMEN</t>
  </si>
  <si>
    <t>REGION JUNIN - SALUD TARMA</t>
  </si>
  <si>
    <t>Total JUNIN</t>
  </si>
  <si>
    <t>LA LIBERTAD</t>
  </si>
  <si>
    <t>REGION LA LIBERTAD - SALUD NORTE ASCOPE</t>
  </si>
  <si>
    <t>REGION LA LIBERTAD - SALUD TRUJILLO SUR OESTE</t>
  </si>
  <si>
    <t>Total LA LIBERTAD</t>
  </si>
  <si>
    <t>LAMBAYEQUE</t>
  </si>
  <si>
    <t>REGION LAMBAYEQUE - HOSPITAL REGIONAL DOCENTE LAS MERCEDES-CHICLAYO</t>
  </si>
  <si>
    <t>REGION LAMBAYEQUE - HOSPITAL REGIONAL DE LAMBAYEQUE</t>
  </si>
  <si>
    <t>Total LAMBAYEQUE</t>
  </si>
  <si>
    <t>LIMA</t>
  </si>
  <si>
    <t>INSTITUTO NACIONAL DE SALUD DEL NIÑO</t>
  </si>
  <si>
    <t>HOSPITAL NACIONAL HIPOLITO UNANUE</t>
  </si>
  <si>
    <t>HOSPITAL SERGIO BERNALES</t>
  </si>
  <si>
    <t>HOSPITAL CAYETANO HEREDIA</t>
  </si>
  <si>
    <t>HOSPITAL DE APOYO DEPARTAMENTAL MARIA AUXILIADORA</t>
  </si>
  <si>
    <t>HOSPITAL NACIONAL ARZOBISPO LOAYZA</t>
  </si>
  <si>
    <t>HOSPITAL NACIONAL DOS DE MAYO</t>
  </si>
  <si>
    <t>HOSPITAL DE APOYO SANTA ROSA</t>
  </si>
  <si>
    <t>HOSPITAL NACIONAL DOCENTE MADRE NIÑO - SAN BARTOLOMÉ</t>
  </si>
  <si>
    <t>HOSPITAL PUENTE PIEDRA Y SERVICIOS BÁSICOS DE SALUD</t>
  </si>
  <si>
    <t>HOSPITAL "JOSE  AGURTO TELLO DE CHOSICA"</t>
  </si>
  <si>
    <t>INSTITUTO NACIONAL DE ENFERMEDADES NEOPLÁSICAS</t>
  </si>
  <si>
    <t>HOSPITAL SAN JUAN DE LURIGANCHO</t>
  </si>
  <si>
    <t>Total LIMA</t>
  </si>
  <si>
    <t>LIMA - PROVINCIA</t>
  </si>
  <si>
    <t>REGION LIMA - HOSPITAL HUACHO-HUAURA- OYÓN Y SERVICIOS BÁSICOS DE SALUD</t>
  </si>
  <si>
    <t>REGION LIMA - HOSPITAL DE APOYO REZOLA</t>
  </si>
  <si>
    <t>REGION LIMA - HOSPITAL BARRANCA-CAJATAMBO Y SERVICIOS BÁSICOS DE SALUD</t>
  </si>
  <si>
    <t>REGION LIMA - HOSPITAL CHANCAY SERVICIOS BÁSICOS DE SALUD</t>
  </si>
  <si>
    <t>REGION LIMA - HOSPITAL HUARAL Y SERVICIOS BÁSICOS DE SALUD</t>
  </si>
  <si>
    <t>Total LIMA - PROVINCIA</t>
  </si>
  <si>
    <t>LORETO</t>
  </si>
  <si>
    <t>REGION LORETO - SALUD HOSPITAL DE APOYO IQUITOS</t>
  </si>
  <si>
    <t>REGION LORETO - SALUD HOSPITAL REGIONAL DE LORETO</t>
  </si>
  <si>
    <t>Total LORETO</t>
  </si>
  <si>
    <t>MADRE DE DIOS</t>
  </si>
  <si>
    <t>REGION MADRE DE DIOS - HOSPITAL DE APOYO DEPARTAMENTAL SANTA ROSA</t>
  </si>
  <si>
    <t>Total MADRE DE DIOS</t>
  </si>
  <si>
    <t>MOQUEGUA</t>
  </si>
  <si>
    <t>REGION MOQUEGUA - HOSPITAL REGIONAL MOQUEGUA</t>
  </si>
  <si>
    <t>Total MOQUEGUA</t>
  </si>
  <si>
    <t>PIURA</t>
  </si>
  <si>
    <t>REGION PIURA - HOSPITAL DE APOYO III SULLANA</t>
  </si>
  <si>
    <t>REGION PIURA - HOSPITAL DE APOYO I SANTA ROSA</t>
  </si>
  <si>
    <t>Total PIURA</t>
  </si>
  <si>
    <t>PUNO</t>
  </si>
  <si>
    <t>REGION PUNO - SALUD SAN ROMAN</t>
  </si>
  <si>
    <t>REGION PUNO - HOSPITAL REGIONAL MANUEL NUÑEZ BUTRON</t>
  </si>
  <si>
    <t>Total PUNO</t>
  </si>
  <si>
    <t>SAN MARTIN</t>
  </si>
  <si>
    <t>REGION SAN MARTIN – HOSPITAL II - 2 TARAPOTO</t>
  </si>
  <si>
    <t>Total SAN MARTIN</t>
  </si>
  <si>
    <t>TACNA</t>
  </si>
  <si>
    <t>REGION TACNA - HOSPITAL DE APOYO HIPOLITO UNANUE</t>
  </si>
  <si>
    <t>Total TACNA</t>
  </si>
  <si>
    <t>UCAYALI</t>
  </si>
  <si>
    <t>REGION UCAYALI - HOSPITAL DE APOYO DE PUCALLPA</t>
  </si>
  <si>
    <t>REGION UCAYALI - HOSPITAL DE APOYO YARINACOCHA</t>
  </si>
  <si>
    <t>Total UCAYALI</t>
  </si>
  <si>
    <t>TOTAL GENERAL</t>
  </si>
  <si>
    <t>TRANSFERENCIAS</t>
  </si>
  <si>
    <t>PLIEGO 135 – SEGURO INTEGRAL DE SALUD</t>
  </si>
  <si>
    <t>UNIDAD EJECUTORA 002 – FISSAL</t>
  </si>
  <si>
    <t>TRANSFERENCIA FINANCIERA DICIEMBRE 2013 – RECURSOS ORDINARIO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</si>
</sst>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S/.&quot;#,##0.00;[Red]&quot;S/.&quot;\-#,##0.00"/>
  </numFmts>
  <fonts count="6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95B3D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8" fontId="3" fillId="0" borderId="4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8" fontId="2" fillId="3" borderId="4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center" vertical="center"/>
    </xf>
    <xf numFmtId="8" fontId="1" fillId="4" borderId="4" xfId="0" applyNumberFormat="1" applyFont="1" applyFill="1" applyBorder="1" applyAlignment="1">
      <alignment horizontal="center" vertical="center"/>
    </xf>
    <xf numFmtId="8" fontId="4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7"/>
  <sheetViews>
    <sheetView tabSelected="1" workbookViewId="0">
      <selection activeCell="G6" sqref="G6"/>
    </sheetView>
  </sheetViews>
  <sheetFormatPr baseColWidth="10" defaultRowHeight="15" x14ac:dyDescent="0.25"/>
  <cols>
    <col min="1" max="1" width="16.7109375" bestFit="1" customWidth="1"/>
    <col min="2" max="2" width="4.42578125" style="1" bestFit="1" customWidth="1"/>
    <col min="3" max="3" width="40.140625" customWidth="1"/>
    <col min="4" max="4" width="12.7109375" bestFit="1" customWidth="1"/>
  </cols>
  <sheetData>
    <row r="2" spans="1:4" x14ac:dyDescent="0.25">
      <c r="A2" s="17" t="s">
        <v>109</v>
      </c>
      <c r="B2" s="17"/>
      <c r="C2" s="17"/>
      <c r="D2" s="17"/>
    </row>
    <row r="3" spans="1:4" x14ac:dyDescent="0.25">
      <c r="A3" s="17" t="s">
        <v>110</v>
      </c>
      <c r="B3" s="17"/>
      <c r="C3" s="17"/>
      <c r="D3" s="17"/>
    </row>
    <row r="4" spans="1:4" x14ac:dyDescent="0.25">
      <c r="A4" s="17" t="s">
        <v>111</v>
      </c>
      <c r="B4" s="17"/>
      <c r="C4" s="17"/>
      <c r="D4" s="17"/>
    </row>
    <row r="5" spans="1:4" ht="15.75" thickBot="1" x14ac:dyDescent="0.3"/>
    <row r="6" spans="1:4" ht="15.75" thickBot="1" x14ac:dyDescent="0.3">
      <c r="A6" s="2" t="s">
        <v>0</v>
      </c>
      <c r="B6" s="3" t="s">
        <v>1</v>
      </c>
      <c r="C6" s="3" t="s">
        <v>2</v>
      </c>
      <c r="D6" s="3" t="s">
        <v>108</v>
      </c>
    </row>
    <row r="7" spans="1:4" ht="15.75" thickBot="1" x14ac:dyDescent="0.3">
      <c r="A7" s="4" t="s">
        <v>3</v>
      </c>
      <c r="B7" s="6">
        <v>998</v>
      </c>
      <c r="C7" s="5" t="s">
        <v>4</v>
      </c>
      <c r="D7" s="7">
        <v>3314</v>
      </c>
    </row>
    <row r="8" spans="1:4" ht="15.75" thickBot="1" x14ac:dyDescent="0.3">
      <c r="A8" s="8" t="s">
        <v>5</v>
      </c>
      <c r="B8" s="10"/>
      <c r="C8" s="9"/>
      <c r="D8" s="11">
        <f>+D7</f>
        <v>3314</v>
      </c>
    </row>
    <row r="9" spans="1:4" ht="15.75" thickBot="1" x14ac:dyDescent="0.3">
      <c r="A9" s="4" t="s">
        <v>6</v>
      </c>
      <c r="B9" s="6">
        <v>741</v>
      </c>
      <c r="C9" s="5" t="s">
        <v>7</v>
      </c>
      <c r="D9" s="7">
        <v>4132</v>
      </c>
    </row>
    <row r="10" spans="1:4" ht="15.75" thickBot="1" x14ac:dyDescent="0.3">
      <c r="A10" s="4"/>
      <c r="B10" s="6">
        <v>742</v>
      </c>
      <c r="C10" s="5" t="s">
        <v>8</v>
      </c>
      <c r="D10" s="7">
        <v>7661</v>
      </c>
    </row>
    <row r="11" spans="1:4" ht="15.75" thickBot="1" x14ac:dyDescent="0.3">
      <c r="A11" s="4"/>
      <c r="B11" s="6">
        <v>743</v>
      </c>
      <c r="C11" s="5" t="s">
        <v>9</v>
      </c>
      <c r="D11" s="7">
        <v>1471</v>
      </c>
    </row>
    <row r="12" spans="1:4" ht="15.75" thickBot="1" x14ac:dyDescent="0.3">
      <c r="A12" s="8" t="s">
        <v>10</v>
      </c>
      <c r="B12" s="10"/>
      <c r="C12" s="9"/>
      <c r="D12" s="11">
        <f>+D11+D10+D9</f>
        <v>13264</v>
      </c>
    </row>
    <row r="13" spans="1:4" ht="15.75" thickBot="1" x14ac:dyDescent="0.3">
      <c r="A13" s="4" t="s">
        <v>11</v>
      </c>
      <c r="B13" s="6">
        <v>1037</v>
      </c>
      <c r="C13" s="5" t="s">
        <v>12</v>
      </c>
      <c r="D13" s="7">
        <v>577</v>
      </c>
    </row>
    <row r="14" spans="1:4" ht="15.75" thickBot="1" x14ac:dyDescent="0.3">
      <c r="A14" s="4"/>
      <c r="B14" s="6">
        <v>1038</v>
      </c>
      <c r="C14" s="5" t="s">
        <v>13</v>
      </c>
      <c r="D14" s="7">
        <v>1946</v>
      </c>
    </row>
    <row r="15" spans="1:4" ht="15.75" thickBot="1" x14ac:dyDescent="0.3">
      <c r="A15" s="8" t="s">
        <v>14</v>
      </c>
      <c r="B15" s="10"/>
      <c r="C15" s="9"/>
      <c r="D15" s="11">
        <f>+D14+D13</f>
        <v>2523</v>
      </c>
    </row>
    <row r="16" spans="1:4" ht="15.75" thickBot="1" x14ac:dyDescent="0.3">
      <c r="A16" s="4" t="s">
        <v>15</v>
      </c>
      <c r="B16" s="6">
        <v>766</v>
      </c>
      <c r="C16" s="5" t="s">
        <v>16</v>
      </c>
      <c r="D16" s="7">
        <v>52951</v>
      </c>
    </row>
    <row r="17" spans="1:4" ht="15.75" thickBot="1" x14ac:dyDescent="0.3">
      <c r="A17" s="4"/>
      <c r="B17" s="6">
        <v>767</v>
      </c>
      <c r="C17" s="5" t="s">
        <v>17</v>
      </c>
      <c r="D17" s="7">
        <v>22723</v>
      </c>
    </row>
    <row r="18" spans="1:4" ht="15.75" thickBot="1" x14ac:dyDescent="0.3">
      <c r="A18" s="4"/>
      <c r="B18" s="6">
        <v>1320</v>
      </c>
      <c r="C18" s="5" t="s">
        <v>18</v>
      </c>
      <c r="D18" s="7">
        <v>84728</v>
      </c>
    </row>
    <row r="19" spans="1:4" ht="15.75" thickBot="1" x14ac:dyDescent="0.3">
      <c r="A19" s="8" t="s">
        <v>19</v>
      </c>
      <c r="B19" s="10"/>
      <c r="C19" s="9"/>
      <c r="D19" s="11">
        <f>+D18+D17+D16</f>
        <v>160402</v>
      </c>
    </row>
    <row r="20" spans="1:4" ht="15.75" thickBot="1" x14ac:dyDescent="0.3">
      <c r="A20" s="4" t="s">
        <v>20</v>
      </c>
      <c r="B20" s="6">
        <v>1024</v>
      </c>
      <c r="C20" s="5" t="s">
        <v>21</v>
      </c>
      <c r="D20" s="7">
        <v>3078</v>
      </c>
    </row>
    <row r="21" spans="1:4" ht="15.75" thickBot="1" x14ac:dyDescent="0.3">
      <c r="A21" s="8" t="s">
        <v>22</v>
      </c>
      <c r="B21" s="10"/>
      <c r="C21" s="9"/>
      <c r="D21" s="11">
        <f>+D20</f>
        <v>3078</v>
      </c>
    </row>
    <row r="22" spans="1:4" ht="15.75" thickBot="1" x14ac:dyDescent="0.3">
      <c r="A22" s="4" t="s">
        <v>23</v>
      </c>
      <c r="B22" s="6">
        <v>999</v>
      </c>
      <c r="C22" s="5" t="s">
        <v>24</v>
      </c>
      <c r="D22" s="7">
        <v>96830</v>
      </c>
    </row>
    <row r="23" spans="1:4" ht="15.75" thickBot="1" x14ac:dyDescent="0.3">
      <c r="A23" s="8" t="s">
        <v>25</v>
      </c>
      <c r="B23" s="10"/>
      <c r="C23" s="9"/>
      <c r="D23" s="11">
        <f>+D22</f>
        <v>96830</v>
      </c>
    </row>
    <row r="24" spans="1:4" ht="15.75" thickBot="1" x14ac:dyDescent="0.3">
      <c r="A24" s="4" t="s">
        <v>26</v>
      </c>
      <c r="B24" s="6">
        <v>1317</v>
      </c>
      <c r="C24" s="5" t="s">
        <v>27</v>
      </c>
      <c r="D24" s="16">
        <f>25256+387452</f>
        <v>412708</v>
      </c>
    </row>
    <row r="25" spans="1:4" ht="15.75" thickBot="1" x14ac:dyDescent="0.3">
      <c r="A25" s="4"/>
      <c r="B25" s="6">
        <v>1318</v>
      </c>
      <c r="C25" s="5" t="s">
        <v>28</v>
      </c>
      <c r="D25" s="7">
        <v>231</v>
      </c>
    </row>
    <row r="26" spans="1:4" ht="15.75" thickBot="1" x14ac:dyDescent="0.3">
      <c r="A26" s="8" t="s">
        <v>29</v>
      </c>
      <c r="B26" s="10"/>
      <c r="C26" s="9"/>
      <c r="D26" s="11">
        <f>+D25+D24</f>
        <v>412939</v>
      </c>
    </row>
    <row r="27" spans="1:4" ht="15.75" thickBot="1" x14ac:dyDescent="0.3">
      <c r="A27" s="4" t="s">
        <v>30</v>
      </c>
      <c r="B27" s="6">
        <v>1130</v>
      </c>
      <c r="C27" s="5" t="s">
        <v>31</v>
      </c>
      <c r="D27" s="7">
        <v>3107</v>
      </c>
    </row>
    <row r="28" spans="1:4" ht="15.75" thickBot="1" x14ac:dyDescent="0.3">
      <c r="A28" s="4"/>
      <c r="B28" s="6">
        <v>1169</v>
      </c>
      <c r="C28" s="5" t="s">
        <v>32</v>
      </c>
      <c r="D28" s="7">
        <v>205207</v>
      </c>
    </row>
    <row r="29" spans="1:4" ht="15.75" thickBot="1" x14ac:dyDescent="0.3">
      <c r="A29" s="8" t="s">
        <v>33</v>
      </c>
      <c r="B29" s="10"/>
      <c r="C29" s="9"/>
      <c r="D29" s="11">
        <f>+D28+D27</f>
        <v>208314</v>
      </c>
    </row>
    <row r="30" spans="1:4" ht="15.75" thickBot="1" x14ac:dyDescent="0.3">
      <c r="A30" s="4" t="s">
        <v>34</v>
      </c>
      <c r="B30" s="6">
        <v>1000</v>
      </c>
      <c r="C30" s="5" t="s">
        <v>35</v>
      </c>
      <c r="D30" s="7">
        <v>1344</v>
      </c>
    </row>
    <row r="31" spans="1:4" ht="15.75" thickBot="1" x14ac:dyDescent="0.3">
      <c r="A31" s="8" t="s">
        <v>36</v>
      </c>
      <c r="B31" s="10"/>
      <c r="C31" s="9"/>
      <c r="D31" s="11">
        <f>+D30</f>
        <v>1344</v>
      </c>
    </row>
    <row r="32" spans="1:4" ht="15.75" thickBot="1" x14ac:dyDescent="0.3">
      <c r="A32" s="4" t="s">
        <v>37</v>
      </c>
      <c r="B32" s="6">
        <v>812</v>
      </c>
      <c r="C32" s="5" t="s">
        <v>38</v>
      </c>
      <c r="D32" s="7">
        <v>20312</v>
      </c>
    </row>
    <row r="33" spans="1:4" ht="15.75" thickBot="1" x14ac:dyDescent="0.3">
      <c r="A33" s="8" t="s">
        <v>39</v>
      </c>
      <c r="B33" s="10"/>
      <c r="C33" s="9"/>
      <c r="D33" s="11">
        <f>+D32</f>
        <v>20312</v>
      </c>
    </row>
    <row r="34" spans="1:4" ht="15.75" thickBot="1" x14ac:dyDescent="0.3">
      <c r="A34" s="4" t="s">
        <v>40</v>
      </c>
      <c r="B34" s="6">
        <v>1052</v>
      </c>
      <c r="C34" s="5" t="s">
        <v>41</v>
      </c>
      <c r="D34" s="7">
        <v>125656</v>
      </c>
    </row>
    <row r="35" spans="1:4" ht="15.75" thickBot="1" x14ac:dyDescent="0.3">
      <c r="A35" s="8" t="s">
        <v>42</v>
      </c>
      <c r="B35" s="10"/>
      <c r="C35" s="9"/>
      <c r="D35" s="11">
        <f>+D34</f>
        <v>125656</v>
      </c>
    </row>
    <row r="36" spans="1:4" ht="15.75" thickBot="1" x14ac:dyDescent="0.3">
      <c r="A36" s="4" t="s">
        <v>43</v>
      </c>
      <c r="B36" s="6">
        <v>824</v>
      </c>
      <c r="C36" s="5" t="s">
        <v>44</v>
      </c>
      <c r="D36" s="7">
        <v>1983</v>
      </c>
    </row>
    <row r="37" spans="1:4" ht="15.75" thickBot="1" x14ac:dyDescent="0.3">
      <c r="A37" s="4"/>
      <c r="B37" s="6"/>
      <c r="C37" s="5" t="s">
        <v>45</v>
      </c>
      <c r="D37" s="16">
        <v>1665028</v>
      </c>
    </row>
    <row r="38" spans="1:4" ht="15.75" thickBot="1" x14ac:dyDescent="0.3">
      <c r="A38" s="4"/>
      <c r="B38" s="6">
        <v>825</v>
      </c>
      <c r="C38" s="5" t="s">
        <v>46</v>
      </c>
      <c r="D38" s="7">
        <v>399</v>
      </c>
    </row>
    <row r="39" spans="1:4" ht="15.75" thickBot="1" x14ac:dyDescent="0.3">
      <c r="A39" s="4"/>
      <c r="B39" s="6">
        <v>827</v>
      </c>
      <c r="C39" s="5" t="s">
        <v>47</v>
      </c>
      <c r="D39" s="7">
        <v>1001</v>
      </c>
    </row>
    <row r="40" spans="1:4" ht="15.75" thickBot="1" x14ac:dyDescent="0.3">
      <c r="A40" s="8" t="s">
        <v>48</v>
      </c>
      <c r="B40" s="10"/>
      <c r="C40" s="9"/>
      <c r="D40" s="11">
        <f>+D39+D38+D37+D36</f>
        <v>1668411</v>
      </c>
    </row>
    <row r="41" spans="1:4" ht="15.75" thickBot="1" x14ac:dyDescent="0.3">
      <c r="A41" s="4" t="s">
        <v>49</v>
      </c>
      <c r="B41" s="6">
        <v>847</v>
      </c>
      <c r="C41" s="5" t="s">
        <v>50</v>
      </c>
      <c r="D41" s="7">
        <v>13325</v>
      </c>
    </row>
    <row r="42" spans="1:4" ht="15.75" thickBot="1" x14ac:dyDescent="0.3">
      <c r="A42" s="4"/>
      <c r="B42" s="6">
        <v>848</v>
      </c>
      <c r="C42" s="5" t="s">
        <v>51</v>
      </c>
      <c r="D42" s="7">
        <v>8343</v>
      </c>
    </row>
    <row r="43" spans="1:4" ht="15.75" thickBot="1" x14ac:dyDescent="0.3">
      <c r="A43" s="8" t="s">
        <v>52</v>
      </c>
      <c r="B43" s="10"/>
      <c r="C43" s="9"/>
      <c r="D43" s="11">
        <f>+D42+D41</f>
        <v>21668</v>
      </c>
    </row>
    <row r="44" spans="1:4" ht="15.75" thickBot="1" x14ac:dyDescent="0.3">
      <c r="A44" s="4" t="s">
        <v>53</v>
      </c>
      <c r="B44" s="6">
        <v>1001</v>
      </c>
      <c r="C44" s="5" t="s">
        <v>54</v>
      </c>
      <c r="D44" s="7">
        <v>255077</v>
      </c>
    </row>
    <row r="45" spans="1:4" ht="15.75" thickBot="1" x14ac:dyDescent="0.3">
      <c r="A45" s="4"/>
      <c r="B45" s="6">
        <v>1422</v>
      </c>
      <c r="C45" s="5" t="s">
        <v>55</v>
      </c>
      <c r="D45" s="7">
        <v>549</v>
      </c>
    </row>
    <row r="46" spans="1:4" ht="15.75" thickBot="1" x14ac:dyDescent="0.3">
      <c r="A46" s="8" t="s">
        <v>56</v>
      </c>
      <c r="B46" s="10"/>
      <c r="C46" s="9"/>
      <c r="D46" s="11">
        <f>+D45+D44</f>
        <v>255626</v>
      </c>
    </row>
    <row r="47" spans="1:4" ht="15.75" thickBot="1" x14ac:dyDescent="0.3">
      <c r="A47" s="4" t="s">
        <v>57</v>
      </c>
      <c r="B47" s="6">
        <v>126</v>
      </c>
      <c r="C47" s="5" t="s">
        <v>58</v>
      </c>
      <c r="D47" s="16">
        <f>59115+321965</f>
        <v>381080</v>
      </c>
    </row>
    <row r="48" spans="1:4" ht="15.75" thickBot="1" x14ac:dyDescent="0.3">
      <c r="A48" s="4"/>
      <c r="B48" s="6">
        <v>132</v>
      </c>
      <c r="C48" s="5" t="s">
        <v>59</v>
      </c>
      <c r="D48" s="16">
        <f>52707+684807</f>
        <v>737514</v>
      </c>
    </row>
    <row r="49" spans="1:4" ht="15.75" thickBot="1" x14ac:dyDescent="0.3">
      <c r="A49" s="4"/>
      <c r="B49" s="6">
        <v>136</v>
      </c>
      <c r="C49" s="5" t="s">
        <v>60</v>
      </c>
      <c r="D49" s="16">
        <v>13479</v>
      </c>
    </row>
    <row r="50" spans="1:4" ht="15.75" thickBot="1" x14ac:dyDescent="0.3">
      <c r="A50" s="4"/>
      <c r="B50" s="6">
        <v>137</v>
      </c>
      <c r="C50" s="5" t="s">
        <v>61</v>
      </c>
      <c r="D50" s="16">
        <f>73584+1036054</f>
        <v>1109638</v>
      </c>
    </row>
    <row r="51" spans="1:4" ht="15.75" thickBot="1" x14ac:dyDescent="0.3">
      <c r="A51" s="4"/>
      <c r="B51" s="6">
        <v>141</v>
      </c>
      <c r="C51" s="5" t="s">
        <v>62</v>
      </c>
      <c r="D51" s="16">
        <f>192208+712368</f>
        <v>904576</v>
      </c>
    </row>
    <row r="52" spans="1:4" ht="15.75" thickBot="1" x14ac:dyDescent="0.3">
      <c r="A52" s="4"/>
      <c r="B52" s="6">
        <v>143</v>
      </c>
      <c r="C52" s="5" t="s">
        <v>63</v>
      </c>
      <c r="D52" s="16">
        <v>202621</v>
      </c>
    </row>
    <row r="53" spans="1:4" ht="15.75" thickBot="1" x14ac:dyDescent="0.3">
      <c r="A53" s="4"/>
      <c r="B53" s="6">
        <v>144</v>
      </c>
      <c r="C53" s="5" t="s">
        <v>64</v>
      </c>
      <c r="D53" s="16">
        <f>247462+3271820</f>
        <v>3519282</v>
      </c>
    </row>
    <row r="54" spans="1:4" ht="15.75" thickBot="1" x14ac:dyDescent="0.3">
      <c r="A54" s="4"/>
      <c r="B54" s="6">
        <v>145</v>
      </c>
      <c r="C54" s="5" t="s">
        <v>65</v>
      </c>
      <c r="D54" s="16">
        <f>3226+254858</f>
        <v>258084</v>
      </c>
    </row>
    <row r="55" spans="1:4" ht="15.75" thickBot="1" x14ac:dyDescent="0.3">
      <c r="A55" s="4"/>
      <c r="B55" s="6">
        <v>149</v>
      </c>
      <c r="C55" s="5" t="s">
        <v>66</v>
      </c>
      <c r="D55" s="16">
        <v>30</v>
      </c>
    </row>
    <row r="56" spans="1:4" ht="15.75" thickBot="1" x14ac:dyDescent="0.3">
      <c r="A56" s="4"/>
      <c r="B56" s="6">
        <v>522</v>
      </c>
      <c r="C56" s="5" t="s">
        <v>67</v>
      </c>
      <c r="D56" s="16">
        <v>84</v>
      </c>
    </row>
    <row r="57" spans="1:4" ht="15.75" thickBot="1" x14ac:dyDescent="0.3">
      <c r="A57" s="4"/>
      <c r="B57" s="6">
        <v>1138</v>
      </c>
      <c r="C57" s="5" t="s">
        <v>68</v>
      </c>
      <c r="D57" s="16">
        <v>929</v>
      </c>
    </row>
    <row r="58" spans="1:4" ht="15.75" thickBot="1" x14ac:dyDescent="0.3">
      <c r="A58" s="4"/>
      <c r="B58" s="6"/>
      <c r="C58" s="5" t="s">
        <v>69</v>
      </c>
      <c r="D58" s="16">
        <v>2360875</v>
      </c>
    </row>
    <row r="59" spans="1:4" ht="15.75" thickBot="1" x14ac:dyDescent="0.3">
      <c r="A59" s="4"/>
      <c r="B59" s="6">
        <v>1216</v>
      </c>
      <c r="C59" s="5" t="s">
        <v>70</v>
      </c>
      <c r="D59" s="7">
        <v>727</v>
      </c>
    </row>
    <row r="60" spans="1:4" ht="15.75" thickBot="1" x14ac:dyDescent="0.3">
      <c r="A60" s="8" t="s">
        <v>71</v>
      </c>
      <c r="B60" s="10"/>
      <c r="C60" s="9"/>
      <c r="D60" s="11">
        <f>+SUM(D47:D59)</f>
        <v>9488919</v>
      </c>
    </row>
    <row r="61" spans="1:4" ht="15.75" thickBot="1" x14ac:dyDescent="0.3">
      <c r="A61" s="4" t="s">
        <v>72</v>
      </c>
      <c r="B61" s="6">
        <v>1286</v>
      </c>
      <c r="C61" s="5" t="s">
        <v>73</v>
      </c>
      <c r="D61" s="7">
        <v>2321</v>
      </c>
    </row>
    <row r="62" spans="1:4" ht="15.75" thickBot="1" x14ac:dyDescent="0.3">
      <c r="A62" s="4"/>
      <c r="B62" s="6">
        <v>1288</v>
      </c>
      <c r="C62" s="5" t="s">
        <v>74</v>
      </c>
      <c r="D62" s="7">
        <v>22545</v>
      </c>
    </row>
    <row r="63" spans="1:4" ht="15.75" thickBot="1" x14ac:dyDescent="0.3">
      <c r="A63" s="4"/>
      <c r="B63" s="6">
        <v>1289</v>
      </c>
      <c r="C63" s="5" t="s">
        <v>75</v>
      </c>
      <c r="D63" s="7">
        <v>571</v>
      </c>
    </row>
    <row r="64" spans="1:4" ht="15.75" thickBot="1" x14ac:dyDescent="0.3">
      <c r="A64" s="4"/>
      <c r="B64" s="6">
        <v>1290</v>
      </c>
      <c r="C64" s="5" t="s">
        <v>76</v>
      </c>
      <c r="D64" s="7">
        <v>413</v>
      </c>
    </row>
    <row r="65" spans="1:4" ht="15.75" thickBot="1" x14ac:dyDescent="0.3">
      <c r="A65" s="4"/>
      <c r="B65" s="6">
        <v>1292</v>
      </c>
      <c r="C65" s="5" t="s">
        <v>77</v>
      </c>
      <c r="D65" s="7">
        <v>1169</v>
      </c>
    </row>
    <row r="66" spans="1:4" ht="15.75" thickBot="1" x14ac:dyDescent="0.3">
      <c r="A66" s="8" t="s">
        <v>78</v>
      </c>
      <c r="B66" s="10"/>
      <c r="C66" s="9"/>
      <c r="D66" s="11">
        <f>+D65+D64+D63+D62+D61</f>
        <v>27019</v>
      </c>
    </row>
    <row r="67" spans="1:4" ht="15.75" thickBot="1" x14ac:dyDescent="0.3">
      <c r="A67" s="4" t="s">
        <v>79</v>
      </c>
      <c r="B67" s="6">
        <v>872</v>
      </c>
      <c r="C67" s="5" t="s">
        <v>80</v>
      </c>
      <c r="D67" s="7">
        <v>658</v>
      </c>
    </row>
    <row r="68" spans="1:4" ht="15.75" thickBot="1" x14ac:dyDescent="0.3">
      <c r="A68" s="4"/>
      <c r="B68" s="6">
        <v>874</v>
      </c>
      <c r="C68" s="5" t="s">
        <v>81</v>
      </c>
      <c r="D68" s="7">
        <v>76555</v>
      </c>
    </row>
    <row r="69" spans="1:4" ht="15.75" thickBot="1" x14ac:dyDescent="0.3">
      <c r="A69" s="8" t="s">
        <v>82</v>
      </c>
      <c r="B69" s="10"/>
      <c r="C69" s="9"/>
      <c r="D69" s="11">
        <f>+D68+D67</f>
        <v>77213</v>
      </c>
    </row>
    <row r="70" spans="1:4" ht="15.75" thickBot="1" x14ac:dyDescent="0.3">
      <c r="A70" s="4" t="s">
        <v>83</v>
      </c>
      <c r="B70" s="6">
        <v>1003</v>
      </c>
      <c r="C70" s="5" t="s">
        <v>84</v>
      </c>
      <c r="D70" s="7">
        <v>3221</v>
      </c>
    </row>
    <row r="71" spans="1:4" ht="15.75" thickBot="1" x14ac:dyDescent="0.3">
      <c r="A71" s="8" t="s">
        <v>85</v>
      </c>
      <c r="B71" s="10"/>
      <c r="C71" s="9"/>
      <c r="D71" s="11">
        <f>+D70</f>
        <v>3221</v>
      </c>
    </row>
    <row r="72" spans="1:4" ht="15.75" thickBot="1" x14ac:dyDescent="0.3">
      <c r="A72" s="4" t="s">
        <v>86</v>
      </c>
      <c r="B72" s="6">
        <v>1394</v>
      </c>
      <c r="C72" s="5" t="s">
        <v>87</v>
      </c>
      <c r="D72" s="7">
        <v>94</v>
      </c>
    </row>
    <row r="73" spans="1:4" ht="15.75" thickBot="1" x14ac:dyDescent="0.3">
      <c r="A73" s="8" t="s">
        <v>88</v>
      </c>
      <c r="B73" s="10"/>
      <c r="C73" s="9"/>
      <c r="D73" s="11">
        <f>+D72</f>
        <v>94</v>
      </c>
    </row>
    <row r="74" spans="1:4" ht="15.75" thickBot="1" x14ac:dyDescent="0.3">
      <c r="A74" s="4" t="s">
        <v>89</v>
      </c>
      <c r="B74" s="6">
        <v>901</v>
      </c>
      <c r="C74" s="5" t="s">
        <v>90</v>
      </c>
      <c r="D74" s="7">
        <v>2289</v>
      </c>
    </row>
    <row r="75" spans="1:4" ht="15.75" thickBot="1" x14ac:dyDescent="0.3">
      <c r="A75" s="4"/>
      <c r="B75" s="6">
        <v>1306</v>
      </c>
      <c r="C75" s="5" t="s">
        <v>91</v>
      </c>
      <c r="D75" s="7">
        <v>5506</v>
      </c>
    </row>
    <row r="76" spans="1:4" ht="15.75" thickBot="1" x14ac:dyDescent="0.3">
      <c r="A76" s="8" t="s">
        <v>92</v>
      </c>
      <c r="B76" s="10"/>
      <c r="C76" s="9"/>
      <c r="D76" s="11">
        <f>+D75+D74</f>
        <v>7795</v>
      </c>
    </row>
    <row r="77" spans="1:4" ht="15.75" thickBot="1" x14ac:dyDescent="0.3">
      <c r="A77" s="4" t="s">
        <v>93</v>
      </c>
      <c r="B77" s="6">
        <v>917</v>
      </c>
      <c r="C77" s="5" t="s">
        <v>94</v>
      </c>
      <c r="D77" s="7">
        <v>22</v>
      </c>
    </row>
    <row r="78" spans="1:4" ht="15.75" thickBot="1" x14ac:dyDescent="0.3">
      <c r="A78" s="4"/>
      <c r="B78" s="6">
        <v>1435</v>
      </c>
      <c r="C78" s="5" t="s">
        <v>95</v>
      </c>
      <c r="D78" s="7">
        <v>308</v>
      </c>
    </row>
    <row r="79" spans="1:4" ht="15.75" thickBot="1" x14ac:dyDescent="0.3">
      <c r="A79" s="8" t="s">
        <v>96</v>
      </c>
      <c r="B79" s="10"/>
      <c r="C79" s="9"/>
      <c r="D79" s="11">
        <f>+D78+D77</f>
        <v>330</v>
      </c>
    </row>
    <row r="80" spans="1:4" ht="15.75" thickBot="1" x14ac:dyDescent="0.3">
      <c r="A80" s="4" t="s">
        <v>97</v>
      </c>
      <c r="B80" s="6">
        <v>1400</v>
      </c>
      <c r="C80" s="5" t="s">
        <v>98</v>
      </c>
      <c r="D80" s="7">
        <v>529</v>
      </c>
    </row>
    <row r="81" spans="1:4" ht="15.75" thickBot="1" x14ac:dyDescent="0.3">
      <c r="A81" s="8" t="s">
        <v>99</v>
      </c>
      <c r="B81" s="10"/>
      <c r="C81" s="9"/>
      <c r="D81" s="11">
        <f>+D80</f>
        <v>529</v>
      </c>
    </row>
    <row r="82" spans="1:4" ht="15.75" thickBot="1" x14ac:dyDescent="0.3">
      <c r="A82" s="4" t="s">
        <v>100</v>
      </c>
      <c r="B82" s="6">
        <v>970</v>
      </c>
      <c r="C82" s="5" t="s">
        <v>101</v>
      </c>
      <c r="D82" s="7">
        <v>8727</v>
      </c>
    </row>
    <row r="83" spans="1:4" ht="15.75" thickBot="1" x14ac:dyDescent="0.3">
      <c r="A83" s="8" t="s">
        <v>102</v>
      </c>
      <c r="B83" s="10"/>
      <c r="C83" s="9"/>
      <c r="D83" s="11">
        <f>+D82</f>
        <v>8727</v>
      </c>
    </row>
    <row r="84" spans="1:4" ht="15.75" thickBot="1" x14ac:dyDescent="0.3">
      <c r="A84" s="4" t="s">
        <v>103</v>
      </c>
      <c r="B84" s="6">
        <v>951</v>
      </c>
      <c r="C84" s="5" t="s">
        <v>104</v>
      </c>
      <c r="D84" s="7">
        <v>44561</v>
      </c>
    </row>
    <row r="85" spans="1:4" ht="15.75" thickBot="1" x14ac:dyDescent="0.3">
      <c r="A85" s="4"/>
      <c r="B85" s="6">
        <v>952</v>
      </c>
      <c r="C85" s="5" t="s">
        <v>105</v>
      </c>
      <c r="D85" s="7">
        <v>3205</v>
      </c>
    </row>
    <row r="86" spans="1:4" ht="15.75" thickBot="1" x14ac:dyDescent="0.3">
      <c r="A86" s="8" t="s">
        <v>106</v>
      </c>
      <c r="B86" s="10"/>
      <c r="C86" s="9"/>
      <c r="D86" s="11">
        <f>+D85+D84</f>
        <v>47766</v>
      </c>
    </row>
    <row r="87" spans="1:4" ht="15.75" thickBot="1" x14ac:dyDescent="0.3">
      <c r="A87" s="12" t="s">
        <v>107</v>
      </c>
      <c r="B87" s="14"/>
      <c r="C87" s="13"/>
      <c r="D87" s="15">
        <f>+D86+D83+D81+D79+D76+D73+D71+D69+D66+D60+D46+D43+D40+D35+D33+D31+D29+D26+D23+D21+D19+D15+D12+D8</f>
        <v>12655294</v>
      </c>
    </row>
  </sheetData>
  <mergeCells count="3">
    <mergeCell ref="A4:D4"/>
    <mergeCell ref="A3:D3"/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</dc:creator>
  <cp:lastModifiedBy>Miller</cp:lastModifiedBy>
  <dcterms:created xsi:type="dcterms:W3CDTF">2014-01-13T14:25:29Z</dcterms:created>
  <dcterms:modified xsi:type="dcterms:W3CDTF">2014-01-13T14:30:26Z</dcterms:modified>
</cp:coreProperties>
</file>