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rnold_moene_wur_nl/Documents/Documents/onderwijs/vakken/Hupsel/2024/04_uitwerking/Fluxes-2/Step-3+4/"/>
    </mc:Choice>
  </mc:AlternateContent>
  <xr:revisionPtr revIDLastSave="21" documentId="8_{775B468B-8A6B-4C7F-980A-732D3C915540}" xr6:coauthVersionLast="47" xr6:coauthVersionMax="47" xr10:uidLastSave="{0B549D9C-8AC3-4305-9E93-8865812551D9}"/>
  <bookViews>
    <workbookView xWindow="0" yWindow="912" windowWidth="21600" windowHeight="11436" xr2:uid="{897E7D20-8ABB-4784-9983-F7FAAD7B06E6}"/>
  </bookViews>
  <sheets>
    <sheet name="KNMI Hupsel 24h" sheetId="3" r:id="rId1"/>
    <sheet name="KNMI Hupsel 24h process" sheetId="1" r:id="rId2"/>
    <sheet name="Sheet2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3" l="1"/>
  <c r="I19" i="3"/>
  <c r="BC6" i="1"/>
  <c r="I9" i="3" s="1"/>
  <c r="BC7" i="1"/>
  <c r="I10" i="3" s="1"/>
  <c r="BC8" i="1"/>
  <c r="I11" i="3" s="1"/>
  <c r="BC9" i="1"/>
  <c r="I12" i="3" s="1"/>
  <c r="BC10" i="1"/>
  <c r="I13" i="3" s="1"/>
  <c r="BC11" i="1"/>
  <c r="I14" i="3" s="1"/>
  <c r="BC12" i="1"/>
  <c r="I15" i="3" s="1"/>
  <c r="BC13" i="1"/>
  <c r="I16" i="3" s="1"/>
  <c r="BC14" i="1"/>
  <c r="I17" i="3" s="1"/>
  <c r="BC15" i="1"/>
  <c r="BC16" i="1"/>
  <c r="BC17" i="1"/>
  <c r="I20" i="3" s="1"/>
  <c r="BC18" i="1"/>
  <c r="I21" i="3" s="1"/>
  <c r="BC19" i="1"/>
  <c r="I22" i="3" s="1"/>
  <c r="BC20" i="1"/>
  <c r="I23" i="3" s="1"/>
  <c r="BC21" i="1"/>
  <c r="I24" i="3" s="1"/>
  <c r="BC22" i="1"/>
  <c r="I25" i="3" s="1"/>
  <c r="BC23" i="1"/>
  <c r="I26" i="3" s="1"/>
  <c r="BC24" i="1"/>
  <c r="I27" i="3" s="1"/>
  <c r="BC25" i="1"/>
  <c r="I28" i="3" s="1"/>
  <c r="BC26" i="1"/>
  <c r="I29" i="3" s="1"/>
  <c r="BC27" i="1"/>
  <c r="BC28" i="1"/>
  <c r="BC29" i="1"/>
  <c r="BC30" i="1"/>
  <c r="BC5" i="1"/>
  <c r="I8" i="3" s="1"/>
  <c r="AT30" i="1"/>
  <c r="BE30" i="1" s="1"/>
  <c r="AX6" i="1"/>
  <c r="D9" i="3" s="1"/>
  <c r="AY6" i="1"/>
  <c r="E9" i="3" s="1"/>
  <c r="AZ6" i="1"/>
  <c r="BA6" i="1"/>
  <c r="G9" i="3" s="1"/>
  <c r="BB6" i="1"/>
  <c r="H9" i="3" s="1"/>
  <c r="BD6" i="1"/>
  <c r="J9" i="3" s="1"/>
  <c r="BH6" i="1"/>
  <c r="N9" i="3" s="1"/>
  <c r="BI6" i="1"/>
  <c r="O9" i="3" s="1"/>
  <c r="BJ6" i="1"/>
  <c r="P9" i="3" s="1"/>
  <c r="AX7" i="1"/>
  <c r="D10" i="3" s="1"/>
  <c r="AY7" i="1"/>
  <c r="E10" i="3" s="1"/>
  <c r="AZ7" i="1"/>
  <c r="F10" i="3" s="1"/>
  <c r="BA7" i="1"/>
  <c r="G10" i="3" s="1"/>
  <c r="BB7" i="1"/>
  <c r="H10" i="3" s="1"/>
  <c r="BD7" i="1"/>
  <c r="J10" i="3" s="1"/>
  <c r="BH7" i="1"/>
  <c r="N10" i="3" s="1"/>
  <c r="BI7" i="1"/>
  <c r="O10" i="3" s="1"/>
  <c r="BJ7" i="1"/>
  <c r="P10" i="3" s="1"/>
  <c r="AX8" i="1"/>
  <c r="D11" i="3" s="1"/>
  <c r="AY8" i="1"/>
  <c r="E11" i="3" s="1"/>
  <c r="AZ8" i="1"/>
  <c r="BA8" i="1"/>
  <c r="G11" i="3" s="1"/>
  <c r="BB8" i="1"/>
  <c r="H11" i="3" s="1"/>
  <c r="BD8" i="1"/>
  <c r="J11" i="3" s="1"/>
  <c r="BH8" i="1"/>
  <c r="N11" i="3" s="1"/>
  <c r="BI8" i="1"/>
  <c r="O11" i="3" s="1"/>
  <c r="BJ8" i="1"/>
  <c r="P11" i="3" s="1"/>
  <c r="AX9" i="1"/>
  <c r="D12" i="3" s="1"/>
  <c r="AY9" i="1"/>
  <c r="E12" i="3" s="1"/>
  <c r="AZ9" i="1"/>
  <c r="BA9" i="1"/>
  <c r="G12" i="3" s="1"/>
  <c r="BB9" i="1"/>
  <c r="H12" i="3" s="1"/>
  <c r="BD9" i="1"/>
  <c r="J12" i="3" s="1"/>
  <c r="BH9" i="1"/>
  <c r="N12" i="3" s="1"/>
  <c r="BI9" i="1"/>
  <c r="O12" i="3" s="1"/>
  <c r="BJ9" i="1"/>
  <c r="P12" i="3" s="1"/>
  <c r="AX10" i="1"/>
  <c r="D13" i="3" s="1"/>
  <c r="AY10" i="1"/>
  <c r="E13" i="3" s="1"/>
  <c r="AZ10" i="1"/>
  <c r="BA10" i="1"/>
  <c r="G13" i="3" s="1"/>
  <c r="BB10" i="1"/>
  <c r="H13" i="3" s="1"/>
  <c r="BD10" i="1"/>
  <c r="J13" i="3" s="1"/>
  <c r="BH10" i="1"/>
  <c r="N13" i="3" s="1"/>
  <c r="BI10" i="1"/>
  <c r="O13" i="3" s="1"/>
  <c r="BJ10" i="1"/>
  <c r="P13" i="3" s="1"/>
  <c r="AX11" i="1"/>
  <c r="D14" i="3" s="1"/>
  <c r="AY11" i="1"/>
  <c r="E14" i="3" s="1"/>
  <c r="AZ11" i="1"/>
  <c r="F14" i="3" s="1"/>
  <c r="BA11" i="1"/>
  <c r="G14" i="3" s="1"/>
  <c r="BB11" i="1"/>
  <c r="H14" i="3" s="1"/>
  <c r="BD11" i="1"/>
  <c r="J14" i="3" s="1"/>
  <c r="BH11" i="1"/>
  <c r="N14" i="3" s="1"/>
  <c r="BI11" i="1"/>
  <c r="O14" i="3" s="1"/>
  <c r="BJ11" i="1"/>
  <c r="P14" i="3" s="1"/>
  <c r="AX12" i="1"/>
  <c r="D15" i="3" s="1"/>
  <c r="AY12" i="1"/>
  <c r="E15" i="3" s="1"/>
  <c r="AZ12" i="1"/>
  <c r="F15" i="3" s="1"/>
  <c r="BA12" i="1"/>
  <c r="G15" i="3" s="1"/>
  <c r="BB12" i="1"/>
  <c r="H15" i="3" s="1"/>
  <c r="BD12" i="1"/>
  <c r="J15" i="3" s="1"/>
  <c r="BH12" i="1"/>
  <c r="N15" i="3" s="1"/>
  <c r="BI12" i="1"/>
  <c r="O15" i="3" s="1"/>
  <c r="BJ12" i="1"/>
  <c r="P15" i="3" s="1"/>
  <c r="AX13" i="1"/>
  <c r="D16" i="3" s="1"/>
  <c r="AY13" i="1"/>
  <c r="E16" i="3" s="1"/>
  <c r="AZ13" i="1"/>
  <c r="F16" i="3" s="1"/>
  <c r="BA13" i="1"/>
  <c r="G16" i="3" s="1"/>
  <c r="BB13" i="1"/>
  <c r="H16" i="3" s="1"/>
  <c r="BD13" i="1"/>
  <c r="J16" i="3" s="1"/>
  <c r="BH13" i="1"/>
  <c r="N16" i="3" s="1"/>
  <c r="BI13" i="1"/>
  <c r="O16" i="3" s="1"/>
  <c r="BJ13" i="1"/>
  <c r="P16" i="3" s="1"/>
  <c r="AX14" i="1"/>
  <c r="D17" i="3" s="1"/>
  <c r="AY14" i="1"/>
  <c r="E17" i="3" s="1"/>
  <c r="AZ14" i="1"/>
  <c r="BA14" i="1"/>
  <c r="G17" i="3" s="1"/>
  <c r="BB14" i="1"/>
  <c r="H17" i="3" s="1"/>
  <c r="BD14" i="1"/>
  <c r="J17" i="3" s="1"/>
  <c r="BH14" i="1"/>
  <c r="N17" i="3" s="1"/>
  <c r="BI14" i="1"/>
  <c r="O17" i="3" s="1"/>
  <c r="BJ14" i="1"/>
  <c r="P17" i="3" s="1"/>
  <c r="AX15" i="1"/>
  <c r="D18" i="3" s="1"/>
  <c r="AY15" i="1"/>
  <c r="E18" i="3" s="1"/>
  <c r="AZ15" i="1"/>
  <c r="F18" i="3" s="1"/>
  <c r="BA15" i="1"/>
  <c r="G18" i="3" s="1"/>
  <c r="BB15" i="1"/>
  <c r="H18" i="3" s="1"/>
  <c r="BD15" i="1"/>
  <c r="J18" i="3" s="1"/>
  <c r="BH15" i="1"/>
  <c r="N18" i="3" s="1"/>
  <c r="BI15" i="1"/>
  <c r="O18" i="3" s="1"/>
  <c r="BJ15" i="1"/>
  <c r="P18" i="3" s="1"/>
  <c r="AX16" i="1"/>
  <c r="D19" i="3" s="1"/>
  <c r="AY16" i="1"/>
  <c r="E19" i="3" s="1"/>
  <c r="AZ16" i="1"/>
  <c r="BA16" i="1"/>
  <c r="G19" i="3" s="1"/>
  <c r="BB16" i="1"/>
  <c r="H19" i="3" s="1"/>
  <c r="BD16" i="1"/>
  <c r="J19" i="3" s="1"/>
  <c r="BH16" i="1"/>
  <c r="N19" i="3" s="1"/>
  <c r="BI16" i="1"/>
  <c r="O19" i="3" s="1"/>
  <c r="BJ16" i="1"/>
  <c r="P19" i="3" s="1"/>
  <c r="AX17" i="1"/>
  <c r="D20" i="3" s="1"/>
  <c r="AY17" i="1"/>
  <c r="E20" i="3" s="1"/>
  <c r="AZ17" i="1"/>
  <c r="BA17" i="1"/>
  <c r="G20" i="3" s="1"/>
  <c r="BB17" i="1"/>
  <c r="H20" i="3" s="1"/>
  <c r="BD17" i="1"/>
  <c r="J20" i="3" s="1"/>
  <c r="BH17" i="1"/>
  <c r="N20" i="3" s="1"/>
  <c r="BI17" i="1"/>
  <c r="O20" i="3" s="1"/>
  <c r="BJ17" i="1"/>
  <c r="P20" i="3" s="1"/>
  <c r="AX18" i="1"/>
  <c r="D21" i="3" s="1"/>
  <c r="AY18" i="1"/>
  <c r="E21" i="3" s="1"/>
  <c r="AZ18" i="1"/>
  <c r="BA18" i="1"/>
  <c r="G21" i="3" s="1"/>
  <c r="BB18" i="1"/>
  <c r="H21" i="3" s="1"/>
  <c r="BD18" i="1"/>
  <c r="J21" i="3" s="1"/>
  <c r="BH18" i="1"/>
  <c r="N21" i="3" s="1"/>
  <c r="BI18" i="1"/>
  <c r="O21" i="3" s="1"/>
  <c r="BJ18" i="1"/>
  <c r="P21" i="3" s="1"/>
  <c r="AX19" i="1"/>
  <c r="D22" i="3" s="1"/>
  <c r="AY19" i="1"/>
  <c r="E22" i="3" s="1"/>
  <c r="AZ19" i="1"/>
  <c r="F22" i="3" s="1"/>
  <c r="BA19" i="1"/>
  <c r="G22" i="3" s="1"/>
  <c r="BB19" i="1"/>
  <c r="H22" i="3" s="1"/>
  <c r="BD19" i="1"/>
  <c r="J22" i="3" s="1"/>
  <c r="BH19" i="1"/>
  <c r="N22" i="3" s="1"/>
  <c r="BI19" i="1"/>
  <c r="O22" i="3" s="1"/>
  <c r="BJ19" i="1"/>
  <c r="P22" i="3" s="1"/>
  <c r="AX20" i="1"/>
  <c r="D23" i="3" s="1"/>
  <c r="AY20" i="1"/>
  <c r="E23" i="3" s="1"/>
  <c r="AZ20" i="1"/>
  <c r="F23" i="3" s="1"/>
  <c r="BA20" i="1"/>
  <c r="G23" i="3" s="1"/>
  <c r="BB20" i="1"/>
  <c r="H23" i="3" s="1"/>
  <c r="BD20" i="1"/>
  <c r="J23" i="3" s="1"/>
  <c r="BH20" i="1"/>
  <c r="N23" i="3" s="1"/>
  <c r="BI20" i="1"/>
  <c r="O23" i="3" s="1"/>
  <c r="BJ20" i="1"/>
  <c r="P23" i="3" s="1"/>
  <c r="AX21" i="1"/>
  <c r="D24" i="3" s="1"/>
  <c r="AY21" i="1"/>
  <c r="E24" i="3" s="1"/>
  <c r="AZ21" i="1"/>
  <c r="F24" i="3" s="1"/>
  <c r="BA21" i="1"/>
  <c r="G24" i="3" s="1"/>
  <c r="BB21" i="1"/>
  <c r="H24" i="3" s="1"/>
  <c r="BD21" i="1"/>
  <c r="J24" i="3" s="1"/>
  <c r="BH21" i="1"/>
  <c r="N24" i="3" s="1"/>
  <c r="BI21" i="1"/>
  <c r="O24" i="3" s="1"/>
  <c r="BJ21" i="1"/>
  <c r="P24" i="3" s="1"/>
  <c r="AX22" i="1"/>
  <c r="D25" i="3" s="1"/>
  <c r="AY22" i="1"/>
  <c r="E25" i="3" s="1"/>
  <c r="AZ22" i="1"/>
  <c r="BA22" i="1"/>
  <c r="G25" i="3" s="1"/>
  <c r="BB22" i="1"/>
  <c r="H25" i="3" s="1"/>
  <c r="BD22" i="1"/>
  <c r="J25" i="3" s="1"/>
  <c r="BH22" i="1"/>
  <c r="N25" i="3" s="1"/>
  <c r="BI22" i="1"/>
  <c r="O25" i="3" s="1"/>
  <c r="BJ22" i="1"/>
  <c r="P25" i="3" s="1"/>
  <c r="AX23" i="1"/>
  <c r="D26" i="3" s="1"/>
  <c r="AY23" i="1"/>
  <c r="E26" i="3" s="1"/>
  <c r="AZ23" i="1"/>
  <c r="BA23" i="1"/>
  <c r="G26" i="3" s="1"/>
  <c r="BB23" i="1"/>
  <c r="H26" i="3" s="1"/>
  <c r="BD23" i="1"/>
  <c r="J26" i="3" s="1"/>
  <c r="BH23" i="1"/>
  <c r="N26" i="3" s="1"/>
  <c r="BI23" i="1"/>
  <c r="O26" i="3" s="1"/>
  <c r="BJ23" i="1"/>
  <c r="P26" i="3" s="1"/>
  <c r="AX24" i="1"/>
  <c r="D27" i="3" s="1"/>
  <c r="AY24" i="1"/>
  <c r="E27" i="3" s="1"/>
  <c r="AZ24" i="1"/>
  <c r="BA24" i="1"/>
  <c r="G27" i="3" s="1"/>
  <c r="BB24" i="1"/>
  <c r="H27" i="3" s="1"/>
  <c r="BD24" i="1"/>
  <c r="J27" i="3" s="1"/>
  <c r="BH24" i="1"/>
  <c r="N27" i="3" s="1"/>
  <c r="BI24" i="1"/>
  <c r="O27" i="3" s="1"/>
  <c r="BJ24" i="1"/>
  <c r="P27" i="3" s="1"/>
  <c r="AX25" i="1"/>
  <c r="D28" i="3" s="1"/>
  <c r="AY25" i="1"/>
  <c r="E28" i="3" s="1"/>
  <c r="AZ25" i="1"/>
  <c r="BA25" i="1"/>
  <c r="G28" i="3" s="1"/>
  <c r="BB25" i="1"/>
  <c r="H28" i="3" s="1"/>
  <c r="BD25" i="1"/>
  <c r="J28" i="3" s="1"/>
  <c r="BH25" i="1"/>
  <c r="N28" i="3" s="1"/>
  <c r="BI25" i="1"/>
  <c r="O28" i="3" s="1"/>
  <c r="BJ25" i="1"/>
  <c r="P28" i="3" s="1"/>
  <c r="AX26" i="1"/>
  <c r="D29" i="3" s="1"/>
  <c r="AY26" i="1"/>
  <c r="E29" i="3" s="1"/>
  <c r="AZ26" i="1"/>
  <c r="BA26" i="1"/>
  <c r="G29" i="3" s="1"/>
  <c r="BB26" i="1"/>
  <c r="H29" i="3" s="1"/>
  <c r="BD26" i="1"/>
  <c r="J29" i="3" s="1"/>
  <c r="BH26" i="1"/>
  <c r="N29" i="3" s="1"/>
  <c r="BI26" i="1"/>
  <c r="O29" i="3" s="1"/>
  <c r="BJ26" i="1"/>
  <c r="P29" i="3" s="1"/>
  <c r="AX27" i="1"/>
  <c r="AY27" i="1"/>
  <c r="AZ27" i="1"/>
  <c r="AT27" i="1" s="1"/>
  <c r="BE27" i="1" s="1"/>
  <c r="BA27" i="1"/>
  <c r="BB27" i="1"/>
  <c r="BD27" i="1"/>
  <c r="BH27" i="1"/>
  <c r="BI27" i="1"/>
  <c r="BJ27" i="1"/>
  <c r="AX28" i="1"/>
  <c r="AY28" i="1"/>
  <c r="AZ28" i="1"/>
  <c r="BA28" i="1"/>
  <c r="BB28" i="1"/>
  <c r="BD28" i="1"/>
  <c r="BH28" i="1"/>
  <c r="BI28" i="1"/>
  <c r="BJ28" i="1"/>
  <c r="AX29" i="1"/>
  <c r="AY29" i="1"/>
  <c r="AZ29" i="1"/>
  <c r="BA29" i="1"/>
  <c r="BB29" i="1"/>
  <c r="BD29" i="1"/>
  <c r="BH29" i="1"/>
  <c r="BI29" i="1"/>
  <c r="BJ29" i="1"/>
  <c r="AX30" i="1"/>
  <c r="AY30" i="1"/>
  <c r="AZ30" i="1"/>
  <c r="BA30" i="1"/>
  <c r="BB30" i="1"/>
  <c r="BD30" i="1"/>
  <c r="BH30" i="1"/>
  <c r="BI30" i="1"/>
  <c r="BJ30" i="1"/>
  <c r="BJ5" i="1"/>
  <c r="P8" i="3" s="1"/>
  <c r="BI5" i="1"/>
  <c r="O8" i="3" s="1"/>
  <c r="BH5" i="1"/>
  <c r="N8" i="3" s="1"/>
  <c r="BD5" i="1"/>
  <c r="J8" i="3" s="1"/>
  <c r="BB5" i="1"/>
  <c r="H8" i="3" s="1"/>
  <c r="BA5" i="1"/>
  <c r="G8" i="3" s="1"/>
  <c r="AZ5" i="1"/>
  <c r="AY5" i="1"/>
  <c r="E8" i="3" s="1"/>
  <c r="AX5" i="1"/>
  <c r="D8" i="3" s="1"/>
  <c r="AQ30" i="1"/>
  <c r="AQ29" i="1"/>
  <c r="AR29" i="1" s="1"/>
  <c r="AS29" i="1" s="1"/>
  <c r="AQ28" i="1"/>
  <c r="AR28" i="1" s="1"/>
  <c r="AS28" i="1" s="1"/>
  <c r="AQ27" i="1"/>
  <c r="AQ26" i="1"/>
  <c r="AQ25" i="1"/>
  <c r="AR25" i="1" s="1"/>
  <c r="AS25" i="1" s="1"/>
  <c r="AQ24" i="1"/>
  <c r="AR24" i="1" s="1"/>
  <c r="AS24" i="1" s="1"/>
  <c r="AQ23" i="1"/>
  <c r="AQ22" i="1"/>
  <c r="AQ21" i="1"/>
  <c r="AR21" i="1" s="1"/>
  <c r="AS21" i="1" s="1"/>
  <c r="AQ20" i="1"/>
  <c r="AQ19" i="1"/>
  <c r="AQ18" i="1"/>
  <c r="AQ17" i="1"/>
  <c r="AR17" i="1" s="1"/>
  <c r="AS17" i="1" s="1"/>
  <c r="AQ16" i="1"/>
  <c r="AQ15" i="1"/>
  <c r="AQ14" i="1"/>
  <c r="AQ13" i="1"/>
  <c r="AR13" i="1" s="1"/>
  <c r="AS13" i="1" s="1"/>
  <c r="AR12" i="1"/>
  <c r="AS12" i="1" s="1"/>
  <c r="AQ12" i="1"/>
  <c r="AU12" i="1" s="1"/>
  <c r="AQ11" i="1"/>
  <c r="AQ10" i="1"/>
  <c r="AQ9" i="1"/>
  <c r="AR9" i="1" s="1"/>
  <c r="AS9" i="1" s="1"/>
  <c r="AR8" i="1"/>
  <c r="AS8" i="1" s="1"/>
  <c r="AQ8" i="1"/>
  <c r="AQ7" i="1"/>
  <c r="AQ6" i="1"/>
  <c r="AR5" i="1"/>
  <c r="AQ5" i="1"/>
  <c r="AU8" i="1" l="1"/>
  <c r="BF27" i="1"/>
  <c r="BF30" i="1"/>
  <c r="AT29" i="1"/>
  <c r="BE29" i="1" s="1"/>
  <c r="AT28" i="1"/>
  <c r="BE28" i="1" s="1"/>
  <c r="AU29" i="1"/>
  <c r="AU28" i="1"/>
  <c r="AV8" i="1"/>
  <c r="B11" i="3" s="1"/>
  <c r="A11" i="3"/>
  <c r="AW8" i="1"/>
  <c r="C11" i="3" s="1"/>
  <c r="AW12" i="1"/>
  <c r="C15" i="3" s="1"/>
  <c r="AV12" i="1"/>
  <c r="B15" i="3" s="1"/>
  <c r="A15" i="3"/>
  <c r="AU21" i="1"/>
  <c r="AU13" i="1"/>
  <c r="AT21" i="1"/>
  <c r="BE21" i="1" s="1"/>
  <c r="AT13" i="1"/>
  <c r="BE13" i="1" s="1"/>
  <c r="F19" i="3"/>
  <c r="F11" i="3"/>
  <c r="AR20" i="1"/>
  <c r="AS20" i="1" s="1"/>
  <c r="AT20" i="1"/>
  <c r="BE20" i="1" s="1"/>
  <c r="AT12" i="1"/>
  <c r="BE12" i="1" s="1"/>
  <c r="F20" i="3"/>
  <c r="F12" i="3"/>
  <c r="AT19" i="1"/>
  <c r="BE19" i="1" s="1"/>
  <c r="AT11" i="1"/>
  <c r="BE11" i="1" s="1"/>
  <c r="F21" i="3"/>
  <c r="F13" i="3"/>
  <c r="F26" i="3"/>
  <c r="F25" i="3"/>
  <c r="F29" i="3"/>
  <c r="F28" i="3"/>
  <c r="F27" i="3"/>
  <c r="AT26" i="1"/>
  <c r="BE26" i="1" s="1"/>
  <c r="AT18" i="1"/>
  <c r="BE18" i="1" s="1"/>
  <c r="AT10" i="1"/>
  <c r="BE10" i="1" s="1"/>
  <c r="AR16" i="1"/>
  <c r="AS16" i="1" s="1"/>
  <c r="AU25" i="1"/>
  <c r="AU17" i="1"/>
  <c r="AU9" i="1"/>
  <c r="AT25" i="1"/>
  <c r="BE25" i="1" s="1"/>
  <c r="AT17" i="1"/>
  <c r="BE17" i="1" s="1"/>
  <c r="AT9" i="1"/>
  <c r="BE9" i="1" s="1"/>
  <c r="F8" i="3"/>
  <c r="AU24" i="1"/>
  <c r="AT24" i="1"/>
  <c r="BE24" i="1" s="1"/>
  <c r="AT16" i="1"/>
  <c r="BE16" i="1" s="1"/>
  <c r="AT8" i="1"/>
  <c r="BE8" i="1" s="1"/>
  <c r="AS5" i="1"/>
  <c r="AU5" i="1" s="1"/>
  <c r="AT5" i="1"/>
  <c r="BE5" i="1" s="1"/>
  <c r="AT23" i="1"/>
  <c r="BE23" i="1" s="1"/>
  <c r="AT15" i="1"/>
  <c r="BE15" i="1" s="1"/>
  <c r="AT7" i="1"/>
  <c r="BE7" i="1" s="1"/>
  <c r="F17" i="3"/>
  <c r="F9" i="3"/>
  <c r="AT22" i="1"/>
  <c r="BE22" i="1" s="1"/>
  <c r="AT14" i="1"/>
  <c r="BE14" i="1" s="1"/>
  <c r="AT6" i="1"/>
  <c r="BE6" i="1" s="1"/>
  <c r="AS7" i="1"/>
  <c r="AR7" i="1"/>
  <c r="AR11" i="1"/>
  <c r="AS11" i="1" s="1"/>
  <c r="AR15" i="1"/>
  <c r="AS15" i="1" s="1"/>
  <c r="AR19" i="1"/>
  <c r="AS19" i="1" s="1"/>
  <c r="AR23" i="1"/>
  <c r="AS23" i="1" s="1"/>
  <c r="AR27" i="1"/>
  <c r="AS27" i="1" s="1"/>
  <c r="AR6" i="1"/>
  <c r="AS6" i="1" s="1"/>
  <c r="AR10" i="1"/>
  <c r="AS10" i="1" s="1"/>
  <c r="AR14" i="1"/>
  <c r="AS14" i="1" s="1"/>
  <c r="AR18" i="1"/>
  <c r="AS18" i="1" s="1"/>
  <c r="AR22" i="1"/>
  <c r="AS22" i="1" s="1"/>
  <c r="AR26" i="1"/>
  <c r="AS26" i="1" s="1"/>
  <c r="AR30" i="1"/>
  <c r="AS30" i="1" s="1"/>
  <c r="AU7" i="1" l="1"/>
  <c r="A10" i="3" s="1"/>
  <c r="AU20" i="1"/>
  <c r="AU6" i="1"/>
  <c r="AU27" i="1"/>
  <c r="AW27" i="1"/>
  <c r="AV27" i="1"/>
  <c r="AV28" i="1"/>
  <c r="AW28" i="1"/>
  <c r="AV29" i="1"/>
  <c r="AW29" i="1"/>
  <c r="BF28" i="1"/>
  <c r="BG27" i="1"/>
  <c r="BG30" i="1"/>
  <c r="BF29" i="1"/>
  <c r="AU30" i="1"/>
  <c r="AW7" i="1"/>
  <c r="C10" i="3" s="1"/>
  <c r="AV7" i="1"/>
  <c r="B10" i="3" s="1"/>
  <c r="AW5" i="1"/>
  <c r="C8" i="3" s="1"/>
  <c r="A8" i="3"/>
  <c r="AV5" i="1"/>
  <c r="B8" i="3" s="1"/>
  <c r="BF6" i="1"/>
  <c r="K9" i="3"/>
  <c r="BF15" i="1"/>
  <c r="K18" i="3"/>
  <c r="K13" i="3"/>
  <c r="BF10" i="1"/>
  <c r="AU18" i="1"/>
  <c r="AU11" i="1"/>
  <c r="A27" i="3"/>
  <c r="AV24" i="1"/>
  <c r="B27" i="3" s="1"/>
  <c r="AW24" i="1"/>
  <c r="C27" i="3" s="1"/>
  <c r="A9" i="3"/>
  <c r="AW6" i="1"/>
  <c r="C9" i="3" s="1"/>
  <c r="AV6" i="1"/>
  <c r="B9" i="3" s="1"/>
  <c r="BF14" i="1"/>
  <c r="K17" i="3"/>
  <c r="BF13" i="1"/>
  <c r="K16" i="3"/>
  <c r="K25" i="3"/>
  <c r="BF22" i="1"/>
  <c r="K8" i="3"/>
  <c r="BF5" i="1"/>
  <c r="K20" i="3"/>
  <c r="BF17" i="1"/>
  <c r="K29" i="3"/>
  <c r="BF26" i="1"/>
  <c r="K15" i="3"/>
  <c r="BF12" i="1"/>
  <c r="BF21" i="1"/>
  <c r="K24" i="3"/>
  <c r="K12" i="3"/>
  <c r="BF9" i="1"/>
  <c r="K28" i="3"/>
  <c r="BF25" i="1"/>
  <c r="BF20" i="1"/>
  <c r="K23" i="3"/>
  <c r="AW13" i="1"/>
  <c r="C16" i="3" s="1"/>
  <c r="AV13" i="1"/>
  <c r="B16" i="3" s="1"/>
  <c r="A16" i="3"/>
  <c r="AU23" i="1"/>
  <c r="K11" i="3"/>
  <c r="BF8" i="1"/>
  <c r="AV9" i="1"/>
  <c r="B12" i="3" s="1"/>
  <c r="A12" i="3"/>
  <c r="AW9" i="1"/>
  <c r="C12" i="3" s="1"/>
  <c r="K14" i="3"/>
  <c r="BF11" i="1"/>
  <c r="A24" i="3"/>
  <c r="AW21" i="1"/>
  <c r="C24" i="3" s="1"/>
  <c r="AV21" i="1"/>
  <c r="B24" i="3" s="1"/>
  <c r="AU19" i="1"/>
  <c r="AU10" i="1"/>
  <c r="AU15" i="1"/>
  <c r="BF7" i="1"/>
  <c r="K10" i="3"/>
  <c r="K26" i="3"/>
  <c r="BF23" i="1"/>
  <c r="K19" i="3"/>
  <c r="BF16" i="1"/>
  <c r="AV17" i="1"/>
  <c r="B20" i="3" s="1"/>
  <c r="A20" i="3"/>
  <c r="AW17" i="1"/>
  <c r="C20" i="3" s="1"/>
  <c r="K22" i="3"/>
  <c r="BF19" i="1"/>
  <c r="AU26" i="1"/>
  <c r="AU16" i="1"/>
  <c r="AU14" i="1"/>
  <c r="K21" i="3"/>
  <c r="BF18" i="1"/>
  <c r="K27" i="3"/>
  <c r="BF24" i="1"/>
  <c r="A28" i="3"/>
  <c r="AV25" i="1"/>
  <c r="B28" i="3" s="1"/>
  <c r="AW25" i="1"/>
  <c r="C28" i="3" s="1"/>
  <c r="A23" i="3"/>
  <c r="AW20" i="1"/>
  <c r="C23" i="3" s="1"/>
  <c r="AV20" i="1"/>
  <c r="B23" i="3" s="1"/>
  <c r="AU22" i="1"/>
  <c r="AV30" i="1" l="1"/>
  <c r="AW30" i="1"/>
  <c r="BG29" i="1"/>
  <c r="BG28" i="1"/>
  <c r="L11" i="3"/>
  <c r="BG8" i="1"/>
  <c r="M11" i="3" s="1"/>
  <c r="A29" i="3"/>
  <c r="AW26" i="1"/>
  <c r="C29" i="3" s="1"/>
  <c r="AV26" i="1"/>
  <c r="B29" i="3" s="1"/>
  <c r="L26" i="3"/>
  <c r="BG23" i="1"/>
  <c r="M26" i="3" s="1"/>
  <c r="L16" i="3"/>
  <c r="BG13" i="1"/>
  <c r="M16" i="3" s="1"/>
  <c r="L9" i="3"/>
  <c r="BG6" i="1"/>
  <c r="M9" i="3" s="1"/>
  <c r="L22" i="3"/>
  <c r="BG19" i="1"/>
  <c r="M22" i="3" s="1"/>
  <c r="A26" i="3"/>
  <c r="AW23" i="1"/>
  <c r="C26" i="3" s="1"/>
  <c r="AV23" i="1"/>
  <c r="B26" i="3" s="1"/>
  <c r="L12" i="3"/>
  <c r="BG9" i="1"/>
  <c r="M12" i="3" s="1"/>
  <c r="L20" i="3"/>
  <c r="BG17" i="1"/>
  <c r="M20" i="3" s="1"/>
  <c r="AW11" i="1"/>
  <c r="C14" i="3" s="1"/>
  <c r="AV11" i="1"/>
  <c r="B14" i="3" s="1"/>
  <c r="A14" i="3"/>
  <c r="AV16" i="1"/>
  <c r="B19" i="3" s="1"/>
  <c r="A19" i="3"/>
  <c r="AW16" i="1"/>
  <c r="C19" i="3" s="1"/>
  <c r="L29" i="3"/>
  <c r="BG26" i="1"/>
  <c r="M29" i="3" s="1"/>
  <c r="L27" i="3"/>
  <c r="BG24" i="1"/>
  <c r="M27" i="3" s="1"/>
  <c r="L14" i="3"/>
  <c r="BG11" i="1"/>
  <c r="M14" i="3" s="1"/>
  <c r="L17" i="3"/>
  <c r="BG14" i="1"/>
  <c r="M17" i="3" s="1"/>
  <c r="AW18" i="1"/>
  <c r="C21" i="3" s="1"/>
  <c r="AV18" i="1"/>
  <c r="B21" i="3" s="1"/>
  <c r="A21" i="3"/>
  <c r="A25" i="3"/>
  <c r="AW22" i="1"/>
  <c r="C25" i="3" s="1"/>
  <c r="AV22" i="1"/>
  <c r="B25" i="3" s="1"/>
  <c r="L10" i="3"/>
  <c r="BG7" i="1"/>
  <c r="M10" i="3" s="1"/>
  <c r="L8" i="3"/>
  <c r="BG5" i="1"/>
  <c r="M8" i="3" s="1"/>
  <c r="L13" i="3"/>
  <c r="BG10" i="1"/>
  <c r="M13" i="3" s="1"/>
  <c r="L24" i="3"/>
  <c r="BG21" i="1"/>
  <c r="M24" i="3" s="1"/>
  <c r="A18" i="3"/>
  <c r="AW15" i="1"/>
  <c r="C18" i="3" s="1"/>
  <c r="AV15" i="1"/>
  <c r="B18" i="3" s="1"/>
  <c r="AW10" i="1"/>
  <c r="C13" i="3" s="1"/>
  <c r="AV10" i="1"/>
  <c r="B13" i="3" s="1"/>
  <c r="A13" i="3"/>
  <c r="L15" i="3"/>
  <c r="BG12" i="1"/>
  <c r="M15" i="3" s="1"/>
  <c r="L25" i="3"/>
  <c r="BG22" i="1"/>
  <c r="M25" i="3" s="1"/>
  <c r="L28" i="3"/>
  <c r="BG25" i="1"/>
  <c r="M28" i="3" s="1"/>
  <c r="L21" i="3"/>
  <c r="BG18" i="1"/>
  <c r="M21" i="3" s="1"/>
  <c r="A17" i="3"/>
  <c r="AW14" i="1"/>
  <c r="C17" i="3" s="1"/>
  <c r="AV14" i="1"/>
  <c r="B17" i="3" s="1"/>
  <c r="L19" i="3"/>
  <c r="BG16" i="1"/>
  <c r="M19" i="3" s="1"/>
  <c r="A22" i="3"/>
  <c r="AW19" i="1"/>
  <c r="C22" i="3" s="1"/>
  <c r="AV19" i="1"/>
  <c r="B22" i="3" s="1"/>
  <c r="L23" i="3"/>
  <c r="BG20" i="1"/>
  <c r="M23" i="3" s="1"/>
  <c r="L18" i="3"/>
  <c r="BG15" i="1"/>
  <c r="M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1750A3F4-8214-489B-ABE9-A8710ABFF2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41E792BA-383F-4BD6-B36E-334CBD63920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5F72625C-11D4-4F38-B284-B8A675829FA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DD4F49AF-68FF-4BA8-B240-54B9741E80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2A9BD135-2F9A-45F6-AC65-34AB4B8D59A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A63234B7-E1A8-4D1B-BAEF-E14320F63E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931552DB-FC8D-4573-9F33-11CD14AED7C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545B711D-F92C-499C-9F15-3089264DCF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9AEB1D8D-441F-4E36-BFBB-87B1CF43750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3C070955-9BA1-4FDF-B27D-4BB1FB192C1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99F9D249-F0F6-48AE-B79E-A37DF19DBD8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F8F32B7D-5B23-4F94-BF26-39568A70403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C31774CE-C0CE-466C-BD45-EC616CB4DA9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AX2" authorId="0" shapeId="0" xr:uid="{3DA70429-FAAF-4FC4-B243-5688906E6B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AY2" authorId="0" shapeId="0" xr:uid="{96B91B4E-5EAD-40F6-8D6B-351F8EC4BC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AZ2" authorId="0" shapeId="0" xr:uid="{7850E22B-D373-4F5C-9519-53464488DA7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BA2" authorId="0" shapeId="0" xr:uid="{9B3C6228-C63E-4E1D-8182-38835CF8784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BB2" authorId="0" shapeId="0" xr:uid="{5ED1EEC8-0E44-4A21-A312-27E302D3206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BC2" authorId="0" shapeId="0" xr:uid="{9343C507-95D5-4492-A910-D7B82954A23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BD2" authorId="0" shapeId="0" xr:uid="{3C379AFF-5971-4F8F-AF4F-E35BE4E15E9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BE2" authorId="1" shapeId="0" xr:uid="{90354A20-D341-4461-9234-AB3D0CCC0FE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BF2" authorId="1" shapeId="0" xr:uid="{4539F1BA-75FF-414E-8501-D994AF3A4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BG2" authorId="1" shapeId="0" xr:uid="{B98E5026-4E69-4D83-9488-8480EB6E71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BH2" authorId="0" shapeId="0" xr:uid="{9F51BFBA-B774-4A99-BF3B-BD5C543BD1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BI2" authorId="0" shapeId="0" xr:uid="{922DBD1B-DD93-4151-B1E8-7CC701547F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BJ2" authorId="0" shapeId="0" xr:uid="{9BE1CB2F-225C-4446-AF2E-798724C35D2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sharedStrings.xml><?xml version="1.0" encoding="utf-8"?>
<sst xmlns="http://schemas.openxmlformats.org/spreadsheetml/2006/main" count="591" uniqueCount="94">
  <si>
    <t xml:space="preserve">     </t>
  </si>
  <si>
    <t xml:space="preserve"> STN</t>
  </si>
  <si>
    <t>YYYYMMDD</t>
  </si>
  <si>
    <t>DDVEC</t>
  </si>
  <si>
    <t>FHVEC</t>
  </si>
  <si>
    <t xml:space="preserve">   FG</t>
  </si>
  <si>
    <t xml:space="preserve">  FHX</t>
  </si>
  <si>
    <t xml:space="preserve"> FHXH</t>
  </si>
  <si>
    <t xml:space="preserve">  FHN</t>
  </si>
  <si>
    <t xml:space="preserve"> FHNH</t>
  </si>
  <si>
    <t xml:space="preserve">  FXX</t>
  </si>
  <si>
    <t xml:space="preserve"> FXXH</t>
  </si>
  <si>
    <t xml:space="preserve">   TG</t>
  </si>
  <si>
    <t xml:space="preserve">   TN</t>
  </si>
  <si>
    <t xml:space="preserve">  TNH</t>
  </si>
  <si>
    <t xml:space="preserve">   TX</t>
  </si>
  <si>
    <t xml:space="preserve">  TXH</t>
  </si>
  <si>
    <t xml:space="preserve"> T10N</t>
  </si>
  <si>
    <t>T10NH</t>
  </si>
  <si>
    <t xml:space="preserve">   SQ</t>
  </si>
  <si>
    <t xml:space="preserve">   SP</t>
  </si>
  <si>
    <t xml:space="preserve">    Q</t>
  </si>
  <si>
    <t xml:space="preserve">   DR</t>
  </si>
  <si>
    <t xml:space="preserve">   RH</t>
  </si>
  <si>
    <t xml:space="preserve">  RHX</t>
  </si>
  <si>
    <t xml:space="preserve"> RHXH</t>
  </si>
  <si>
    <t xml:space="preserve">   PG</t>
  </si>
  <si>
    <t xml:space="preserve">   PX</t>
  </si>
  <si>
    <t xml:space="preserve">  PXH</t>
  </si>
  <si>
    <t xml:space="preserve">   PN</t>
  </si>
  <si>
    <t xml:space="preserve">  PNH</t>
  </si>
  <si>
    <t xml:space="preserve">  VVN</t>
  </si>
  <si>
    <t xml:space="preserve"> VVNH</t>
  </si>
  <si>
    <t xml:space="preserve">  VVX</t>
  </si>
  <si>
    <t xml:space="preserve"> VVXH</t>
  </si>
  <si>
    <t xml:space="preserve">   NG</t>
  </si>
  <si>
    <t xml:space="preserve">   UG</t>
  </si>
  <si>
    <t xml:space="preserve">   UX</t>
  </si>
  <si>
    <t xml:space="preserve">  UXH</t>
  </si>
  <si>
    <t xml:space="preserve">   UN</t>
  </si>
  <si>
    <t xml:space="preserve">  UNH</t>
  </si>
  <si>
    <t xml:space="preserve"> EV24</t>
  </si>
  <si>
    <t>TimeStamp</t>
  </si>
  <si>
    <t>KNMI data</t>
  </si>
  <si>
    <t>Date</t>
  </si>
  <si>
    <t>DOY_begin</t>
  </si>
  <si>
    <t>DOY_end</t>
  </si>
  <si>
    <t>u_dir</t>
  </si>
  <si>
    <t>u_10</t>
  </si>
  <si>
    <t>T_1_5</t>
  </si>
  <si>
    <t>T_0_1</t>
  </si>
  <si>
    <t>RH_1_5</t>
  </si>
  <si>
    <t>p</t>
  </si>
  <si>
    <t>K_in</t>
  </si>
  <si>
    <t>e</t>
  </si>
  <si>
    <t>q</t>
  </si>
  <si>
    <t>rho</t>
  </si>
  <si>
    <t>prec</t>
  </si>
  <si>
    <t>prec_dur</t>
  </si>
  <si>
    <t>sun_dur</t>
  </si>
  <si>
    <t>[-]</t>
  </si>
  <si>
    <t>[deg]</t>
  </si>
  <si>
    <t>[m/s]</t>
  </si>
  <si>
    <t>[C]</t>
  </si>
  <si>
    <t>[%]</t>
  </si>
  <si>
    <t>[hPa]</t>
  </si>
  <si>
    <t>[W/m2]</t>
  </si>
  <si>
    <t>[Pa]</t>
  </si>
  <si>
    <t>[kg/kg]</t>
  </si>
  <si>
    <t>[kg/m3]</t>
  </si>
  <si>
    <t>[mm/day]</t>
  </si>
  <si>
    <t>[hours]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</si>
  <si>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</si>
  <si>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</si>
  <si>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</si>
  <si>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</si>
  <si>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</si>
  <si>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</si>
  <si>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</si>
  <si>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</si>
  <si>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</si>
  <si>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</si>
  <si>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</si>
  <si>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</si>
  <si>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</si>
  <si>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</si>
  <si>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</si>
  <si>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year</t>
  </si>
  <si>
    <t>month</t>
  </si>
  <si>
    <t>day</t>
  </si>
  <si>
    <t>esat</t>
  </si>
  <si>
    <t>saturated vapour pressure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</si>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</sst>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EBE-7DF1-40AF-8EEA-CAF5EBCC5E2B}">
  <dimension ref="A4:P33"/>
  <sheetViews>
    <sheetView tabSelected="1" workbookViewId="0">
      <selection activeCell="H16" sqref="H16"/>
    </sheetView>
  </sheetViews>
  <sheetFormatPr defaultRowHeight="14.4" x14ac:dyDescent="0.3"/>
  <cols>
    <col min="1" max="3" width="10.44140625" bestFit="1" customWidth="1"/>
  </cols>
  <sheetData>
    <row r="4" spans="1:16" x14ac:dyDescent="0.3">
      <c r="A4" s="1" t="s">
        <v>42</v>
      </c>
      <c r="B4" s="1"/>
      <c r="C4" s="1"/>
      <c r="D4" s="2" t="s">
        <v>43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</row>
    <row r="5" spans="1:16" x14ac:dyDescent="0.3">
      <c r="A5" s="1" t="s">
        <v>44</v>
      </c>
      <c r="B5" s="1" t="s">
        <v>45</v>
      </c>
      <c r="C5" s="1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</row>
    <row r="6" spans="1:16" x14ac:dyDescent="0.3">
      <c r="A6" s="1" t="s">
        <v>60</v>
      </c>
      <c r="B6" s="1" t="s">
        <v>60</v>
      </c>
      <c r="C6" s="1" t="s">
        <v>60</v>
      </c>
      <c r="D6" s="5" t="s">
        <v>61</v>
      </c>
      <c r="E6" s="5" t="s">
        <v>62</v>
      </c>
      <c r="F6" s="5" t="s">
        <v>63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71</v>
      </c>
    </row>
    <row r="7" spans="1:16" x14ac:dyDescent="0.3">
      <c r="A7" s="6" t="s">
        <v>44</v>
      </c>
      <c r="B7" s="1" t="s">
        <v>72</v>
      </c>
      <c r="C7" s="1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</row>
    <row r="8" spans="1:16" x14ac:dyDescent="0.3">
      <c r="A8" s="7">
        <f>'KNMI Hupsel 24h process'!AU5</f>
        <v>45418</v>
      </c>
      <c r="B8" s="8">
        <f>'KNMI Hupsel 24h process'!AV5</f>
        <v>127</v>
      </c>
      <c r="C8" s="8">
        <f>'KNMI Hupsel 24h process'!AW5</f>
        <v>128</v>
      </c>
      <c r="D8" s="8">
        <f>'KNMI Hupsel 24h process'!AX5</f>
        <v>55</v>
      </c>
      <c r="E8" s="8">
        <f>'KNMI Hupsel 24h process'!AY5</f>
        <v>2.2000000000000002</v>
      </c>
      <c r="F8" s="8">
        <f>'KNMI Hupsel 24h process'!AZ5</f>
        <v>13.5</v>
      </c>
      <c r="G8" s="8">
        <f>'KNMI Hupsel 24h process'!BA5</f>
        <v>2.2999999999999998</v>
      </c>
      <c r="H8" s="8">
        <f>'KNMI Hupsel 24h process'!BB5</f>
        <v>78</v>
      </c>
      <c r="I8" s="8">
        <f>'KNMI Hupsel 24h process'!BC5</f>
        <v>1009.4</v>
      </c>
      <c r="J8" s="8">
        <f>'KNMI Hupsel 24h process'!BD5</f>
        <v>193.86574074074073</v>
      </c>
      <c r="K8" s="8">
        <f>'KNMI Hupsel 24h process'!BE5</f>
        <v>1185.7319659542197</v>
      </c>
      <c r="L8" s="8">
        <f>'KNMI Hupsel 24h process'!BF5</f>
        <v>7.3418117567008853E-3</v>
      </c>
      <c r="M8" s="8">
        <f>'KNMI Hupsel 24h process'!BG5</f>
        <v>1.2214868891681343</v>
      </c>
      <c r="N8" s="8">
        <f>'KNMI Hupsel 24h process'!BH5</f>
        <v>0</v>
      </c>
      <c r="O8" s="8">
        <f>'KNMI Hupsel 24h process'!BI5</f>
        <v>0</v>
      </c>
      <c r="P8" s="8">
        <f>'KNMI Hupsel 24h process'!BJ5</f>
        <v>4.0999999999999996</v>
      </c>
    </row>
    <row r="9" spans="1:16" x14ac:dyDescent="0.3">
      <c r="A9" s="7">
        <f>'KNMI Hupsel 24h process'!AU6</f>
        <v>45419</v>
      </c>
      <c r="B9" s="8">
        <f>'KNMI Hupsel 24h process'!AV6</f>
        <v>128</v>
      </c>
      <c r="C9" s="8">
        <f>'KNMI Hupsel 24h process'!AW6</f>
        <v>129</v>
      </c>
      <c r="D9" s="8">
        <f>'KNMI Hupsel 24h process'!AX6</f>
        <v>11</v>
      </c>
      <c r="E9" s="8">
        <f>'KNMI Hupsel 24h process'!AY6</f>
        <v>2.9</v>
      </c>
      <c r="F9" s="8">
        <f>'KNMI Hupsel 24h process'!AZ6</f>
        <v>14.2</v>
      </c>
      <c r="G9" s="8">
        <f>'KNMI Hupsel 24h process'!BA6</f>
        <v>6.9</v>
      </c>
      <c r="H9" s="8">
        <f>'KNMI Hupsel 24h process'!BB6</f>
        <v>77</v>
      </c>
      <c r="I9" s="8">
        <f>'KNMI Hupsel 24h process'!BC6</f>
        <v>1019.3</v>
      </c>
      <c r="J9" s="8">
        <f>'KNMI Hupsel 24h process'!BD6</f>
        <v>226.62037037037038</v>
      </c>
      <c r="K9" s="8">
        <f>'KNMI Hupsel 24h process'!BE6</f>
        <v>1223.9638510520183</v>
      </c>
      <c r="L9" s="8">
        <f>'KNMI Hupsel 24h process'!BF6</f>
        <v>7.5049289405230198E-3</v>
      </c>
      <c r="M9" s="8">
        <f>'KNMI Hupsel 24h process'!BG6</f>
        <v>1.2303403297855977</v>
      </c>
      <c r="N9" s="8">
        <f>'KNMI Hupsel 24h process'!BH6</f>
        <v>0</v>
      </c>
      <c r="O9" s="8">
        <f>'KNMI Hupsel 24h process'!BI6</f>
        <v>0</v>
      </c>
      <c r="P9" s="8">
        <f>'KNMI Hupsel 24h process'!BJ6</f>
        <v>7</v>
      </c>
    </row>
    <row r="10" spans="1:16" x14ac:dyDescent="0.3">
      <c r="A10" s="7">
        <f>'KNMI Hupsel 24h process'!AU7</f>
        <v>45420</v>
      </c>
      <c r="B10" s="8">
        <f>'KNMI Hupsel 24h process'!AV7</f>
        <v>129</v>
      </c>
      <c r="C10" s="8">
        <f>'KNMI Hupsel 24h process'!AW7</f>
        <v>130</v>
      </c>
      <c r="D10" s="8">
        <f>'KNMI Hupsel 24h process'!AX7</f>
        <v>348</v>
      </c>
      <c r="E10" s="8">
        <f>'KNMI Hupsel 24h process'!AY7</f>
        <v>2.2999999999999998</v>
      </c>
      <c r="F10" s="8">
        <f>'KNMI Hupsel 24h process'!AZ7</f>
        <v>13.3</v>
      </c>
      <c r="G10" s="8">
        <f>'KNMI Hupsel 24h process'!BA7</f>
        <v>3.2</v>
      </c>
      <c r="H10" s="8">
        <f>'KNMI Hupsel 24h process'!BB7</f>
        <v>80</v>
      </c>
      <c r="I10" s="8">
        <f>'KNMI Hupsel 24h process'!BC7</f>
        <v>1026.8</v>
      </c>
      <c r="J10" s="8">
        <f>'KNMI Hupsel 24h process'!BD7</f>
        <v>173.49537037037038</v>
      </c>
      <c r="K10" s="8">
        <f>'KNMI Hupsel 24h process'!BE7</f>
        <v>1200.6699228890873</v>
      </c>
      <c r="L10" s="8">
        <f>'KNMI Hupsel 24h process'!BF7</f>
        <v>7.3083239365570665E-3</v>
      </c>
      <c r="M10" s="8">
        <f>'KNMI Hupsel 24h process'!BG7</f>
        <v>1.2434356683219803</v>
      </c>
      <c r="N10" s="8">
        <f>'KNMI Hupsel 24h process'!BH7</f>
        <v>0</v>
      </c>
      <c r="O10" s="8">
        <f>'KNMI Hupsel 24h process'!BI7</f>
        <v>0</v>
      </c>
      <c r="P10" s="8">
        <f>'KNMI Hupsel 24h process'!BJ7</f>
        <v>4.0999999999999996</v>
      </c>
    </row>
    <row r="11" spans="1:16" x14ac:dyDescent="0.3">
      <c r="A11" s="7">
        <f>'KNMI Hupsel 24h process'!AU8</f>
        <v>45421</v>
      </c>
      <c r="B11" s="8">
        <f>'KNMI Hupsel 24h process'!AV8</f>
        <v>130</v>
      </c>
      <c r="C11" s="8">
        <f>'KNMI Hupsel 24h process'!AW8</f>
        <v>131</v>
      </c>
      <c r="D11" s="8">
        <f>'KNMI Hupsel 24h process'!AX8</f>
        <v>335</v>
      </c>
      <c r="E11" s="8">
        <f>'KNMI Hupsel 24h process'!AY8</f>
        <v>1.4</v>
      </c>
      <c r="F11" s="8">
        <f>'KNMI Hupsel 24h process'!AZ8</f>
        <v>13.6</v>
      </c>
      <c r="G11" s="8">
        <f>'KNMI Hupsel 24h process'!BA8</f>
        <v>1.1000000000000001</v>
      </c>
      <c r="H11" s="8">
        <f>'KNMI Hupsel 24h process'!BB8</f>
        <v>79</v>
      </c>
      <c r="I11" s="8">
        <f>'KNMI Hupsel 24h process'!BC8</f>
        <v>1026.5999999999999</v>
      </c>
      <c r="J11" s="8">
        <f>'KNMI Hupsel 24h process'!BD8</f>
        <v>259.72222222222223</v>
      </c>
      <c r="K11" s="8">
        <f>'KNMI Hupsel 24h process'!BE8</f>
        <v>1208.6342845534964</v>
      </c>
      <c r="L11" s="8">
        <f>'KNMI Hupsel 24h process'!BF8</f>
        <v>7.3582352215657062E-3</v>
      </c>
      <c r="M11" s="8">
        <f>'KNMI Hupsel 24h process'!BG8</f>
        <v>1.2418551921468424</v>
      </c>
      <c r="N11" s="8">
        <f>'KNMI Hupsel 24h process'!BH8</f>
        <v>0</v>
      </c>
      <c r="O11" s="8">
        <f>'KNMI Hupsel 24h process'!BI8</f>
        <v>0</v>
      </c>
      <c r="P11" s="8">
        <f>'KNMI Hupsel 24h process'!BJ8</f>
        <v>9.5</v>
      </c>
    </row>
    <row r="12" spans="1:16" x14ac:dyDescent="0.3">
      <c r="A12" s="7">
        <f>'KNMI Hupsel 24h process'!AU9</f>
        <v>45422</v>
      </c>
      <c r="B12" s="8">
        <f>'KNMI Hupsel 24h process'!AV9</f>
        <v>131</v>
      </c>
      <c r="C12" s="8">
        <f>'KNMI Hupsel 24h process'!AW9</f>
        <v>132</v>
      </c>
      <c r="D12" s="8">
        <f>'KNMI Hupsel 24h process'!AX9</f>
        <v>25</v>
      </c>
      <c r="E12" s="8">
        <f>'KNMI Hupsel 24h process'!AY9</f>
        <v>1.7</v>
      </c>
      <c r="F12" s="8">
        <f>'KNMI Hupsel 24h process'!AZ9</f>
        <v>15.4</v>
      </c>
      <c r="G12" s="8">
        <f>'KNMI Hupsel 24h process'!BA9</f>
        <v>0.9</v>
      </c>
      <c r="H12" s="8">
        <f>'KNMI Hupsel 24h process'!BB9</f>
        <v>73</v>
      </c>
      <c r="I12" s="8">
        <f>'KNMI Hupsel 24h process'!BC9</f>
        <v>1023.9</v>
      </c>
      <c r="J12" s="8">
        <f>'KNMI Hupsel 24h process'!BD9</f>
        <v>295.48611111111109</v>
      </c>
      <c r="K12" s="8">
        <f>'KNMI Hupsel 24h process'!BE9</f>
        <v>1251.9573108716886</v>
      </c>
      <c r="L12" s="8">
        <f>'KNMI Hupsel 24h process'!BF9</f>
        <v>7.642087306326842E-3</v>
      </c>
      <c r="M12" s="8">
        <f>'KNMI Hupsel 24h process'!BG9</f>
        <v>1.2306505011925701</v>
      </c>
      <c r="N12" s="8">
        <f>'KNMI Hupsel 24h process'!BH9</f>
        <v>0</v>
      </c>
      <c r="O12" s="8">
        <f>'KNMI Hupsel 24h process'!BI9</f>
        <v>0</v>
      </c>
      <c r="P12" s="8">
        <f>'KNMI Hupsel 24h process'!BJ9</f>
        <v>14.4</v>
      </c>
    </row>
    <row r="13" spans="1:16" x14ac:dyDescent="0.3">
      <c r="A13" s="7">
        <f>'KNMI Hupsel 24h process'!AU10</f>
        <v>45423</v>
      </c>
      <c r="B13" s="8">
        <f>'KNMI Hupsel 24h process'!AV10</f>
        <v>132</v>
      </c>
      <c r="C13" s="8">
        <f>'KNMI Hupsel 24h process'!AW10</f>
        <v>133</v>
      </c>
      <c r="D13" s="8">
        <f>'KNMI Hupsel 24h process'!AX10</f>
        <v>51</v>
      </c>
      <c r="E13" s="8">
        <f>'KNMI Hupsel 24h process'!AY10</f>
        <v>3.1</v>
      </c>
      <c r="F13" s="8">
        <f>'KNMI Hupsel 24h process'!AZ10</f>
        <v>16</v>
      </c>
      <c r="G13" s="8">
        <f>'KNMI Hupsel 24h process'!BA10</f>
        <v>6</v>
      </c>
      <c r="H13" s="8">
        <f>'KNMI Hupsel 24h process'!BB10</f>
        <v>70</v>
      </c>
      <c r="I13" s="8">
        <f>'KNMI Hupsel 24h process'!BC10</f>
        <v>1022.6</v>
      </c>
      <c r="J13" s="8">
        <f>'KNMI Hupsel 24h process'!BD10</f>
        <v>294.3287037037037</v>
      </c>
      <c r="K13" s="8">
        <f>'KNMI Hupsel 24h process'!BE10</f>
        <v>1246.6499324050139</v>
      </c>
      <c r="L13" s="8">
        <f>'KNMI Hupsel 24h process'!BF10</f>
        <v>7.6193644411610964E-3</v>
      </c>
      <c r="M13" s="8">
        <f>'KNMI Hupsel 24h process'!BG10</f>
        <v>1.2265545056113327</v>
      </c>
      <c r="N13" s="8">
        <f>'KNMI Hupsel 24h process'!BH10</f>
        <v>0</v>
      </c>
      <c r="O13" s="8">
        <f>'KNMI Hupsel 24h process'!BI10</f>
        <v>0</v>
      </c>
      <c r="P13" s="8">
        <f>'KNMI Hupsel 24h process'!BJ10</f>
        <v>11</v>
      </c>
    </row>
    <row r="14" spans="1:16" x14ac:dyDescent="0.3">
      <c r="A14" s="7">
        <f>'KNMI Hupsel 24h process'!AU11</f>
        <v>45424</v>
      </c>
      <c r="B14" s="8">
        <f>'KNMI Hupsel 24h process'!AV11</f>
        <v>133</v>
      </c>
      <c r="C14" s="8">
        <f>'KNMI Hupsel 24h process'!AW11</f>
        <v>134</v>
      </c>
      <c r="D14" s="8">
        <f>'KNMI Hupsel 24h process'!AX11</f>
        <v>93</v>
      </c>
      <c r="E14" s="8">
        <f>'KNMI Hupsel 24h process'!AY11</f>
        <v>4.3</v>
      </c>
      <c r="F14" s="8">
        <f>'KNMI Hupsel 24h process'!AZ11</f>
        <v>18.600000000000001</v>
      </c>
      <c r="G14" s="8">
        <f>'KNMI Hupsel 24h process'!BA11</f>
        <v>8.9</v>
      </c>
      <c r="H14" s="8">
        <f>'KNMI Hupsel 24h process'!BB11</f>
        <v>63</v>
      </c>
      <c r="I14" s="8">
        <f>'KNMI Hupsel 24h process'!BC11</f>
        <v>1016.7</v>
      </c>
      <c r="J14" s="8">
        <f>'KNMI Hupsel 24h process'!BD11</f>
        <v>304.74537037037038</v>
      </c>
      <c r="K14" s="8">
        <f>'KNMI Hupsel 24h process'!BE11</f>
        <v>1318.5554148845006</v>
      </c>
      <c r="L14" s="8">
        <f>'KNMI Hupsel 24h process'!BF11</f>
        <v>8.1056076945294851E-3</v>
      </c>
      <c r="M14" s="8">
        <f>'KNMI Hupsel 24h process'!BG11</f>
        <v>1.2082533799759105</v>
      </c>
      <c r="N14" s="8">
        <f>'KNMI Hupsel 24h process'!BH11</f>
        <v>0</v>
      </c>
      <c r="O14" s="8">
        <f>'KNMI Hupsel 24h process'!BI11</f>
        <v>0</v>
      </c>
      <c r="P14" s="8">
        <f>'KNMI Hupsel 24h process'!BJ11</f>
        <v>13.8</v>
      </c>
    </row>
    <row r="15" spans="1:16" x14ac:dyDescent="0.3">
      <c r="A15" s="7">
        <f>'KNMI Hupsel 24h process'!AU12</f>
        <v>45425</v>
      </c>
      <c r="B15" s="8">
        <f>'KNMI Hupsel 24h process'!AV12</f>
        <v>134</v>
      </c>
      <c r="C15" s="8">
        <f>'KNMI Hupsel 24h process'!AW12</f>
        <v>135</v>
      </c>
      <c r="D15" s="8">
        <f>'KNMI Hupsel 24h process'!AX12</f>
        <v>148</v>
      </c>
      <c r="E15" s="8">
        <f>'KNMI Hupsel 24h process'!AY12</f>
        <v>2.8</v>
      </c>
      <c r="F15" s="8">
        <f>'KNMI Hupsel 24h process'!AZ12</f>
        <v>19.5</v>
      </c>
      <c r="G15" s="8">
        <f>'KNMI Hupsel 24h process'!BA12</f>
        <v>9.1</v>
      </c>
      <c r="H15" s="8">
        <f>'KNMI Hupsel 24h process'!BB12</f>
        <v>68</v>
      </c>
      <c r="I15" s="8">
        <f>'KNMI Hupsel 24h process'!BC12</f>
        <v>1010.6</v>
      </c>
      <c r="J15" s="8">
        <f>'KNMI Hupsel 24h process'!BD12</f>
        <v>296.52777777777777</v>
      </c>
      <c r="K15" s="8">
        <f>'KNMI Hupsel 24h process'!BE12</f>
        <v>1503.8780601033604</v>
      </c>
      <c r="L15" s="8">
        <f>'KNMI Hupsel 24h process'!BF12</f>
        <v>9.3006509753077414E-3</v>
      </c>
      <c r="M15" s="8">
        <f>'KNMI Hupsel 24h process'!BG12</f>
        <v>1.196442706959985</v>
      </c>
      <c r="N15" s="8">
        <f>'KNMI Hupsel 24h process'!BH12</f>
        <v>5.7</v>
      </c>
      <c r="O15" s="8">
        <f>'KNMI Hupsel 24h process'!BI12</f>
        <v>0.4</v>
      </c>
      <c r="P15" s="8">
        <f>'KNMI Hupsel 24h process'!BJ12</f>
        <v>12.9</v>
      </c>
    </row>
    <row r="16" spans="1:16" x14ac:dyDescent="0.3">
      <c r="A16" s="7">
        <f>'KNMI Hupsel 24h process'!AU13</f>
        <v>45426</v>
      </c>
      <c r="B16" s="8">
        <f>'KNMI Hupsel 24h process'!AV13</f>
        <v>135</v>
      </c>
      <c r="C16" s="8">
        <f>'KNMI Hupsel 24h process'!AW13</f>
        <v>136</v>
      </c>
      <c r="D16" s="8">
        <f>'KNMI Hupsel 24h process'!AX13</f>
        <v>120</v>
      </c>
      <c r="E16" s="8">
        <f>'KNMI Hupsel 24h process'!AY13</f>
        <v>4.5</v>
      </c>
      <c r="F16" s="8">
        <f>'KNMI Hupsel 24h process'!AZ13</f>
        <v>20.9</v>
      </c>
      <c r="G16" s="8">
        <f>'KNMI Hupsel 24h process'!BA13</f>
        <v>7.9</v>
      </c>
      <c r="H16" s="8">
        <f>'KNMI Hupsel 24h process'!BB13</f>
        <v>57</v>
      </c>
      <c r="I16" s="8">
        <f>'KNMI Hupsel 24h process'!BC13</f>
        <v>1006.3</v>
      </c>
      <c r="J16" s="8">
        <f>'KNMI Hupsel 24h process'!BD13</f>
        <v>304.39814814814815</v>
      </c>
      <c r="K16" s="8">
        <f>'KNMI Hupsel 24h process'!BE13</f>
        <v>1372.4711017511841</v>
      </c>
      <c r="L16" s="8">
        <f>'KNMI Hupsel 24h process'!BF13</f>
        <v>8.5242416634650695E-3</v>
      </c>
      <c r="M16" s="8">
        <f>'KNMI Hupsel 24h process'!BG13</f>
        <v>1.1862384698461037</v>
      </c>
      <c r="N16" s="8">
        <f>'KNMI Hupsel 24h process'!BH13</f>
        <v>0</v>
      </c>
      <c r="O16" s="8">
        <f>'KNMI Hupsel 24h process'!BI13</f>
        <v>0</v>
      </c>
      <c r="P16" s="8">
        <f>'KNMI Hupsel 24h process'!BJ13</f>
        <v>14.1</v>
      </c>
    </row>
    <row r="17" spans="1:16" x14ac:dyDescent="0.3">
      <c r="A17" s="7">
        <f>'KNMI Hupsel 24h process'!AU14</f>
        <v>45427</v>
      </c>
      <c r="B17" s="8">
        <f>'KNMI Hupsel 24h process'!AV14</f>
        <v>136</v>
      </c>
      <c r="C17" s="8">
        <f>'KNMI Hupsel 24h process'!AW14</f>
        <v>137</v>
      </c>
      <c r="D17" s="8">
        <f>'KNMI Hupsel 24h process'!AX14</f>
        <v>128</v>
      </c>
      <c r="E17" s="8">
        <f>'KNMI Hupsel 24h process'!AY14</f>
        <v>3.1</v>
      </c>
      <c r="F17" s="8">
        <f>'KNMI Hupsel 24h process'!AZ14</f>
        <v>18.5</v>
      </c>
      <c r="G17" s="8">
        <f>'KNMI Hupsel 24h process'!BA14</f>
        <v>6.9</v>
      </c>
      <c r="H17" s="8">
        <f>'KNMI Hupsel 24h process'!BB14</f>
        <v>67</v>
      </c>
      <c r="I17" s="8">
        <f>'KNMI Hupsel 24h process'!BC14</f>
        <v>1005.8</v>
      </c>
      <c r="J17" s="8">
        <f>'KNMI Hupsel 24h process'!BD14</f>
        <v>253.24074074074073</v>
      </c>
      <c r="K17" s="8">
        <f>'KNMI Hupsel 24h process'!BE14</f>
        <v>1393.6759872372195</v>
      </c>
      <c r="L17" s="8">
        <f>'KNMI Hupsel 24h process'!BF14</f>
        <v>8.6602454963537693E-3</v>
      </c>
      <c r="M17" s="8">
        <f>'KNMI Hupsel 24h process'!BG14</f>
        <v>1.1953071669037751</v>
      </c>
      <c r="N17" s="8">
        <f>'KNMI Hupsel 24h process'!BH14</f>
        <v>0.1</v>
      </c>
      <c r="O17" s="8">
        <f>'KNMI Hupsel 24h process'!BI14</f>
        <v>0.2</v>
      </c>
      <c r="P17" s="8">
        <f>'KNMI Hupsel 24h process'!BJ14</f>
        <v>9.1999999999999993</v>
      </c>
    </row>
    <row r="18" spans="1:16" x14ac:dyDescent="0.3">
      <c r="A18" s="7">
        <f>'KNMI Hupsel 24h process'!AU15</f>
        <v>45428</v>
      </c>
      <c r="B18" s="8">
        <f>'KNMI Hupsel 24h process'!AV15</f>
        <v>137</v>
      </c>
      <c r="C18" s="8">
        <f>'KNMI Hupsel 24h process'!AW15</f>
        <v>138</v>
      </c>
      <c r="D18" s="8">
        <f>'KNMI Hupsel 24h process'!AX15</f>
        <v>136</v>
      </c>
      <c r="E18" s="8">
        <f>'KNMI Hupsel 24h process'!AY15</f>
        <v>2.2999999999999998</v>
      </c>
      <c r="F18" s="8">
        <f>'KNMI Hupsel 24h process'!AZ15</f>
        <v>16.2</v>
      </c>
      <c r="G18" s="8">
        <f>'KNMI Hupsel 24h process'!BA15</f>
        <v>8.4</v>
      </c>
      <c r="H18" s="8">
        <f>'KNMI Hupsel 24h process'!BB15</f>
        <v>86</v>
      </c>
      <c r="I18" s="8">
        <f>'KNMI Hupsel 24h process'!BC15</f>
        <v>1005.1</v>
      </c>
      <c r="J18" s="8">
        <f>'KNMI Hupsel 24h process'!BD15</f>
        <v>171.6435185185185</v>
      </c>
      <c r="K18" s="8">
        <f>'KNMI Hupsel 24h process'!BE15</f>
        <v>1550.9150997209963</v>
      </c>
      <c r="L18" s="8">
        <f>'KNMI Hupsel 24h process'!BF15</f>
        <v>9.6440347957976579E-3</v>
      </c>
      <c r="M18" s="8">
        <f>'KNMI Hupsel 24h process'!BG15</f>
        <v>1.2032516921005334</v>
      </c>
      <c r="N18" s="8">
        <f>'KNMI Hupsel 24h process'!BH15</f>
        <v>8.9</v>
      </c>
      <c r="O18" s="8">
        <f>'KNMI Hupsel 24h process'!BI15</f>
        <v>2.9</v>
      </c>
      <c r="P18" s="8">
        <f>'KNMI Hupsel 24h process'!BJ15</f>
        <v>2.5</v>
      </c>
    </row>
    <row r="19" spans="1:16" x14ac:dyDescent="0.3">
      <c r="A19" s="7">
        <f>'KNMI Hupsel 24h process'!AU16</f>
        <v>45429</v>
      </c>
      <c r="B19" s="8">
        <f>'KNMI Hupsel 24h process'!AV16</f>
        <v>138</v>
      </c>
      <c r="C19" s="8">
        <f>'KNMI Hupsel 24h process'!AW16</f>
        <v>139</v>
      </c>
      <c r="D19" s="8">
        <f>'KNMI Hupsel 24h process'!AX16</f>
        <v>353</v>
      </c>
      <c r="E19" s="8">
        <f>'KNMI Hupsel 24h process'!AY16</f>
        <v>1.9</v>
      </c>
      <c r="F19" s="8">
        <f>'KNMI Hupsel 24h process'!AZ16</f>
        <v>16.899999999999999</v>
      </c>
      <c r="G19" s="8">
        <f>'KNMI Hupsel 24h process'!BA16</f>
        <v>8.6</v>
      </c>
      <c r="H19" s="8">
        <f>'KNMI Hupsel 24h process'!BB16</f>
        <v>85</v>
      </c>
      <c r="I19" s="8">
        <f>'KNMI Hupsel 24h process'!BC16</f>
        <v>1007.3</v>
      </c>
      <c r="J19" s="8">
        <f>'KNMI Hupsel 24h process'!BD16</f>
        <v>146.06481481481481</v>
      </c>
      <c r="K19" s="8">
        <f>'KNMI Hupsel 24h process'!BE16</f>
        <v>1601.3762824440096</v>
      </c>
      <c r="L19" s="8">
        <f>'KNMI Hupsel 24h process'!BF16</f>
        <v>9.9360684654770763E-3</v>
      </c>
      <c r="M19" s="8">
        <f>'KNMI Hupsel 24h process'!BG16</f>
        <v>1.2027621501121424</v>
      </c>
      <c r="N19" s="8">
        <f>'KNMI Hupsel 24h process'!BH16</f>
        <v>1.7</v>
      </c>
      <c r="O19" s="8">
        <f>'KNMI Hupsel 24h process'!BI16</f>
        <v>0.6</v>
      </c>
      <c r="P19" s="8">
        <f>'KNMI Hupsel 24h process'!BJ16</f>
        <v>3.1</v>
      </c>
    </row>
    <row r="20" spans="1:16" x14ac:dyDescent="0.3">
      <c r="A20" s="7">
        <f>'KNMI Hupsel 24h process'!AU17</f>
        <v>45430</v>
      </c>
      <c r="B20" s="8">
        <f>'KNMI Hupsel 24h process'!AV17</f>
        <v>139</v>
      </c>
      <c r="C20" s="8">
        <f>'KNMI Hupsel 24h process'!AW17</f>
        <v>140</v>
      </c>
      <c r="D20" s="8">
        <f>'KNMI Hupsel 24h process'!AX17</f>
        <v>44</v>
      </c>
      <c r="E20" s="8">
        <f>'KNMI Hupsel 24h process'!AY17</f>
        <v>2</v>
      </c>
      <c r="F20" s="8">
        <f>'KNMI Hupsel 24h process'!AZ17</f>
        <v>17.3</v>
      </c>
      <c r="G20" s="8">
        <f>'KNMI Hupsel 24h process'!BA17</f>
        <v>6.5</v>
      </c>
      <c r="H20" s="8">
        <f>'KNMI Hupsel 24h process'!BB17</f>
        <v>70</v>
      </c>
      <c r="I20" s="8">
        <f>'KNMI Hupsel 24h process'!BC17</f>
        <v>1010</v>
      </c>
      <c r="J20" s="8">
        <f>'KNMI Hupsel 24h process'!BD17</f>
        <v>239.46759259259258</v>
      </c>
      <c r="K20" s="8">
        <f>'KNMI Hupsel 24h process'!BE17</f>
        <v>1351.9953353248161</v>
      </c>
      <c r="L20" s="8">
        <f>'KNMI Hupsel 24h process'!BF17</f>
        <v>8.3663077680991103E-3</v>
      </c>
      <c r="M20" s="8">
        <f>'KNMI Hupsel 24h process'!BG17</f>
        <v>1.2054725724133792</v>
      </c>
      <c r="N20" s="8">
        <f>'KNMI Hupsel 24h process'!BH17</f>
        <v>0.8</v>
      </c>
      <c r="O20" s="8">
        <f>'KNMI Hupsel 24h process'!BI17</f>
        <v>1.3</v>
      </c>
      <c r="P20" s="8">
        <f>'KNMI Hupsel 24h process'!BJ17</f>
        <v>6.1</v>
      </c>
    </row>
    <row r="21" spans="1:16" x14ac:dyDescent="0.3">
      <c r="A21" s="7">
        <f>'KNMI Hupsel 24h process'!AU18</f>
        <v>45431</v>
      </c>
      <c r="B21" s="8">
        <f>'KNMI Hupsel 24h process'!AV18</f>
        <v>140</v>
      </c>
      <c r="C21" s="8">
        <f>'KNMI Hupsel 24h process'!AW18</f>
        <v>141</v>
      </c>
      <c r="D21" s="8">
        <f>'KNMI Hupsel 24h process'!AX18</f>
        <v>341</v>
      </c>
      <c r="E21" s="8">
        <f>'KNMI Hupsel 24h process'!AY18</f>
        <v>1.6</v>
      </c>
      <c r="F21" s="8">
        <f>'KNMI Hupsel 24h process'!AZ18</f>
        <v>15.9</v>
      </c>
      <c r="G21" s="8">
        <f>'KNMI Hupsel 24h process'!BA18</f>
        <v>8.6</v>
      </c>
      <c r="H21" s="8">
        <f>'KNMI Hupsel 24h process'!BB18</f>
        <v>83</v>
      </c>
      <c r="I21" s="8">
        <f>'KNMI Hupsel 24h process'!BC18</f>
        <v>1010.2</v>
      </c>
      <c r="J21" s="8">
        <f>'KNMI Hupsel 24h process'!BD18</f>
        <v>187.61574074074073</v>
      </c>
      <c r="K21" s="8">
        <f>'KNMI Hupsel 24h process'!BE18</f>
        <v>1468.9258393927646</v>
      </c>
      <c r="L21" s="8">
        <f>'KNMI Hupsel 24h process'!BF18</f>
        <v>9.0880879986188663E-3</v>
      </c>
      <c r="M21" s="8">
        <f>'KNMI Hupsel 24h process'!BG18</f>
        <v>1.2110205973701367</v>
      </c>
      <c r="N21" s="8">
        <f>'KNMI Hupsel 24h process'!BH18</f>
        <v>2.7</v>
      </c>
      <c r="O21" s="8">
        <f>'KNMI Hupsel 24h process'!BI18</f>
        <v>2.9</v>
      </c>
      <c r="P21" s="8">
        <f>'KNMI Hupsel 24h process'!BJ18</f>
        <v>4.0999999999999996</v>
      </c>
    </row>
    <row r="22" spans="1:16" x14ac:dyDescent="0.3">
      <c r="A22" s="7">
        <f>'KNMI Hupsel 24h process'!AU19</f>
        <v>45432</v>
      </c>
      <c r="B22" s="8">
        <f>'KNMI Hupsel 24h process'!AV19</f>
        <v>141</v>
      </c>
      <c r="C22" s="8">
        <f>'KNMI Hupsel 24h process'!AW19</f>
        <v>142</v>
      </c>
      <c r="D22" s="8">
        <f>'KNMI Hupsel 24h process'!AX19</f>
        <v>34</v>
      </c>
      <c r="E22" s="8">
        <f>'KNMI Hupsel 24h process'!AY19</f>
        <v>1.3</v>
      </c>
      <c r="F22" s="8">
        <f>'KNMI Hupsel 24h process'!AZ19</f>
        <v>16</v>
      </c>
      <c r="G22" s="8">
        <f>'KNMI Hupsel 24h process'!BA19</f>
        <v>7</v>
      </c>
      <c r="H22" s="8">
        <f>'KNMI Hupsel 24h process'!BB19</f>
        <v>83</v>
      </c>
      <c r="I22" s="8">
        <f>'KNMI Hupsel 24h process'!BC19</f>
        <v>1010.9</v>
      </c>
      <c r="J22" s="8">
        <f>'KNMI Hupsel 24h process'!BD19</f>
        <v>214.23611111111111</v>
      </c>
      <c r="K22" s="8">
        <f>'KNMI Hupsel 24h process'!BE19</f>
        <v>1478.1706341373738</v>
      </c>
      <c r="L22" s="8">
        <f>'KNMI Hupsel 24h process'!BF19</f>
        <v>9.1389518877817641E-3</v>
      </c>
      <c r="M22" s="8">
        <f>'KNMI Hupsel 24h process'!BG19</f>
        <v>1.2114032623479909</v>
      </c>
      <c r="N22" s="8">
        <f>'KNMI Hupsel 24h process'!BH19</f>
        <v>3</v>
      </c>
      <c r="O22" s="8">
        <f>'KNMI Hupsel 24h process'!BI19</f>
        <v>1.7</v>
      </c>
      <c r="P22" s="8">
        <f>'KNMI Hupsel 24h process'!BJ19</f>
        <v>5.4</v>
      </c>
    </row>
    <row r="23" spans="1:16" x14ac:dyDescent="0.3">
      <c r="A23" s="7">
        <f>'KNMI Hupsel 24h process'!AU20</f>
        <v>45433</v>
      </c>
      <c r="B23" s="8">
        <f>'KNMI Hupsel 24h process'!AV20</f>
        <v>142</v>
      </c>
      <c r="C23" s="8">
        <f>'KNMI Hupsel 24h process'!AW20</f>
        <v>143</v>
      </c>
      <c r="D23" s="8">
        <f>'KNMI Hupsel 24h process'!AX20</f>
        <v>58</v>
      </c>
      <c r="E23" s="8">
        <f>'KNMI Hupsel 24h process'!AY20</f>
        <v>3.1</v>
      </c>
      <c r="F23" s="8">
        <f>'KNMI Hupsel 24h process'!AZ20</f>
        <v>17.899999999999999</v>
      </c>
      <c r="G23" s="8">
        <f>'KNMI Hupsel 24h process'!BA20</f>
        <v>6.3</v>
      </c>
      <c r="H23" s="8">
        <f>'KNMI Hupsel 24h process'!BB20</f>
        <v>80</v>
      </c>
      <c r="I23" s="8">
        <f>'KNMI Hupsel 24h process'!BC20</f>
        <v>1007.2</v>
      </c>
      <c r="J23" s="8">
        <f>'KNMI Hupsel 24h process'!BD20</f>
        <v>219.79166666666666</v>
      </c>
      <c r="K23" s="8">
        <f>'KNMI Hupsel 24h process'!BE20</f>
        <v>1603.6481621234414</v>
      </c>
      <c r="L23" s="8">
        <f>'KNMI Hupsel 24h process'!BF20</f>
        <v>9.9511527137326333E-3</v>
      </c>
      <c r="M23" s="8">
        <f>'KNMI Hupsel 24h process'!BG20</f>
        <v>1.1984997011626317</v>
      </c>
      <c r="N23" s="8">
        <f>'KNMI Hupsel 24h process'!BH20</f>
        <v>12.5</v>
      </c>
      <c r="O23" s="8">
        <f>'KNMI Hupsel 24h process'!BI20</f>
        <v>5.5</v>
      </c>
      <c r="P23" s="8">
        <f>'KNMI Hupsel 24h process'!BJ20</f>
        <v>6.7</v>
      </c>
    </row>
    <row r="24" spans="1:16" x14ac:dyDescent="0.3">
      <c r="A24" s="7">
        <f>'KNMI Hupsel 24h process'!AU21</f>
        <v>45434</v>
      </c>
      <c r="B24" s="8">
        <f>'KNMI Hupsel 24h process'!AV21</f>
        <v>143</v>
      </c>
      <c r="C24" s="8">
        <f>'KNMI Hupsel 24h process'!AW21</f>
        <v>144</v>
      </c>
      <c r="D24" s="8">
        <f>'KNMI Hupsel 24h process'!AX21</f>
        <v>214</v>
      </c>
      <c r="E24" s="8">
        <f>'KNMI Hupsel 24h process'!AY21</f>
        <v>2.8</v>
      </c>
      <c r="F24" s="8">
        <f>'KNMI Hupsel 24h process'!AZ21</f>
        <v>15.5</v>
      </c>
      <c r="G24" s="8">
        <f>'KNMI Hupsel 24h process'!BA21</f>
        <v>9.1</v>
      </c>
      <c r="H24" s="8">
        <f>'KNMI Hupsel 24h process'!BB21</f>
        <v>83</v>
      </c>
      <c r="I24" s="8">
        <f>'KNMI Hupsel 24h process'!BC21</f>
        <v>1008.2</v>
      </c>
      <c r="J24" s="8">
        <f>'KNMI Hupsel 24h process'!BD21</f>
        <v>130.6712962962963</v>
      </c>
      <c r="K24" s="8">
        <f>'KNMI Hupsel 24h process'!BE21</f>
        <v>1432.4517435171008</v>
      </c>
      <c r="L24" s="8">
        <f>'KNMI Hupsel 24h process'!BF21</f>
        <v>8.8800073368199561E-3</v>
      </c>
      <c r="M24" s="8">
        <f>'KNMI Hupsel 24h process'!BG21</f>
        <v>1.2104506690372008</v>
      </c>
      <c r="N24" s="8">
        <f>'KNMI Hupsel 24h process'!BH21</f>
        <v>2.2999999999999998</v>
      </c>
      <c r="O24" s="8">
        <f>'KNMI Hupsel 24h process'!BI21</f>
        <v>1.8</v>
      </c>
      <c r="P24" s="8">
        <f>'KNMI Hupsel 24h process'!BJ21</f>
        <v>3.1</v>
      </c>
    </row>
    <row r="25" spans="1:16" x14ac:dyDescent="0.3">
      <c r="A25" s="7">
        <f>'KNMI Hupsel 24h process'!AU22</f>
        <v>45435</v>
      </c>
      <c r="B25" s="8">
        <f>'KNMI Hupsel 24h process'!AV22</f>
        <v>144</v>
      </c>
      <c r="C25" s="8">
        <f>'KNMI Hupsel 24h process'!AW22</f>
        <v>145</v>
      </c>
      <c r="D25" s="8">
        <f>'KNMI Hupsel 24h process'!AX22</f>
        <v>225</v>
      </c>
      <c r="E25" s="8">
        <f>'KNMI Hupsel 24h process'!AY22</f>
        <v>2.2999999999999998</v>
      </c>
      <c r="F25" s="8">
        <f>'KNMI Hupsel 24h process'!AZ22</f>
        <v>15.2</v>
      </c>
      <c r="G25" s="8">
        <f>'KNMI Hupsel 24h process'!BA22</f>
        <v>6.1</v>
      </c>
      <c r="H25" s="8">
        <f>'KNMI Hupsel 24h process'!BB22</f>
        <v>79</v>
      </c>
      <c r="I25" s="8">
        <f>'KNMI Hupsel 24h process'!BC22</f>
        <v>1014.9</v>
      </c>
      <c r="J25" s="8">
        <f>'KNMI Hupsel 24h process'!BD22</f>
        <v>209.25925925925927</v>
      </c>
      <c r="K25" s="8">
        <f>'KNMI Hupsel 24h process'!BE22</f>
        <v>1337.8792054359074</v>
      </c>
      <c r="L25" s="8">
        <f>'KNMI Hupsel 24h process'!BF22</f>
        <v>8.2389841698437497E-3</v>
      </c>
      <c r="M25" s="8">
        <f>'KNMI Hupsel 24h process'!BG22</f>
        <v>1.2202370234076012</v>
      </c>
      <c r="N25" s="8">
        <f>'KNMI Hupsel 24h process'!BH22</f>
        <v>0</v>
      </c>
      <c r="O25" s="8">
        <f>'KNMI Hupsel 24h process'!BI22</f>
        <v>0</v>
      </c>
      <c r="P25" s="8">
        <f>'KNMI Hupsel 24h process'!BJ22</f>
        <v>7.1</v>
      </c>
    </row>
    <row r="26" spans="1:16" x14ac:dyDescent="0.3">
      <c r="A26" s="7">
        <f>'KNMI Hupsel 24h process'!AU23</f>
        <v>45436</v>
      </c>
      <c r="B26" s="8">
        <f>'KNMI Hupsel 24h process'!AV23</f>
        <v>145</v>
      </c>
      <c r="C26" s="8">
        <f>'KNMI Hupsel 24h process'!AW23</f>
        <v>146</v>
      </c>
      <c r="D26" s="8">
        <f>'KNMI Hupsel 24h process'!AX23</f>
        <v>10</v>
      </c>
      <c r="E26" s="8">
        <f>'KNMI Hupsel 24h process'!AY23</f>
        <v>1.8</v>
      </c>
      <c r="F26" s="8">
        <f>'KNMI Hupsel 24h process'!AZ23</f>
        <v>14.2</v>
      </c>
      <c r="G26" s="8">
        <f>'KNMI Hupsel 24h process'!BA23</f>
        <v>5.0999999999999996</v>
      </c>
      <c r="H26" s="8">
        <f>'KNMI Hupsel 24h process'!BB23</f>
        <v>92</v>
      </c>
      <c r="I26" s="8">
        <f>'KNMI Hupsel 24h process'!BC23</f>
        <v>1018</v>
      </c>
      <c r="J26" s="8">
        <f>'KNMI Hupsel 24h process'!BD23</f>
        <v>86.226851851851848</v>
      </c>
      <c r="K26" s="8">
        <f>'KNMI Hupsel 24h process'!BE23</f>
        <v>1462.3983674907231</v>
      </c>
      <c r="L26" s="8">
        <f>'KNMI Hupsel 24h process'!BF23</f>
        <v>8.9783789752622984E-3</v>
      </c>
      <c r="M26" s="8">
        <f>'KNMI Hupsel 24h process'!BG23</f>
        <v>1.2276727627955664</v>
      </c>
      <c r="N26" s="8">
        <f>'KNMI Hupsel 24h process'!BH23</f>
        <v>12.1</v>
      </c>
      <c r="O26" s="8">
        <f>'KNMI Hupsel 24h process'!BI23</f>
        <v>7</v>
      </c>
      <c r="P26" s="8">
        <f>'KNMI Hupsel 24h process'!BJ23</f>
        <v>0</v>
      </c>
    </row>
    <row r="27" spans="1:16" x14ac:dyDescent="0.3">
      <c r="A27" s="7">
        <f>'KNMI Hupsel 24h process'!AU24</f>
        <v>45437</v>
      </c>
      <c r="B27" s="8">
        <f>'KNMI Hupsel 24h process'!AV24</f>
        <v>146</v>
      </c>
      <c r="C27" s="8">
        <f>'KNMI Hupsel 24h process'!AW24</f>
        <v>147</v>
      </c>
      <c r="D27" s="8">
        <f>'KNMI Hupsel 24h process'!AX24</f>
        <v>167</v>
      </c>
      <c r="E27" s="8">
        <f>'KNMI Hupsel 24h process'!AY24</f>
        <v>2.1</v>
      </c>
      <c r="F27" s="8">
        <f>'KNMI Hupsel 24h process'!AZ24</f>
        <v>14.9</v>
      </c>
      <c r="G27" s="8">
        <f>'KNMI Hupsel 24h process'!BA24</f>
        <v>6</v>
      </c>
      <c r="H27" s="8">
        <f>'KNMI Hupsel 24h process'!BB24</f>
        <v>89</v>
      </c>
      <c r="I27" s="8">
        <f>'KNMI Hupsel 24h process'!BC24</f>
        <v>1016.7</v>
      </c>
      <c r="J27" s="8">
        <f>'KNMI Hupsel 24h process'!BD24</f>
        <v>170.02314814814815</v>
      </c>
      <c r="K27" s="8">
        <f>'KNMI Hupsel 24h process'!BE24</f>
        <v>1478.9334331517102</v>
      </c>
      <c r="L27" s="8">
        <f>'KNMI Hupsel 24h process'!BF24</f>
        <v>9.0915058101683766E-3</v>
      </c>
      <c r="M27" s="8">
        <f>'KNMI Hupsel 24h process'!BG24</f>
        <v>1.2230414695916261</v>
      </c>
      <c r="N27" s="8">
        <f>'KNMI Hupsel 24h process'!BH24</f>
        <v>0.2</v>
      </c>
      <c r="O27" s="8">
        <f>'KNMI Hupsel 24h process'!BI24</f>
        <v>1</v>
      </c>
      <c r="P27" s="8">
        <f>'KNMI Hupsel 24h process'!BJ24</f>
        <v>4.8</v>
      </c>
    </row>
    <row r="28" spans="1:16" x14ac:dyDescent="0.3">
      <c r="A28" s="7">
        <f>'KNMI Hupsel 24h process'!AU25</f>
        <v>45438</v>
      </c>
      <c r="B28" s="8">
        <f>'KNMI Hupsel 24h process'!AV25</f>
        <v>147</v>
      </c>
      <c r="C28" s="8">
        <f>'KNMI Hupsel 24h process'!AW25</f>
        <v>148</v>
      </c>
      <c r="D28" s="8">
        <f>'KNMI Hupsel 24h process'!AX25</f>
        <v>147</v>
      </c>
      <c r="E28" s="8">
        <f>'KNMI Hupsel 24h process'!AY25</f>
        <v>2.7</v>
      </c>
      <c r="F28" s="8">
        <f>'KNMI Hupsel 24h process'!AZ25</f>
        <v>16.3</v>
      </c>
      <c r="G28" s="8">
        <f>'KNMI Hupsel 24h process'!BA25</f>
        <v>5.2</v>
      </c>
      <c r="H28" s="8">
        <f>'KNMI Hupsel 24h process'!BB25</f>
        <v>81</v>
      </c>
      <c r="I28" s="8">
        <f>'KNMI Hupsel 24h process'!BC25</f>
        <v>1015.5</v>
      </c>
      <c r="J28" s="8">
        <f>'KNMI Hupsel 24h process'!BD25</f>
        <v>229.05092592592592</v>
      </c>
      <c r="K28" s="8">
        <f>'KNMI Hupsel 24h process'!BE25</f>
        <v>1469.9176079255931</v>
      </c>
      <c r="L28" s="8">
        <f>'KNMI Hupsel 24h process'!BF25</f>
        <v>9.0467602654209327E-3</v>
      </c>
      <c r="M28" s="8">
        <f>'KNMI Hupsel 24h process'!BG25</f>
        <v>1.2157223516339923</v>
      </c>
      <c r="N28" s="8">
        <f>'KNMI Hupsel 24h process'!BH25</f>
        <v>6.8</v>
      </c>
      <c r="O28" s="8">
        <f>'KNMI Hupsel 24h process'!BI25</f>
        <v>1.9</v>
      </c>
      <c r="P28" s="8">
        <f>'KNMI Hupsel 24h process'!BJ25</f>
        <v>6.6</v>
      </c>
    </row>
    <row r="29" spans="1:16" x14ac:dyDescent="0.3">
      <c r="A29" s="7">
        <f>'KNMI Hupsel 24h process'!AU26</f>
        <v>45439</v>
      </c>
      <c r="B29" s="8">
        <f>'KNMI Hupsel 24h process'!AV26</f>
        <v>148</v>
      </c>
      <c r="C29" s="8">
        <f>'KNMI Hupsel 24h process'!AW26</f>
        <v>149</v>
      </c>
      <c r="D29" s="8">
        <f>'KNMI Hupsel 24h process'!AX26</f>
        <v>240</v>
      </c>
      <c r="E29" s="8">
        <f>'KNMI Hupsel 24h process'!AY26</f>
        <v>2.1</v>
      </c>
      <c r="F29" s="8">
        <f>'KNMI Hupsel 24h process'!AZ26</f>
        <v>15.2</v>
      </c>
      <c r="G29" s="8">
        <f>'KNMI Hupsel 24h process'!BA26</f>
        <v>11.2</v>
      </c>
      <c r="H29" s="8">
        <f>'KNMI Hupsel 24h process'!BB26</f>
        <v>81</v>
      </c>
      <c r="I29" s="8">
        <f>'KNMI Hupsel 24h process'!BC26</f>
        <v>1016.6</v>
      </c>
      <c r="J29" s="8">
        <f>'KNMI Hupsel 24h process'!BD26</f>
        <v>239.12037037037038</v>
      </c>
      <c r="K29" s="8">
        <f>'KNMI Hupsel 24h process'!BE26</f>
        <v>1371.749565067196</v>
      </c>
      <c r="L29" s="8">
        <f>'KNMI Hupsel 24h process'!BF26</f>
        <v>8.4334396829332837E-3</v>
      </c>
      <c r="M29" s="8">
        <f>'KNMI Hupsel 24h process'!BG26</f>
        <v>1.2221367292036196</v>
      </c>
      <c r="N29" s="8">
        <f>'KNMI Hupsel 24h process'!BH26</f>
        <v>13.2</v>
      </c>
      <c r="O29" s="8">
        <f>'KNMI Hupsel 24h process'!BI26</f>
        <v>4.8</v>
      </c>
      <c r="P29" s="8">
        <f>'KNMI Hupsel 24h process'!BJ26</f>
        <v>5.7</v>
      </c>
    </row>
    <row r="30" spans="1:16" x14ac:dyDescent="0.3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B7A3-B84D-431A-AC3E-B14D7D828EF9}">
  <dimension ref="A1:BJ55"/>
  <sheetViews>
    <sheetView topLeftCell="A19" workbookViewId="0">
      <selection activeCell="A33" sqref="A33:AO55"/>
    </sheetView>
  </sheetViews>
  <sheetFormatPr defaultRowHeight="14.4" x14ac:dyDescent="0.3"/>
  <cols>
    <col min="45" max="45" width="9.44140625" bestFit="1" customWidth="1"/>
    <col min="46" max="46" width="9.44140625" customWidth="1"/>
    <col min="47" max="47" width="10.44140625" bestFit="1" customWidth="1"/>
  </cols>
  <sheetData>
    <row r="1" spans="1:62" x14ac:dyDescent="0.3">
      <c r="AU1" s="1" t="s">
        <v>42</v>
      </c>
      <c r="AV1" s="1"/>
      <c r="AW1" s="1"/>
      <c r="AX1" s="2" t="s">
        <v>43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</row>
    <row r="2" spans="1:62" x14ac:dyDescent="0.3">
      <c r="AQ2" t="s">
        <v>87</v>
      </c>
      <c r="AR2" t="s">
        <v>88</v>
      </c>
      <c r="AS2" t="s">
        <v>89</v>
      </c>
      <c r="AT2" t="s">
        <v>90</v>
      </c>
      <c r="AU2" s="1" t="s">
        <v>44</v>
      </c>
      <c r="AV2" s="1" t="s">
        <v>45</v>
      </c>
      <c r="AW2" s="1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</row>
    <row r="3" spans="1:62" x14ac:dyDescent="0.3">
      <c r="AT3" t="s">
        <v>67</v>
      </c>
      <c r="AU3" s="1" t="s">
        <v>60</v>
      </c>
      <c r="AV3" s="1" t="s">
        <v>60</v>
      </c>
      <c r="AW3" s="1" t="s">
        <v>60</v>
      </c>
      <c r="AX3" s="5" t="s">
        <v>61</v>
      </c>
      <c r="AY3" s="5" t="s">
        <v>62</v>
      </c>
      <c r="AZ3" s="5" t="s">
        <v>63</v>
      </c>
      <c r="BA3" s="5" t="s">
        <v>63</v>
      </c>
      <c r="BB3" s="5" t="s">
        <v>64</v>
      </c>
      <c r="BC3" s="5" t="s">
        <v>65</v>
      </c>
      <c r="BD3" s="5" t="s">
        <v>66</v>
      </c>
      <c r="BE3" s="5" t="s">
        <v>67</v>
      </c>
      <c r="BF3" s="5" t="s">
        <v>68</v>
      </c>
      <c r="BG3" s="5" t="s">
        <v>69</v>
      </c>
      <c r="BH3" s="5" t="s">
        <v>70</v>
      </c>
      <c r="BI3" s="5" t="s">
        <v>71</v>
      </c>
      <c r="BJ3" s="5" t="s">
        <v>71</v>
      </c>
    </row>
    <row r="4" spans="1:62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T4" t="s">
        <v>91</v>
      </c>
      <c r="AU4" s="6" t="s">
        <v>44</v>
      </c>
      <c r="AV4" s="1" t="s">
        <v>72</v>
      </c>
      <c r="AW4" s="1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</row>
    <row r="5" spans="1:62" x14ac:dyDescent="0.3">
      <c r="A5">
        <v>283</v>
      </c>
      <c r="B5">
        <v>20240506</v>
      </c>
      <c r="C5">
        <v>55</v>
      </c>
      <c r="D5">
        <v>19</v>
      </c>
      <c r="E5">
        <v>22</v>
      </c>
      <c r="F5">
        <v>40</v>
      </c>
      <c r="G5">
        <v>8</v>
      </c>
      <c r="H5">
        <v>10</v>
      </c>
      <c r="I5">
        <v>1</v>
      </c>
      <c r="J5">
        <v>70</v>
      </c>
      <c r="K5">
        <v>11</v>
      </c>
      <c r="L5">
        <v>135</v>
      </c>
      <c r="M5">
        <v>58</v>
      </c>
      <c r="N5">
        <v>4</v>
      </c>
      <c r="O5">
        <v>182</v>
      </c>
      <c r="P5">
        <v>14</v>
      </c>
      <c r="Q5">
        <v>23</v>
      </c>
      <c r="R5">
        <v>6</v>
      </c>
      <c r="S5">
        <v>41</v>
      </c>
      <c r="T5">
        <v>27</v>
      </c>
      <c r="U5">
        <v>1675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78</v>
      </c>
      <c r="AK5">
        <v>99</v>
      </c>
      <c r="AL5">
        <v>2</v>
      </c>
      <c r="AM5">
        <v>57</v>
      </c>
      <c r="AN5">
        <v>14</v>
      </c>
      <c r="AO5">
        <v>27</v>
      </c>
      <c r="AQ5">
        <f>FLOOR(B5/10000,1)</f>
        <v>2024</v>
      </c>
      <c r="AR5">
        <f>FLOOR((B5-10000*AQ5)/100,1)</f>
        <v>5</v>
      </c>
      <c r="AS5">
        <f>FLOOR((B5-10000*AQ5-100*AR5),1)</f>
        <v>6</v>
      </c>
      <c r="AT5">
        <f>611.2*EXP((17.32*(AZ5))/(-30.03+273.15+AZ5))</f>
        <v>1520.1691871207945</v>
      </c>
      <c r="AU5" s="7">
        <f>DATE(AQ5,AR5,AS5)</f>
        <v>45418</v>
      </c>
      <c r="AV5">
        <f>AU5-DATE(YEAR(AU5),1,1)+1</f>
        <v>127</v>
      </c>
      <c r="AW5">
        <f>AU5-DATE(YEAR(AU5),1,1)+2</f>
        <v>128</v>
      </c>
      <c r="AX5">
        <f>C5</f>
        <v>55</v>
      </c>
      <c r="AY5">
        <f>E5/10</f>
        <v>2.2000000000000002</v>
      </c>
      <c r="AZ5">
        <f>L5/10</f>
        <v>13.5</v>
      </c>
      <c r="BA5">
        <f>Q5/10</f>
        <v>2.2999999999999998</v>
      </c>
      <c r="BB5">
        <f>AJ5</f>
        <v>78</v>
      </c>
      <c r="BC5">
        <f>Z33/10</f>
        <v>1009.4</v>
      </c>
      <c r="BD5">
        <f>U5*10000/86400</f>
        <v>193.86574074074073</v>
      </c>
      <c r="BE5">
        <f>AT5*BB5/100</f>
        <v>1185.7319659542197</v>
      </c>
      <c r="BF5">
        <f>(5/8)*BE5/(BC5*100)</f>
        <v>7.3418117567008853E-3</v>
      </c>
      <c r="BG5">
        <f>BC5*100/(AZ5+273.15)/(287*(1+0.61*BF5))</f>
        <v>1.2214868891681343</v>
      </c>
      <c r="BH5">
        <f>W5/10</f>
        <v>0</v>
      </c>
      <c r="BI5">
        <f>V5/10</f>
        <v>0</v>
      </c>
      <c r="BJ5">
        <f>S5/10</f>
        <v>4.0999999999999996</v>
      </c>
    </row>
    <row r="6" spans="1:62" x14ac:dyDescent="0.3">
      <c r="A6">
        <v>283</v>
      </c>
      <c r="B6">
        <v>20240507</v>
      </c>
      <c r="C6">
        <v>11</v>
      </c>
      <c r="D6">
        <v>26</v>
      </c>
      <c r="E6">
        <v>29</v>
      </c>
      <c r="F6">
        <v>40</v>
      </c>
      <c r="G6">
        <v>8</v>
      </c>
      <c r="H6">
        <v>20</v>
      </c>
      <c r="I6">
        <v>3</v>
      </c>
      <c r="J6">
        <v>80</v>
      </c>
      <c r="K6">
        <v>13</v>
      </c>
      <c r="L6">
        <v>142</v>
      </c>
      <c r="M6">
        <v>90</v>
      </c>
      <c r="N6">
        <v>4</v>
      </c>
      <c r="O6">
        <v>198</v>
      </c>
      <c r="P6">
        <v>15</v>
      </c>
      <c r="Q6">
        <v>69</v>
      </c>
      <c r="R6">
        <v>6</v>
      </c>
      <c r="S6">
        <v>70</v>
      </c>
      <c r="T6">
        <v>46</v>
      </c>
      <c r="U6">
        <v>1958</v>
      </c>
      <c r="V6">
        <v>0</v>
      </c>
      <c r="W6">
        <v>0</v>
      </c>
      <c r="X6">
        <v>0</v>
      </c>
      <c r="Y6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77</v>
      </c>
      <c r="AK6">
        <v>95</v>
      </c>
      <c r="AL6">
        <v>5</v>
      </c>
      <c r="AM6">
        <v>53</v>
      </c>
      <c r="AN6">
        <v>11</v>
      </c>
      <c r="AO6">
        <v>32</v>
      </c>
      <c r="AQ6">
        <f t="shared" ref="AQ6:AQ30" si="0">FLOOR(B6/10000,1)</f>
        <v>2024</v>
      </c>
      <c r="AR6">
        <f t="shared" ref="AR6:AR30" si="1">FLOOR((B6-10000*AQ6)/100,1)</f>
        <v>5</v>
      </c>
      <c r="AS6">
        <f t="shared" ref="AS6:AS30" si="2">FLOOR((B6-10000*AQ6-100*AR6),1)</f>
        <v>7</v>
      </c>
      <c r="AT6">
        <f t="shared" ref="AT6:AT30" si="3">611.2*EXP((17.32*(AZ6))/(-30.03+273.15+AZ6))</f>
        <v>1589.5634429246991</v>
      </c>
      <c r="AU6" s="7">
        <f t="shared" ref="AU6:AU30" si="4">DATE(AQ6,AR6,AS6)</f>
        <v>45419</v>
      </c>
      <c r="AV6">
        <f t="shared" ref="AV6:AV30" si="5">AU6-DATE(YEAR(AU6),1,1)+1</f>
        <v>128</v>
      </c>
      <c r="AW6">
        <f t="shared" ref="AW6:AW30" si="6">AU6-DATE(YEAR(AU6),1,1)+2</f>
        <v>129</v>
      </c>
      <c r="AX6">
        <f t="shared" ref="AX6:AX30" si="7">C6</f>
        <v>11</v>
      </c>
      <c r="AY6">
        <f t="shared" ref="AY6:AY30" si="8">E6/10</f>
        <v>2.9</v>
      </c>
      <c r="AZ6">
        <f t="shared" ref="AZ6:AZ30" si="9">L6/10</f>
        <v>14.2</v>
      </c>
      <c r="BA6">
        <f t="shared" ref="BA6:BA30" si="10">Q6/10</f>
        <v>6.9</v>
      </c>
      <c r="BB6">
        <f t="shared" ref="BB6:BB30" si="11">AJ6</f>
        <v>77</v>
      </c>
      <c r="BC6">
        <f t="shared" ref="BC6:BC30" si="12">Z34/10</f>
        <v>1019.3</v>
      </c>
      <c r="BD6">
        <f t="shared" ref="BD6:BD30" si="13">U6*10000/86400</f>
        <v>226.62037037037038</v>
      </c>
      <c r="BE6">
        <f t="shared" ref="BE6:BE30" si="14">AT6*BB6/100</f>
        <v>1223.9638510520183</v>
      </c>
      <c r="BF6">
        <f t="shared" ref="BF6:BF30" si="15">(5/8)*BE6/(BC6*100)</f>
        <v>7.5049289405230198E-3</v>
      </c>
      <c r="BG6">
        <f t="shared" ref="BG6:BG30" si="16">BC6*100/(AZ6+273.15)/(287*(1+0.61*BF6))</f>
        <v>1.2303403297855977</v>
      </c>
      <c r="BH6">
        <f t="shared" ref="BH6:BH30" si="17">W6/10</f>
        <v>0</v>
      </c>
      <c r="BI6">
        <f t="shared" ref="BI6:BI30" si="18">V6/10</f>
        <v>0</v>
      </c>
      <c r="BJ6">
        <f t="shared" ref="BJ6:BJ30" si="19">S6/10</f>
        <v>7</v>
      </c>
    </row>
    <row r="7" spans="1:62" x14ac:dyDescent="0.3">
      <c r="A7">
        <v>283</v>
      </c>
      <c r="B7">
        <v>20240508</v>
      </c>
      <c r="C7">
        <v>348</v>
      </c>
      <c r="D7">
        <v>20</v>
      </c>
      <c r="E7">
        <v>23</v>
      </c>
      <c r="F7">
        <v>30</v>
      </c>
      <c r="G7">
        <v>1</v>
      </c>
      <c r="H7">
        <v>10</v>
      </c>
      <c r="I7">
        <v>13</v>
      </c>
      <c r="J7">
        <v>60</v>
      </c>
      <c r="K7">
        <v>2</v>
      </c>
      <c r="L7">
        <v>133</v>
      </c>
      <c r="M7">
        <v>91</v>
      </c>
      <c r="N7">
        <v>24</v>
      </c>
      <c r="O7">
        <v>183</v>
      </c>
      <c r="P7">
        <v>16</v>
      </c>
      <c r="Q7">
        <v>32</v>
      </c>
      <c r="R7">
        <v>24</v>
      </c>
      <c r="S7">
        <v>41</v>
      </c>
      <c r="T7">
        <v>27</v>
      </c>
      <c r="U7">
        <v>1499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80</v>
      </c>
      <c r="AK7">
        <v>94</v>
      </c>
      <c r="AL7">
        <v>24</v>
      </c>
      <c r="AM7">
        <v>55</v>
      </c>
      <c r="AN7">
        <v>16</v>
      </c>
      <c r="AO7">
        <v>24</v>
      </c>
      <c r="AQ7">
        <f t="shared" si="0"/>
        <v>2024</v>
      </c>
      <c r="AR7">
        <f t="shared" si="1"/>
        <v>5</v>
      </c>
      <c r="AS7">
        <f t="shared" si="2"/>
        <v>8</v>
      </c>
      <c r="AT7">
        <f t="shared" si="3"/>
        <v>1500.8374036113592</v>
      </c>
      <c r="AU7" s="7">
        <f t="shared" si="4"/>
        <v>45420</v>
      </c>
      <c r="AV7">
        <f t="shared" si="5"/>
        <v>129</v>
      </c>
      <c r="AW7">
        <f t="shared" si="6"/>
        <v>130</v>
      </c>
      <c r="AX7">
        <f t="shared" si="7"/>
        <v>348</v>
      </c>
      <c r="AY7">
        <f t="shared" si="8"/>
        <v>2.2999999999999998</v>
      </c>
      <c r="AZ7">
        <f t="shared" si="9"/>
        <v>13.3</v>
      </c>
      <c r="BA7">
        <f t="shared" si="10"/>
        <v>3.2</v>
      </c>
      <c r="BB7">
        <f t="shared" si="11"/>
        <v>80</v>
      </c>
      <c r="BC7">
        <f t="shared" si="12"/>
        <v>1026.8</v>
      </c>
      <c r="BD7">
        <f t="shared" si="13"/>
        <v>173.49537037037038</v>
      </c>
      <c r="BE7">
        <f t="shared" si="14"/>
        <v>1200.6699228890873</v>
      </c>
      <c r="BF7">
        <f t="shared" si="15"/>
        <v>7.3083239365570665E-3</v>
      </c>
      <c r="BG7">
        <f t="shared" si="16"/>
        <v>1.2434356683219803</v>
      </c>
      <c r="BH7">
        <f t="shared" si="17"/>
        <v>0</v>
      </c>
      <c r="BI7">
        <f t="shared" si="18"/>
        <v>0</v>
      </c>
      <c r="BJ7">
        <f t="shared" si="19"/>
        <v>4.0999999999999996</v>
      </c>
    </row>
    <row r="8" spans="1:62" x14ac:dyDescent="0.3">
      <c r="A8">
        <v>283</v>
      </c>
      <c r="B8">
        <v>20240509</v>
      </c>
      <c r="C8">
        <v>335</v>
      </c>
      <c r="D8">
        <v>12</v>
      </c>
      <c r="E8">
        <v>14</v>
      </c>
      <c r="F8">
        <v>40</v>
      </c>
      <c r="G8">
        <v>17</v>
      </c>
      <c r="H8">
        <v>0</v>
      </c>
      <c r="I8">
        <v>5</v>
      </c>
      <c r="J8">
        <v>70</v>
      </c>
      <c r="K8">
        <v>17</v>
      </c>
      <c r="L8">
        <v>136</v>
      </c>
      <c r="M8">
        <v>63</v>
      </c>
      <c r="N8">
        <v>4</v>
      </c>
      <c r="O8">
        <v>201</v>
      </c>
      <c r="P8">
        <v>13</v>
      </c>
      <c r="Q8">
        <v>11</v>
      </c>
      <c r="R8">
        <v>6</v>
      </c>
      <c r="S8">
        <v>95</v>
      </c>
      <c r="T8">
        <v>62</v>
      </c>
      <c r="U8">
        <v>2244</v>
      </c>
      <c r="V8">
        <v>0</v>
      </c>
      <c r="W8">
        <v>0</v>
      </c>
      <c r="X8">
        <v>0</v>
      </c>
      <c r="Y8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79</v>
      </c>
      <c r="AK8">
        <v>99</v>
      </c>
      <c r="AL8">
        <v>1</v>
      </c>
      <c r="AM8">
        <v>50</v>
      </c>
      <c r="AN8">
        <v>13</v>
      </c>
      <c r="AO8">
        <v>36</v>
      </c>
      <c r="AQ8">
        <f t="shared" si="0"/>
        <v>2024</v>
      </c>
      <c r="AR8">
        <f t="shared" si="1"/>
        <v>5</v>
      </c>
      <c r="AS8">
        <f t="shared" si="2"/>
        <v>9</v>
      </c>
      <c r="AT8">
        <f t="shared" si="3"/>
        <v>1529.9168158905018</v>
      </c>
      <c r="AU8" s="7">
        <f t="shared" si="4"/>
        <v>45421</v>
      </c>
      <c r="AV8">
        <f t="shared" si="5"/>
        <v>130</v>
      </c>
      <c r="AW8">
        <f t="shared" si="6"/>
        <v>131</v>
      </c>
      <c r="AX8">
        <f t="shared" si="7"/>
        <v>335</v>
      </c>
      <c r="AY8">
        <f t="shared" si="8"/>
        <v>1.4</v>
      </c>
      <c r="AZ8">
        <f t="shared" si="9"/>
        <v>13.6</v>
      </c>
      <c r="BA8">
        <f t="shared" si="10"/>
        <v>1.1000000000000001</v>
      </c>
      <c r="BB8">
        <f t="shared" si="11"/>
        <v>79</v>
      </c>
      <c r="BC8">
        <f t="shared" si="12"/>
        <v>1026.5999999999999</v>
      </c>
      <c r="BD8">
        <f t="shared" si="13"/>
        <v>259.72222222222223</v>
      </c>
      <c r="BE8">
        <f t="shared" si="14"/>
        <v>1208.6342845534964</v>
      </c>
      <c r="BF8">
        <f t="shared" si="15"/>
        <v>7.3582352215657062E-3</v>
      </c>
      <c r="BG8">
        <f t="shared" si="16"/>
        <v>1.2418551921468424</v>
      </c>
      <c r="BH8">
        <f t="shared" si="17"/>
        <v>0</v>
      </c>
      <c r="BI8">
        <f t="shared" si="18"/>
        <v>0</v>
      </c>
      <c r="BJ8">
        <f t="shared" si="19"/>
        <v>9.5</v>
      </c>
    </row>
    <row r="9" spans="1:62" x14ac:dyDescent="0.3">
      <c r="A9">
        <v>283</v>
      </c>
      <c r="B9">
        <v>20240510</v>
      </c>
      <c r="C9">
        <v>25</v>
      </c>
      <c r="D9">
        <v>15</v>
      </c>
      <c r="E9">
        <v>17</v>
      </c>
      <c r="F9">
        <v>40</v>
      </c>
      <c r="G9">
        <v>20</v>
      </c>
      <c r="H9">
        <v>0</v>
      </c>
      <c r="I9">
        <v>1</v>
      </c>
      <c r="J9">
        <v>70</v>
      </c>
      <c r="K9">
        <v>19</v>
      </c>
      <c r="L9">
        <v>154</v>
      </c>
      <c r="M9">
        <v>60</v>
      </c>
      <c r="N9">
        <v>4</v>
      </c>
      <c r="O9">
        <v>221</v>
      </c>
      <c r="P9">
        <v>15</v>
      </c>
      <c r="Q9">
        <v>9</v>
      </c>
      <c r="R9">
        <v>6</v>
      </c>
      <c r="S9">
        <v>144</v>
      </c>
      <c r="T9">
        <v>94</v>
      </c>
      <c r="U9">
        <v>2553</v>
      </c>
      <c r="V9">
        <v>0</v>
      </c>
      <c r="W9">
        <v>0</v>
      </c>
      <c r="X9">
        <v>0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73</v>
      </c>
      <c r="AK9">
        <v>99</v>
      </c>
      <c r="AL9">
        <v>1</v>
      </c>
      <c r="AM9">
        <v>45</v>
      </c>
      <c r="AN9">
        <v>15</v>
      </c>
      <c r="AO9">
        <v>43</v>
      </c>
      <c r="AQ9">
        <f t="shared" si="0"/>
        <v>2024</v>
      </c>
      <c r="AR9">
        <f t="shared" si="1"/>
        <v>5</v>
      </c>
      <c r="AS9">
        <f t="shared" si="2"/>
        <v>10</v>
      </c>
      <c r="AT9">
        <f t="shared" si="3"/>
        <v>1715.010014892724</v>
      </c>
      <c r="AU9" s="7">
        <f t="shared" si="4"/>
        <v>45422</v>
      </c>
      <c r="AV9">
        <f t="shared" si="5"/>
        <v>131</v>
      </c>
      <c r="AW9">
        <f t="shared" si="6"/>
        <v>132</v>
      </c>
      <c r="AX9">
        <f t="shared" si="7"/>
        <v>25</v>
      </c>
      <c r="AY9">
        <f t="shared" si="8"/>
        <v>1.7</v>
      </c>
      <c r="AZ9">
        <f t="shared" si="9"/>
        <v>15.4</v>
      </c>
      <c r="BA9">
        <f t="shared" si="10"/>
        <v>0.9</v>
      </c>
      <c r="BB9">
        <f t="shared" si="11"/>
        <v>73</v>
      </c>
      <c r="BC9">
        <f t="shared" si="12"/>
        <v>1023.9</v>
      </c>
      <c r="BD9">
        <f t="shared" si="13"/>
        <v>295.48611111111109</v>
      </c>
      <c r="BE9">
        <f t="shared" si="14"/>
        <v>1251.9573108716886</v>
      </c>
      <c r="BF9">
        <f t="shared" si="15"/>
        <v>7.642087306326842E-3</v>
      </c>
      <c r="BG9">
        <f t="shared" si="16"/>
        <v>1.2306505011925701</v>
      </c>
      <c r="BH9">
        <f t="shared" si="17"/>
        <v>0</v>
      </c>
      <c r="BI9">
        <f t="shared" si="18"/>
        <v>0</v>
      </c>
      <c r="BJ9">
        <f t="shared" si="19"/>
        <v>14.4</v>
      </c>
    </row>
    <row r="10" spans="1:62" x14ac:dyDescent="0.3">
      <c r="A10">
        <v>283</v>
      </c>
      <c r="B10">
        <v>20240511</v>
      </c>
      <c r="C10">
        <v>51</v>
      </c>
      <c r="D10">
        <v>30</v>
      </c>
      <c r="E10">
        <v>31</v>
      </c>
      <c r="F10">
        <v>40</v>
      </c>
      <c r="G10">
        <v>8</v>
      </c>
      <c r="H10">
        <v>20</v>
      </c>
      <c r="I10">
        <v>22</v>
      </c>
      <c r="J10">
        <v>70</v>
      </c>
      <c r="K10">
        <v>6</v>
      </c>
      <c r="L10">
        <v>160</v>
      </c>
      <c r="M10">
        <v>100</v>
      </c>
      <c r="N10">
        <v>4</v>
      </c>
      <c r="O10">
        <v>223</v>
      </c>
      <c r="P10">
        <v>15</v>
      </c>
      <c r="Q10">
        <v>60</v>
      </c>
      <c r="R10">
        <v>24</v>
      </c>
      <c r="S10">
        <v>110</v>
      </c>
      <c r="T10">
        <v>71</v>
      </c>
      <c r="U10">
        <v>2543</v>
      </c>
      <c r="V10">
        <v>0</v>
      </c>
      <c r="W10">
        <v>0</v>
      </c>
      <c r="X10">
        <v>0</v>
      </c>
      <c r="Y10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70</v>
      </c>
      <c r="AK10">
        <v>95</v>
      </c>
      <c r="AL10">
        <v>4</v>
      </c>
      <c r="AM10">
        <v>47</v>
      </c>
      <c r="AN10">
        <v>16</v>
      </c>
      <c r="AO10">
        <v>43</v>
      </c>
      <c r="AQ10">
        <f t="shared" si="0"/>
        <v>2024</v>
      </c>
      <c r="AR10">
        <f t="shared" si="1"/>
        <v>5</v>
      </c>
      <c r="AS10">
        <f t="shared" si="2"/>
        <v>11</v>
      </c>
      <c r="AT10">
        <f t="shared" si="3"/>
        <v>1780.9284748643056</v>
      </c>
      <c r="AU10" s="7">
        <f t="shared" si="4"/>
        <v>45423</v>
      </c>
      <c r="AV10">
        <f t="shared" si="5"/>
        <v>132</v>
      </c>
      <c r="AW10">
        <f t="shared" si="6"/>
        <v>133</v>
      </c>
      <c r="AX10">
        <f t="shared" si="7"/>
        <v>51</v>
      </c>
      <c r="AY10">
        <f t="shared" si="8"/>
        <v>3.1</v>
      </c>
      <c r="AZ10">
        <f t="shared" si="9"/>
        <v>16</v>
      </c>
      <c r="BA10">
        <f t="shared" si="10"/>
        <v>6</v>
      </c>
      <c r="BB10">
        <f t="shared" si="11"/>
        <v>70</v>
      </c>
      <c r="BC10">
        <f t="shared" si="12"/>
        <v>1022.6</v>
      </c>
      <c r="BD10">
        <f t="shared" si="13"/>
        <v>294.3287037037037</v>
      </c>
      <c r="BE10">
        <f t="shared" si="14"/>
        <v>1246.6499324050139</v>
      </c>
      <c r="BF10">
        <f t="shared" si="15"/>
        <v>7.6193644411610964E-3</v>
      </c>
      <c r="BG10">
        <f t="shared" si="16"/>
        <v>1.2265545056113327</v>
      </c>
      <c r="BH10">
        <f t="shared" si="17"/>
        <v>0</v>
      </c>
      <c r="BI10">
        <f t="shared" si="18"/>
        <v>0</v>
      </c>
      <c r="BJ10">
        <f t="shared" si="19"/>
        <v>11</v>
      </c>
    </row>
    <row r="11" spans="1:62" x14ac:dyDescent="0.3">
      <c r="A11">
        <v>283</v>
      </c>
      <c r="B11">
        <v>20240512</v>
      </c>
      <c r="C11">
        <v>93</v>
      </c>
      <c r="D11">
        <v>41</v>
      </c>
      <c r="E11">
        <v>43</v>
      </c>
      <c r="F11">
        <v>50</v>
      </c>
      <c r="G11">
        <v>8</v>
      </c>
      <c r="H11">
        <v>30</v>
      </c>
      <c r="I11">
        <v>1</v>
      </c>
      <c r="J11">
        <v>90</v>
      </c>
      <c r="K11">
        <v>11</v>
      </c>
      <c r="L11">
        <v>186</v>
      </c>
      <c r="M11">
        <v>120</v>
      </c>
      <c r="N11">
        <v>4</v>
      </c>
      <c r="O11">
        <v>245</v>
      </c>
      <c r="P11">
        <v>15</v>
      </c>
      <c r="Q11">
        <v>89</v>
      </c>
      <c r="R11">
        <v>6</v>
      </c>
      <c r="S11">
        <v>138</v>
      </c>
      <c r="T11">
        <v>89</v>
      </c>
      <c r="U11">
        <v>2633</v>
      </c>
      <c r="V11">
        <v>0</v>
      </c>
      <c r="W11">
        <v>0</v>
      </c>
      <c r="X11">
        <v>0</v>
      </c>
      <c r="Y11">
        <v>1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63</v>
      </c>
      <c r="AK11">
        <v>79</v>
      </c>
      <c r="AL11">
        <v>4</v>
      </c>
      <c r="AM11">
        <v>46</v>
      </c>
      <c r="AN11">
        <v>14</v>
      </c>
      <c r="AO11">
        <v>47</v>
      </c>
      <c r="AQ11">
        <f t="shared" si="0"/>
        <v>2024</v>
      </c>
      <c r="AR11">
        <f t="shared" si="1"/>
        <v>5</v>
      </c>
      <c r="AS11">
        <f t="shared" si="2"/>
        <v>12</v>
      </c>
      <c r="AT11">
        <f t="shared" si="3"/>
        <v>2092.9451029912707</v>
      </c>
      <c r="AU11" s="7">
        <f t="shared" si="4"/>
        <v>45424</v>
      </c>
      <c r="AV11">
        <f t="shared" si="5"/>
        <v>133</v>
      </c>
      <c r="AW11">
        <f t="shared" si="6"/>
        <v>134</v>
      </c>
      <c r="AX11">
        <f t="shared" si="7"/>
        <v>93</v>
      </c>
      <c r="AY11">
        <f t="shared" si="8"/>
        <v>4.3</v>
      </c>
      <c r="AZ11">
        <f t="shared" si="9"/>
        <v>18.600000000000001</v>
      </c>
      <c r="BA11">
        <f t="shared" si="10"/>
        <v>8.9</v>
      </c>
      <c r="BB11">
        <f t="shared" si="11"/>
        <v>63</v>
      </c>
      <c r="BC11">
        <f t="shared" si="12"/>
        <v>1016.7</v>
      </c>
      <c r="BD11">
        <f t="shared" si="13"/>
        <v>304.74537037037038</v>
      </c>
      <c r="BE11">
        <f t="shared" si="14"/>
        <v>1318.5554148845006</v>
      </c>
      <c r="BF11">
        <f t="shared" si="15"/>
        <v>8.1056076945294851E-3</v>
      </c>
      <c r="BG11">
        <f t="shared" si="16"/>
        <v>1.2082533799759105</v>
      </c>
      <c r="BH11">
        <f t="shared" si="17"/>
        <v>0</v>
      </c>
      <c r="BI11">
        <f t="shared" si="18"/>
        <v>0</v>
      </c>
      <c r="BJ11">
        <f t="shared" si="19"/>
        <v>13.8</v>
      </c>
    </row>
    <row r="12" spans="1:62" x14ac:dyDescent="0.3">
      <c r="A12">
        <v>283</v>
      </c>
      <c r="B12">
        <v>20240513</v>
      </c>
      <c r="C12">
        <v>148</v>
      </c>
      <c r="D12">
        <v>24</v>
      </c>
      <c r="E12">
        <v>28</v>
      </c>
      <c r="F12">
        <v>40</v>
      </c>
      <c r="G12">
        <v>2</v>
      </c>
      <c r="H12">
        <v>10</v>
      </c>
      <c r="I12">
        <v>5</v>
      </c>
      <c r="J12">
        <v>120</v>
      </c>
      <c r="K12">
        <v>19</v>
      </c>
      <c r="L12">
        <v>195</v>
      </c>
      <c r="M12">
        <v>135</v>
      </c>
      <c r="N12">
        <v>5</v>
      </c>
      <c r="O12">
        <v>258</v>
      </c>
      <c r="P12">
        <v>15</v>
      </c>
      <c r="Q12">
        <v>91</v>
      </c>
      <c r="R12">
        <v>6</v>
      </c>
      <c r="S12">
        <v>129</v>
      </c>
      <c r="T12">
        <v>83</v>
      </c>
      <c r="U12">
        <v>2562</v>
      </c>
      <c r="V12">
        <v>4</v>
      </c>
      <c r="W12">
        <v>57</v>
      </c>
      <c r="X12">
        <v>57</v>
      </c>
      <c r="Y12">
        <v>20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68</v>
      </c>
      <c r="AK12">
        <v>98</v>
      </c>
      <c r="AL12">
        <v>21</v>
      </c>
      <c r="AM12">
        <v>42</v>
      </c>
      <c r="AN12">
        <v>15</v>
      </c>
      <c r="AO12">
        <v>46</v>
      </c>
      <c r="AQ12">
        <f t="shared" si="0"/>
        <v>2024</v>
      </c>
      <c r="AR12">
        <f t="shared" si="1"/>
        <v>5</v>
      </c>
      <c r="AS12">
        <f t="shared" si="2"/>
        <v>13</v>
      </c>
      <c r="AT12">
        <f t="shared" si="3"/>
        <v>2211.5853825049417</v>
      </c>
      <c r="AU12" s="7">
        <f t="shared" si="4"/>
        <v>45425</v>
      </c>
      <c r="AV12">
        <f t="shared" si="5"/>
        <v>134</v>
      </c>
      <c r="AW12">
        <f t="shared" si="6"/>
        <v>135</v>
      </c>
      <c r="AX12">
        <f t="shared" si="7"/>
        <v>148</v>
      </c>
      <c r="AY12">
        <f t="shared" si="8"/>
        <v>2.8</v>
      </c>
      <c r="AZ12">
        <f t="shared" si="9"/>
        <v>19.5</v>
      </c>
      <c r="BA12">
        <f t="shared" si="10"/>
        <v>9.1</v>
      </c>
      <c r="BB12">
        <f t="shared" si="11"/>
        <v>68</v>
      </c>
      <c r="BC12">
        <f t="shared" si="12"/>
        <v>1010.6</v>
      </c>
      <c r="BD12">
        <f t="shared" si="13"/>
        <v>296.52777777777777</v>
      </c>
      <c r="BE12">
        <f t="shared" si="14"/>
        <v>1503.8780601033604</v>
      </c>
      <c r="BF12">
        <f t="shared" si="15"/>
        <v>9.3006509753077414E-3</v>
      </c>
      <c r="BG12">
        <f t="shared" si="16"/>
        <v>1.196442706959985</v>
      </c>
      <c r="BH12">
        <f t="shared" si="17"/>
        <v>5.7</v>
      </c>
      <c r="BI12">
        <f t="shared" si="18"/>
        <v>0.4</v>
      </c>
      <c r="BJ12">
        <f t="shared" si="19"/>
        <v>12.9</v>
      </c>
    </row>
    <row r="13" spans="1:62" x14ac:dyDescent="0.3">
      <c r="A13">
        <v>283</v>
      </c>
      <c r="B13">
        <v>20240514</v>
      </c>
      <c r="C13">
        <v>120</v>
      </c>
      <c r="D13">
        <v>45</v>
      </c>
      <c r="E13">
        <v>45</v>
      </c>
      <c r="F13">
        <v>60</v>
      </c>
      <c r="G13">
        <v>10</v>
      </c>
      <c r="H13">
        <v>10</v>
      </c>
      <c r="I13">
        <v>24</v>
      </c>
      <c r="J13">
        <v>120</v>
      </c>
      <c r="K13">
        <v>16</v>
      </c>
      <c r="L13">
        <v>209</v>
      </c>
      <c r="M13">
        <v>133</v>
      </c>
      <c r="N13">
        <v>24</v>
      </c>
      <c r="O13">
        <v>273</v>
      </c>
      <c r="P13">
        <v>14</v>
      </c>
      <c r="Q13">
        <v>79</v>
      </c>
      <c r="R13">
        <v>24</v>
      </c>
      <c r="S13">
        <v>141</v>
      </c>
      <c r="T13">
        <v>90</v>
      </c>
      <c r="U13">
        <v>2630</v>
      </c>
      <c r="V13">
        <v>0</v>
      </c>
      <c r="W13">
        <v>0</v>
      </c>
      <c r="X13">
        <v>0</v>
      </c>
      <c r="Y13">
        <v>1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57</v>
      </c>
      <c r="AK13">
        <v>88</v>
      </c>
      <c r="AL13">
        <v>2</v>
      </c>
      <c r="AM13">
        <v>36</v>
      </c>
      <c r="AN13">
        <v>14</v>
      </c>
      <c r="AO13">
        <v>49</v>
      </c>
      <c r="AQ13">
        <f t="shared" si="0"/>
        <v>2024</v>
      </c>
      <c r="AR13">
        <f t="shared" si="1"/>
        <v>5</v>
      </c>
      <c r="AS13">
        <f t="shared" si="2"/>
        <v>14</v>
      </c>
      <c r="AT13">
        <f t="shared" si="3"/>
        <v>2407.8440381599721</v>
      </c>
      <c r="AU13" s="7">
        <f t="shared" si="4"/>
        <v>45426</v>
      </c>
      <c r="AV13">
        <f t="shared" si="5"/>
        <v>135</v>
      </c>
      <c r="AW13">
        <f t="shared" si="6"/>
        <v>136</v>
      </c>
      <c r="AX13">
        <f t="shared" si="7"/>
        <v>120</v>
      </c>
      <c r="AY13">
        <f t="shared" si="8"/>
        <v>4.5</v>
      </c>
      <c r="AZ13">
        <f t="shared" si="9"/>
        <v>20.9</v>
      </c>
      <c r="BA13">
        <f t="shared" si="10"/>
        <v>7.9</v>
      </c>
      <c r="BB13">
        <f t="shared" si="11"/>
        <v>57</v>
      </c>
      <c r="BC13">
        <f t="shared" si="12"/>
        <v>1006.3</v>
      </c>
      <c r="BD13">
        <f t="shared" si="13"/>
        <v>304.39814814814815</v>
      </c>
      <c r="BE13">
        <f t="shared" si="14"/>
        <v>1372.4711017511841</v>
      </c>
      <c r="BF13">
        <f t="shared" si="15"/>
        <v>8.5242416634650695E-3</v>
      </c>
      <c r="BG13">
        <f t="shared" si="16"/>
        <v>1.1862384698461037</v>
      </c>
      <c r="BH13">
        <f t="shared" si="17"/>
        <v>0</v>
      </c>
      <c r="BI13">
        <f t="shared" si="18"/>
        <v>0</v>
      </c>
      <c r="BJ13">
        <f t="shared" si="19"/>
        <v>14.1</v>
      </c>
    </row>
    <row r="14" spans="1:62" x14ac:dyDescent="0.3">
      <c r="A14">
        <v>283</v>
      </c>
      <c r="B14">
        <v>20240515</v>
      </c>
      <c r="C14">
        <v>128</v>
      </c>
      <c r="D14">
        <v>12</v>
      </c>
      <c r="E14">
        <v>31</v>
      </c>
      <c r="F14">
        <v>40</v>
      </c>
      <c r="G14">
        <v>3</v>
      </c>
      <c r="H14">
        <v>20</v>
      </c>
      <c r="I14">
        <v>1</v>
      </c>
      <c r="J14">
        <v>90</v>
      </c>
      <c r="K14">
        <v>16</v>
      </c>
      <c r="L14">
        <v>185</v>
      </c>
      <c r="M14">
        <v>133</v>
      </c>
      <c r="N14">
        <v>24</v>
      </c>
      <c r="O14">
        <v>250</v>
      </c>
      <c r="P14">
        <v>14</v>
      </c>
      <c r="Q14">
        <v>69</v>
      </c>
      <c r="R14">
        <v>6</v>
      </c>
      <c r="S14">
        <v>92</v>
      </c>
      <c r="T14">
        <v>59</v>
      </c>
      <c r="U14">
        <v>2188</v>
      </c>
      <c r="V14">
        <v>2</v>
      </c>
      <c r="W14">
        <v>1</v>
      </c>
      <c r="X14">
        <v>1</v>
      </c>
      <c r="Y14">
        <v>20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67</v>
      </c>
      <c r="AK14">
        <v>96</v>
      </c>
      <c r="AL14">
        <v>24</v>
      </c>
      <c r="AM14">
        <v>42</v>
      </c>
      <c r="AN14">
        <v>12</v>
      </c>
      <c r="AO14">
        <v>39</v>
      </c>
      <c r="AQ14">
        <f t="shared" si="0"/>
        <v>2024</v>
      </c>
      <c r="AR14">
        <f t="shared" si="1"/>
        <v>5</v>
      </c>
      <c r="AS14">
        <f t="shared" si="2"/>
        <v>15</v>
      </c>
      <c r="AT14">
        <f t="shared" si="3"/>
        <v>2080.1134137868949</v>
      </c>
      <c r="AU14" s="7">
        <f t="shared" si="4"/>
        <v>45427</v>
      </c>
      <c r="AV14">
        <f t="shared" si="5"/>
        <v>136</v>
      </c>
      <c r="AW14">
        <f t="shared" si="6"/>
        <v>137</v>
      </c>
      <c r="AX14">
        <f t="shared" si="7"/>
        <v>128</v>
      </c>
      <c r="AY14">
        <f t="shared" si="8"/>
        <v>3.1</v>
      </c>
      <c r="AZ14">
        <f t="shared" si="9"/>
        <v>18.5</v>
      </c>
      <c r="BA14">
        <f t="shared" si="10"/>
        <v>6.9</v>
      </c>
      <c r="BB14">
        <f t="shared" si="11"/>
        <v>67</v>
      </c>
      <c r="BC14">
        <f t="shared" si="12"/>
        <v>1005.8</v>
      </c>
      <c r="BD14">
        <f t="shared" si="13"/>
        <v>253.24074074074073</v>
      </c>
      <c r="BE14">
        <f t="shared" si="14"/>
        <v>1393.6759872372195</v>
      </c>
      <c r="BF14">
        <f t="shared" si="15"/>
        <v>8.6602454963537693E-3</v>
      </c>
      <c r="BG14">
        <f t="shared" si="16"/>
        <v>1.1953071669037751</v>
      </c>
      <c r="BH14">
        <f t="shared" si="17"/>
        <v>0.1</v>
      </c>
      <c r="BI14">
        <f t="shared" si="18"/>
        <v>0.2</v>
      </c>
      <c r="BJ14">
        <f t="shared" si="19"/>
        <v>9.1999999999999993</v>
      </c>
    </row>
    <row r="15" spans="1:62" x14ac:dyDescent="0.3">
      <c r="A15">
        <v>283</v>
      </c>
      <c r="B15">
        <v>20240516</v>
      </c>
      <c r="C15">
        <v>136</v>
      </c>
      <c r="D15">
        <v>12</v>
      </c>
      <c r="E15">
        <v>23</v>
      </c>
      <c r="F15">
        <v>40</v>
      </c>
      <c r="G15">
        <v>8</v>
      </c>
      <c r="H15">
        <v>10</v>
      </c>
      <c r="I15">
        <v>1</v>
      </c>
      <c r="J15">
        <v>100</v>
      </c>
      <c r="K15">
        <v>16</v>
      </c>
      <c r="L15">
        <v>162</v>
      </c>
      <c r="M15">
        <v>117</v>
      </c>
      <c r="N15">
        <v>23</v>
      </c>
      <c r="O15">
        <v>217</v>
      </c>
      <c r="P15">
        <v>14</v>
      </c>
      <c r="Q15">
        <v>84</v>
      </c>
      <c r="R15">
        <v>6</v>
      </c>
      <c r="S15">
        <v>25</v>
      </c>
      <c r="T15">
        <v>16</v>
      </c>
      <c r="U15">
        <v>1483</v>
      </c>
      <c r="V15">
        <v>29</v>
      </c>
      <c r="W15">
        <v>89</v>
      </c>
      <c r="X15">
        <v>47</v>
      </c>
      <c r="Y15">
        <v>17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86</v>
      </c>
      <c r="AK15">
        <v>99</v>
      </c>
      <c r="AL15">
        <v>21</v>
      </c>
      <c r="AM15">
        <v>57</v>
      </c>
      <c r="AN15">
        <v>14</v>
      </c>
      <c r="AO15">
        <v>25</v>
      </c>
      <c r="AQ15">
        <f t="shared" si="0"/>
        <v>2024</v>
      </c>
      <c r="AR15">
        <f t="shared" si="1"/>
        <v>5</v>
      </c>
      <c r="AS15">
        <f t="shared" si="2"/>
        <v>16</v>
      </c>
      <c r="AT15">
        <f t="shared" si="3"/>
        <v>1803.3896508383677</v>
      </c>
      <c r="AU15" s="7">
        <f t="shared" si="4"/>
        <v>45428</v>
      </c>
      <c r="AV15">
        <f t="shared" si="5"/>
        <v>137</v>
      </c>
      <c r="AW15">
        <f t="shared" si="6"/>
        <v>138</v>
      </c>
      <c r="AX15">
        <f t="shared" si="7"/>
        <v>136</v>
      </c>
      <c r="AY15">
        <f t="shared" si="8"/>
        <v>2.2999999999999998</v>
      </c>
      <c r="AZ15">
        <f t="shared" si="9"/>
        <v>16.2</v>
      </c>
      <c r="BA15">
        <f t="shared" si="10"/>
        <v>8.4</v>
      </c>
      <c r="BB15">
        <f t="shared" si="11"/>
        <v>86</v>
      </c>
      <c r="BC15">
        <f t="shared" si="12"/>
        <v>1005.1</v>
      </c>
      <c r="BD15">
        <f t="shared" si="13"/>
        <v>171.6435185185185</v>
      </c>
      <c r="BE15">
        <f t="shared" si="14"/>
        <v>1550.9150997209963</v>
      </c>
      <c r="BF15">
        <f t="shared" si="15"/>
        <v>9.6440347957976579E-3</v>
      </c>
      <c r="BG15">
        <f t="shared" si="16"/>
        <v>1.2032516921005334</v>
      </c>
      <c r="BH15">
        <f t="shared" si="17"/>
        <v>8.9</v>
      </c>
      <c r="BI15">
        <f t="shared" si="18"/>
        <v>2.9</v>
      </c>
      <c r="BJ15">
        <f t="shared" si="19"/>
        <v>2.5</v>
      </c>
    </row>
    <row r="16" spans="1:62" x14ac:dyDescent="0.3">
      <c r="A16">
        <v>283</v>
      </c>
      <c r="B16">
        <v>20240517</v>
      </c>
      <c r="C16">
        <v>353</v>
      </c>
      <c r="D16">
        <v>16</v>
      </c>
      <c r="E16">
        <v>19</v>
      </c>
      <c r="F16">
        <v>30</v>
      </c>
      <c r="G16">
        <v>6</v>
      </c>
      <c r="H16">
        <v>0</v>
      </c>
      <c r="I16">
        <v>20</v>
      </c>
      <c r="J16">
        <v>60</v>
      </c>
      <c r="K16">
        <v>10</v>
      </c>
      <c r="L16">
        <v>169</v>
      </c>
      <c r="M16">
        <v>116</v>
      </c>
      <c r="N16">
        <v>1</v>
      </c>
      <c r="O16">
        <v>220</v>
      </c>
      <c r="P16">
        <v>14</v>
      </c>
      <c r="Q16">
        <v>86</v>
      </c>
      <c r="R16">
        <v>6</v>
      </c>
      <c r="S16">
        <v>31</v>
      </c>
      <c r="T16">
        <v>20</v>
      </c>
      <c r="U16">
        <v>1262</v>
      </c>
      <c r="V16">
        <v>6</v>
      </c>
      <c r="W16">
        <v>17</v>
      </c>
      <c r="X16">
        <v>15</v>
      </c>
      <c r="Y16">
        <v>24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85</v>
      </c>
      <c r="AK16">
        <v>99</v>
      </c>
      <c r="AL16">
        <v>1</v>
      </c>
      <c r="AM16">
        <v>61</v>
      </c>
      <c r="AN16">
        <v>16</v>
      </c>
      <c r="AO16">
        <v>22</v>
      </c>
      <c r="AQ16">
        <f t="shared" si="0"/>
        <v>2024</v>
      </c>
      <c r="AR16">
        <f t="shared" si="1"/>
        <v>5</v>
      </c>
      <c r="AS16">
        <f t="shared" si="2"/>
        <v>17</v>
      </c>
      <c r="AT16">
        <f t="shared" si="3"/>
        <v>1883.9720969929524</v>
      </c>
      <c r="AU16" s="7">
        <f t="shared" si="4"/>
        <v>45429</v>
      </c>
      <c r="AV16">
        <f t="shared" si="5"/>
        <v>138</v>
      </c>
      <c r="AW16">
        <f t="shared" si="6"/>
        <v>139</v>
      </c>
      <c r="AX16">
        <f t="shared" si="7"/>
        <v>353</v>
      </c>
      <c r="AY16">
        <f t="shared" si="8"/>
        <v>1.9</v>
      </c>
      <c r="AZ16">
        <f t="shared" si="9"/>
        <v>16.899999999999999</v>
      </c>
      <c r="BA16">
        <f t="shared" si="10"/>
        <v>8.6</v>
      </c>
      <c r="BB16">
        <f t="shared" si="11"/>
        <v>85</v>
      </c>
      <c r="BC16">
        <f t="shared" si="12"/>
        <v>1007.3</v>
      </c>
      <c r="BD16">
        <f t="shared" si="13"/>
        <v>146.06481481481481</v>
      </c>
      <c r="BE16">
        <f t="shared" si="14"/>
        <v>1601.3762824440096</v>
      </c>
      <c r="BF16">
        <f t="shared" si="15"/>
        <v>9.9360684654770763E-3</v>
      </c>
      <c r="BG16">
        <f t="shared" si="16"/>
        <v>1.2027621501121424</v>
      </c>
      <c r="BH16">
        <f t="shared" si="17"/>
        <v>1.7</v>
      </c>
      <c r="BI16">
        <f t="shared" si="18"/>
        <v>0.6</v>
      </c>
      <c r="BJ16">
        <f t="shared" si="19"/>
        <v>3.1</v>
      </c>
    </row>
    <row r="17" spans="1:62" x14ac:dyDescent="0.3">
      <c r="A17">
        <v>283</v>
      </c>
      <c r="B17">
        <v>20240518</v>
      </c>
      <c r="C17">
        <v>44</v>
      </c>
      <c r="D17">
        <v>17</v>
      </c>
      <c r="E17">
        <v>20</v>
      </c>
      <c r="F17">
        <v>40</v>
      </c>
      <c r="G17">
        <v>12</v>
      </c>
      <c r="H17">
        <v>0</v>
      </c>
      <c r="I17">
        <v>21</v>
      </c>
      <c r="J17">
        <v>80</v>
      </c>
      <c r="K17">
        <v>12</v>
      </c>
      <c r="L17">
        <v>173</v>
      </c>
      <c r="M17">
        <v>115</v>
      </c>
      <c r="N17">
        <v>5</v>
      </c>
      <c r="O17">
        <v>232</v>
      </c>
      <c r="P17">
        <v>15</v>
      </c>
      <c r="Q17">
        <v>65</v>
      </c>
      <c r="R17">
        <v>6</v>
      </c>
      <c r="S17">
        <v>61</v>
      </c>
      <c r="T17">
        <v>39</v>
      </c>
      <c r="U17">
        <v>2069</v>
      </c>
      <c r="V17">
        <v>13</v>
      </c>
      <c r="W17">
        <v>8</v>
      </c>
      <c r="X17">
        <v>6</v>
      </c>
      <c r="Y17">
        <v>23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70</v>
      </c>
      <c r="AK17">
        <v>98</v>
      </c>
      <c r="AL17">
        <v>1</v>
      </c>
      <c r="AM17">
        <v>47</v>
      </c>
      <c r="AN17">
        <v>13</v>
      </c>
      <c r="AO17">
        <v>36</v>
      </c>
      <c r="AQ17">
        <f t="shared" si="0"/>
        <v>2024</v>
      </c>
      <c r="AR17">
        <f t="shared" si="1"/>
        <v>5</v>
      </c>
      <c r="AS17">
        <f t="shared" si="2"/>
        <v>18</v>
      </c>
      <c r="AT17">
        <f t="shared" si="3"/>
        <v>1931.42190760688</v>
      </c>
      <c r="AU17" s="7">
        <f t="shared" si="4"/>
        <v>45430</v>
      </c>
      <c r="AV17">
        <f t="shared" si="5"/>
        <v>139</v>
      </c>
      <c r="AW17">
        <f t="shared" si="6"/>
        <v>140</v>
      </c>
      <c r="AX17">
        <f t="shared" si="7"/>
        <v>44</v>
      </c>
      <c r="AY17">
        <f t="shared" si="8"/>
        <v>2</v>
      </c>
      <c r="AZ17">
        <f t="shared" si="9"/>
        <v>17.3</v>
      </c>
      <c r="BA17">
        <f t="shared" si="10"/>
        <v>6.5</v>
      </c>
      <c r="BB17">
        <f t="shared" si="11"/>
        <v>70</v>
      </c>
      <c r="BC17">
        <f t="shared" si="12"/>
        <v>1010</v>
      </c>
      <c r="BD17">
        <f t="shared" si="13"/>
        <v>239.46759259259258</v>
      </c>
      <c r="BE17">
        <f t="shared" si="14"/>
        <v>1351.9953353248161</v>
      </c>
      <c r="BF17">
        <f t="shared" si="15"/>
        <v>8.3663077680991103E-3</v>
      </c>
      <c r="BG17">
        <f t="shared" si="16"/>
        <v>1.2054725724133792</v>
      </c>
      <c r="BH17">
        <f t="shared" si="17"/>
        <v>0.8</v>
      </c>
      <c r="BI17">
        <f t="shared" si="18"/>
        <v>1.3</v>
      </c>
      <c r="BJ17">
        <f t="shared" si="19"/>
        <v>6.1</v>
      </c>
    </row>
    <row r="18" spans="1:62" x14ac:dyDescent="0.3">
      <c r="A18">
        <v>283</v>
      </c>
      <c r="B18">
        <v>20240519</v>
      </c>
      <c r="C18">
        <v>341</v>
      </c>
      <c r="D18">
        <v>10</v>
      </c>
      <c r="E18">
        <v>16</v>
      </c>
      <c r="F18">
        <v>40</v>
      </c>
      <c r="G18">
        <v>13</v>
      </c>
      <c r="H18">
        <v>0</v>
      </c>
      <c r="I18">
        <v>5</v>
      </c>
      <c r="J18">
        <v>100</v>
      </c>
      <c r="K18">
        <v>13</v>
      </c>
      <c r="L18">
        <v>159</v>
      </c>
      <c r="M18">
        <v>117</v>
      </c>
      <c r="N18">
        <v>4</v>
      </c>
      <c r="O18">
        <v>226</v>
      </c>
      <c r="P18">
        <v>13</v>
      </c>
      <c r="Q18">
        <v>86</v>
      </c>
      <c r="R18">
        <v>6</v>
      </c>
      <c r="S18">
        <v>41</v>
      </c>
      <c r="T18">
        <v>26</v>
      </c>
      <c r="U18">
        <v>1621</v>
      </c>
      <c r="V18">
        <v>29</v>
      </c>
      <c r="W18">
        <v>27</v>
      </c>
      <c r="X18">
        <v>13</v>
      </c>
      <c r="Y18">
        <v>19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83</v>
      </c>
      <c r="AK18">
        <v>99</v>
      </c>
      <c r="AL18">
        <v>4</v>
      </c>
      <c r="AM18">
        <v>54</v>
      </c>
      <c r="AN18">
        <v>12</v>
      </c>
      <c r="AO18">
        <v>27</v>
      </c>
      <c r="AQ18">
        <f t="shared" si="0"/>
        <v>2024</v>
      </c>
      <c r="AR18">
        <f t="shared" si="1"/>
        <v>5</v>
      </c>
      <c r="AS18">
        <f t="shared" si="2"/>
        <v>19</v>
      </c>
      <c r="AT18">
        <f t="shared" si="3"/>
        <v>1769.7901679430897</v>
      </c>
      <c r="AU18" s="7">
        <f t="shared" si="4"/>
        <v>45431</v>
      </c>
      <c r="AV18">
        <f t="shared" si="5"/>
        <v>140</v>
      </c>
      <c r="AW18">
        <f t="shared" si="6"/>
        <v>141</v>
      </c>
      <c r="AX18">
        <f t="shared" si="7"/>
        <v>341</v>
      </c>
      <c r="AY18">
        <f t="shared" si="8"/>
        <v>1.6</v>
      </c>
      <c r="AZ18">
        <f t="shared" si="9"/>
        <v>15.9</v>
      </c>
      <c r="BA18">
        <f t="shared" si="10"/>
        <v>8.6</v>
      </c>
      <c r="BB18">
        <f t="shared" si="11"/>
        <v>83</v>
      </c>
      <c r="BC18">
        <f t="shared" si="12"/>
        <v>1010.2</v>
      </c>
      <c r="BD18">
        <f t="shared" si="13"/>
        <v>187.61574074074073</v>
      </c>
      <c r="BE18">
        <f t="shared" si="14"/>
        <v>1468.9258393927646</v>
      </c>
      <c r="BF18">
        <f t="shared" si="15"/>
        <v>9.0880879986188663E-3</v>
      </c>
      <c r="BG18">
        <f t="shared" si="16"/>
        <v>1.2110205973701367</v>
      </c>
      <c r="BH18">
        <f t="shared" si="17"/>
        <v>2.7</v>
      </c>
      <c r="BI18">
        <f t="shared" si="18"/>
        <v>2.9</v>
      </c>
      <c r="BJ18">
        <f t="shared" si="19"/>
        <v>4.0999999999999996</v>
      </c>
    </row>
    <row r="19" spans="1:62" x14ac:dyDescent="0.3">
      <c r="A19">
        <v>283</v>
      </c>
      <c r="B19">
        <v>20240520</v>
      </c>
      <c r="C19">
        <v>34</v>
      </c>
      <c r="D19">
        <v>6</v>
      </c>
      <c r="E19">
        <v>13</v>
      </c>
      <c r="F19">
        <v>20</v>
      </c>
      <c r="G19">
        <v>2</v>
      </c>
      <c r="H19">
        <v>0</v>
      </c>
      <c r="I19">
        <v>19</v>
      </c>
      <c r="J19">
        <v>40</v>
      </c>
      <c r="K19">
        <v>6</v>
      </c>
      <c r="L19">
        <v>160</v>
      </c>
      <c r="M19">
        <v>112</v>
      </c>
      <c r="N19">
        <v>2</v>
      </c>
      <c r="O19">
        <v>218</v>
      </c>
      <c r="P19">
        <v>17</v>
      </c>
      <c r="Q19">
        <v>70</v>
      </c>
      <c r="R19">
        <v>24</v>
      </c>
      <c r="S19">
        <v>54</v>
      </c>
      <c r="T19">
        <v>34</v>
      </c>
      <c r="U19">
        <v>1851</v>
      </c>
      <c r="V19">
        <v>17</v>
      </c>
      <c r="W19">
        <v>30</v>
      </c>
      <c r="X19">
        <v>23</v>
      </c>
      <c r="Y19">
        <v>5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83</v>
      </c>
      <c r="AK19">
        <v>99</v>
      </c>
      <c r="AL19">
        <v>1</v>
      </c>
      <c r="AM19">
        <v>60</v>
      </c>
      <c r="AN19">
        <v>14</v>
      </c>
      <c r="AO19">
        <v>31</v>
      </c>
      <c r="AQ19">
        <f t="shared" si="0"/>
        <v>2024</v>
      </c>
      <c r="AR19">
        <f t="shared" si="1"/>
        <v>5</v>
      </c>
      <c r="AS19">
        <f t="shared" si="2"/>
        <v>20</v>
      </c>
      <c r="AT19">
        <f t="shared" si="3"/>
        <v>1780.9284748643056</v>
      </c>
      <c r="AU19" s="7">
        <f t="shared" si="4"/>
        <v>45432</v>
      </c>
      <c r="AV19">
        <f t="shared" si="5"/>
        <v>141</v>
      </c>
      <c r="AW19">
        <f t="shared" si="6"/>
        <v>142</v>
      </c>
      <c r="AX19">
        <f t="shared" si="7"/>
        <v>34</v>
      </c>
      <c r="AY19">
        <f t="shared" si="8"/>
        <v>1.3</v>
      </c>
      <c r="AZ19">
        <f t="shared" si="9"/>
        <v>16</v>
      </c>
      <c r="BA19">
        <f t="shared" si="10"/>
        <v>7</v>
      </c>
      <c r="BB19">
        <f t="shared" si="11"/>
        <v>83</v>
      </c>
      <c r="BC19">
        <f t="shared" si="12"/>
        <v>1010.9</v>
      </c>
      <c r="BD19">
        <f t="shared" si="13"/>
        <v>214.23611111111111</v>
      </c>
      <c r="BE19">
        <f t="shared" si="14"/>
        <v>1478.1706341373738</v>
      </c>
      <c r="BF19">
        <f t="shared" si="15"/>
        <v>9.1389518877817641E-3</v>
      </c>
      <c r="BG19">
        <f t="shared" si="16"/>
        <v>1.2114032623479909</v>
      </c>
      <c r="BH19">
        <f t="shared" si="17"/>
        <v>3</v>
      </c>
      <c r="BI19">
        <f t="shared" si="18"/>
        <v>1.7</v>
      </c>
      <c r="BJ19">
        <f t="shared" si="19"/>
        <v>5.4</v>
      </c>
    </row>
    <row r="20" spans="1:62" x14ac:dyDescent="0.3">
      <c r="A20">
        <v>283</v>
      </c>
      <c r="B20">
        <v>20240521</v>
      </c>
      <c r="C20">
        <v>58</v>
      </c>
      <c r="D20">
        <v>15</v>
      </c>
      <c r="E20">
        <v>31</v>
      </c>
      <c r="F20">
        <v>50</v>
      </c>
      <c r="G20">
        <v>9</v>
      </c>
      <c r="H20">
        <v>10</v>
      </c>
      <c r="I20">
        <v>1</v>
      </c>
      <c r="J20">
        <v>100</v>
      </c>
      <c r="K20">
        <v>19</v>
      </c>
      <c r="L20">
        <v>179</v>
      </c>
      <c r="M20">
        <v>113</v>
      </c>
      <c r="N20">
        <v>2</v>
      </c>
      <c r="O20">
        <v>238</v>
      </c>
      <c r="P20">
        <v>12</v>
      </c>
      <c r="Q20">
        <v>63</v>
      </c>
      <c r="R20">
        <v>6</v>
      </c>
      <c r="S20">
        <v>67</v>
      </c>
      <c r="T20">
        <v>42</v>
      </c>
      <c r="U20">
        <v>1899</v>
      </c>
      <c r="V20">
        <v>55</v>
      </c>
      <c r="W20">
        <v>125</v>
      </c>
      <c r="X20">
        <v>44</v>
      </c>
      <c r="Y20">
        <v>23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80</v>
      </c>
      <c r="AK20">
        <v>97</v>
      </c>
      <c r="AL20">
        <v>21</v>
      </c>
      <c r="AM20">
        <v>56</v>
      </c>
      <c r="AN20">
        <v>12</v>
      </c>
      <c r="AO20">
        <v>33</v>
      </c>
      <c r="AQ20">
        <f t="shared" si="0"/>
        <v>2024</v>
      </c>
      <c r="AR20">
        <f t="shared" si="1"/>
        <v>5</v>
      </c>
      <c r="AS20">
        <f t="shared" si="2"/>
        <v>21</v>
      </c>
      <c r="AT20">
        <f t="shared" si="3"/>
        <v>2004.5602026543017</v>
      </c>
      <c r="AU20" s="7">
        <f t="shared" si="4"/>
        <v>45433</v>
      </c>
      <c r="AV20">
        <f t="shared" si="5"/>
        <v>142</v>
      </c>
      <c r="AW20">
        <f t="shared" si="6"/>
        <v>143</v>
      </c>
      <c r="AX20">
        <f t="shared" si="7"/>
        <v>58</v>
      </c>
      <c r="AY20">
        <f t="shared" si="8"/>
        <v>3.1</v>
      </c>
      <c r="AZ20">
        <f t="shared" si="9"/>
        <v>17.899999999999999</v>
      </c>
      <c r="BA20">
        <f t="shared" si="10"/>
        <v>6.3</v>
      </c>
      <c r="BB20">
        <f t="shared" si="11"/>
        <v>80</v>
      </c>
      <c r="BC20">
        <f t="shared" si="12"/>
        <v>1007.2</v>
      </c>
      <c r="BD20">
        <f t="shared" si="13"/>
        <v>219.79166666666666</v>
      </c>
      <c r="BE20">
        <f t="shared" si="14"/>
        <v>1603.6481621234414</v>
      </c>
      <c r="BF20">
        <f t="shared" si="15"/>
        <v>9.9511527137326333E-3</v>
      </c>
      <c r="BG20">
        <f t="shared" si="16"/>
        <v>1.1984997011626317</v>
      </c>
      <c r="BH20">
        <f t="shared" si="17"/>
        <v>12.5</v>
      </c>
      <c r="BI20">
        <f t="shared" si="18"/>
        <v>5.5</v>
      </c>
      <c r="BJ20">
        <f t="shared" si="19"/>
        <v>6.7</v>
      </c>
    </row>
    <row r="21" spans="1:62" x14ac:dyDescent="0.3">
      <c r="A21">
        <v>283</v>
      </c>
      <c r="B21">
        <v>20240522</v>
      </c>
      <c r="C21">
        <v>214</v>
      </c>
      <c r="D21">
        <v>27</v>
      </c>
      <c r="E21">
        <v>28</v>
      </c>
      <c r="F21">
        <v>40</v>
      </c>
      <c r="G21">
        <v>1</v>
      </c>
      <c r="H21">
        <v>10</v>
      </c>
      <c r="I21">
        <v>19</v>
      </c>
      <c r="J21">
        <v>90</v>
      </c>
      <c r="K21">
        <v>11</v>
      </c>
      <c r="L21">
        <v>155</v>
      </c>
      <c r="M21">
        <v>127</v>
      </c>
      <c r="N21">
        <v>24</v>
      </c>
      <c r="O21">
        <v>189</v>
      </c>
      <c r="P21">
        <v>17</v>
      </c>
      <c r="Q21">
        <v>91</v>
      </c>
      <c r="R21">
        <v>24</v>
      </c>
      <c r="S21">
        <v>31</v>
      </c>
      <c r="T21">
        <v>19</v>
      </c>
      <c r="U21">
        <v>1129</v>
      </c>
      <c r="V21">
        <v>18</v>
      </c>
      <c r="W21">
        <v>23</v>
      </c>
      <c r="X21">
        <v>18</v>
      </c>
      <c r="Y21">
        <v>1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83</v>
      </c>
      <c r="AK21">
        <v>97</v>
      </c>
      <c r="AL21">
        <v>1</v>
      </c>
      <c r="AM21">
        <v>65</v>
      </c>
      <c r="AN21">
        <v>17</v>
      </c>
      <c r="AO21">
        <v>19</v>
      </c>
      <c r="AQ21">
        <f t="shared" si="0"/>
        <v>2024</v>
      </c>
      <c r="AR21">
        <f t="shared" si="1"/>
        <v>5</v>
      </c>
      <c r="AS21">
        <f t="shared" si="2"/>
        <v>22</v>
      </c>
      <c r="AT21">
        <f t="shared" si="3"/>
        <v>1725.845474116989</v>
      </c>
      <c r="AU21" s="7">
        <f t="shared" si="4"/>
        <v>45434</v>
      </c>
      <c r="AV21">
        <f t="shared" si="5"/>
        <v>143</v>
      </c>
      <c r="AW21">
        <f t="shared" si="6"/>
        <v>144</v>
      </c>
      <c r="AX21">
        <f t="shared" si="7"/>
        <v>214</v>
      </c>
      <c r="AY21">
        <f t="shared" si="8"/>
        <v>2.8</v>
      </c>
      <c r="AZ21">
        <f t="shared" si="9"/>
        <v>15.5</v>
      </c>
      <c r="BA21">
        <f t="shared" si="10"/>
        <v>9.1</v>
      </c>
      <c r="BB21">
        <f t="shared" si="11"/>
        <v>83</v>
      </c>
      <c r="BC21">
        <f t="shared" si="12"/>
        <v>1008.2</v>
      </c>
      <c r="BD21">
        <f t="shared" si="13"/>
        <v>130.6712962962963</v>
      </c>
      <c r="BE21">
        <f t="shared" si="14"/>
        <v>1432.4517435171008</v>
      </c>
      <c r="BF21">
        <f t="shared" si="15"/>
        <v>8.8800073368199561E-3</v>
      </c>
      <c r="BG21">
        <f t="shared" si="16"/>
        <v>1.2104506690372008</v>
      </c>
      <c r="BH21">
        <f t="shared" si="17"/>
        <v>2.2999999999999998</v>
      </c>
      <c r="BI21">
        <f t="shared" si="18"/>
        <v>1.8</v>
      </c>
      <c r="BJ21">
        <f t="shared" si="19"/>
        <v>3.1</v>
      </c>
    </row>
    <row r="22" spans="1:62" x14ac:dyDescent="0.3">
      <c r="A22">
        <v>283</v>
      </c>
      <c r="B22">
        <v>20240523</v>
      </c>
      <c r="C22">
        <v>225</v>
      </c>
      <c r="D22">
        <v>19</v>
      </c>
      <c r="E22">
        <v>23</v>
      </c>
      <c r="F22">
        <v>40</v>
      </c>
      <c r="G22">
        <v>6</v>
      </c>
      <c r="H22">
        <v>0</v>
      </c>
      <c r="I22">
        <v>23</v>
      </c>
      <c r="J22">
        <v>90</v>
      </c>
      <c r="K22">
        <v>12</v>
      </c>
      <c r="L22">
        <v>152</v>
      </c>
      <c r="M22">
        <v>103</v>
      </c>
      <c r="N22">
        <v>24</v>
      </c>
      <c r="O22">
        <v>208</v>
      </c>
      <c r="P22">
        <v>15</v>
      </c>
      <c r="Q22">
        <v>61</v>
      </c>
      <c r="R22">
        <v>24</v>
      </c>
      <c r="S22">
        <v>71</v>
      </c>
      <c r="T22">
        <v>44</v>
      </c>
      <c r="U22">
        <v>1808</v>
      </c>
      <c r="V22">
        <v>0</v>
      </c>
      <c r="W22">
        <v>0</v>
      </c>
      <c r="X22">
        <v>0</v>
      </c>
      <c r="Y22">
        <v>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79</v>
      </c>
      <c r="AK22">
        <v>99</v>
      </c>
      <c r="AL22">
        <v>23</v>
      </c>
      <c r="AM22">
        <v>57</v>
      </c>
      <c r="AN22">
        <v>14</v>
      </c>
      <c r="AO22">
        <v>30</v>
      </c>
      <c r="AQ22">
        <f t="shared" si="0"/>
        <v>2024</v>
      </c>
      <c r="AR22">
        <f t="shared" si="1"/>
        <v>5</v>
      </c>
      <c r="AS22">
        <f t="shared" si="2"/>
        <v>23</v>
      </c>
      <c r="AT22">
        <f t="shared" si="3"/>
        <v>1693.5179815644397</v>
      </c>
      <c r="AU22" s="7">
        <f t="shared" si="4"/>
        <v>45435</v>
      </c>
      <c r="AV22">
        <f t="shared" si="5"/>
        <v>144</v>
      </c>
      <c r="AW22">
        <f t="shared" si="6"/>
        <v>145</v>
      </c>
      <c r="AX22">
        <f t="shared" si="7"/>
        <v>225</v>
      </c>
      <c r="AY22">
        <f t="shared" si="8"/>
        <v>2.2999999999999998</v>
      </c>
      <c r="AZ22">
        <f t="shared" si="9"/>
        <v>15.2</v>
      </c>
      <c r="BA22">
        <f t="shared" si="10"/>
        <v>6.1</v>
      </c>
      <c r="BB22">
        <f t="shared" si="11"/>
        <v>79</v>
      </c>
      <c r="BC22">
        <f t="shared" si="12"/>
        <v>1014.9</v>
      </c>
      <c r="BD22">
        <f t="shared" si="13"/>
        <v>209.25925925925927</v>
      </c>
      <c r="BE22">
        <f t="shared" si="14"/>
        <v>1337.8792054359074</v>
      </c>
      <c r="BF22">
        <f t="shared" si="15"/>
        <v>8.2389841698437497E-3</v>
      </c>
      <c r="BG22">
        <f t="shared" si="16"/>
        <v>1.2202370234076012</v>
      </c>
      <c r="BH22">
        <f t="shared" si="17"/>
        <v>0</v>
      </c>
      <c r="BI22">
        <f t="shared" si="18"/>
        <v>0</v>
      </c>
      <c r="BJ22">
        <f t="shared" si="19"/>
        <v>7.1</v>
      </c>
    </row>
    <row r="23" spans="1:62" x14ac:dyDescent="0.3">
      <c r="A23">
        <v>283</v>
      </c>
      <c r="B23">
        <v>20240524</v>
      </c>
      <c r="C23">
        <v>10</v>
      </c>
      <c r="D23">
        <v>13</v>
      </c>
      <c r="E23">
        <v>18</v>
      </c>
      <c r="F23">
        <v>40</v>
      </c>
      <c r="G23">
        <v>14</v>
      </c>
      <c r="H23">
        <v>0</v>
      </c>
      <c r="I23">
        <v>1</v>
      </c>
      <c r="J23">
        <v>90</v>
      </c>
      <c r="K23">
        <v>17</v>
      </c>
      <c r="L23">
        <v>142</v>
      </c>
      <c r="M23">
        <v>86</v>
      </c>
      <c r="N23">
        <v>2</v>
      </c>
      <c r="O23">
        <v>189</v>
      </c>
      <c r="P23">
        <v>10</v>
      </c>
      <c r="Q23">
        <v>51</v>
      </c>
      <c r="R23">
        <v>6</v>
      </c>
      <c r="S23">
        <v>0</v>
      </c>
      <c r="T23">
        <v>0</v>
      </c>
      <c r="U23">
        <v>745</v>
      </c>
      <c r="V23">
        <v>70</v>
      </c>
      <c r="W23">
        <v>121</v>
      </c>
      <c r="X23">
        <v>72</v>
      </c>
      <c r="Y23">
        <v>17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>
        <v>92</v>
      </c>
      <c r="AK23">
        <v>99</v>
      </c>
      <c r="AL23">
        <v>1</v>
      </c>
      <c r="AM23">
        <v>75</v>
      </c>
      <c r="AN23">
        <v>9</v>
      </c>
      <c r="AO23">
        <v>12</v>
      </c>
      <c r="AQ23">
        <f t="shared" si="0"/>
        <v>2024</v>
      </c>
      <c r="AR23">
        <f t="shared" si="1"/>
        <v>5</v>
      </c>
      <c r="AS23">
        <f t="shared" si="2"/>
        <v>24</v>
      </c>
      <c r="AT23">
        <f t="shared" si="3"/>
        <v>1589.5634429246991</v>
      </c>
      <c r="AU23" s="7">
        <f t="shared" si="4"/>
        <v>45436</v>
      </c>
      <c r="AV23">
        <f t="shared" si="5"/>
        <v>145</v>
      </c>
      <c r="AW23">
        <f t="shared" si="6"/>
        <v>146</v>
      </c>
      <c r="AX23">
        <f t="shared" si="7"/>
        <v>10</v>
      </c>
      <c r="AY23">
        <f t="shared" si="8"/>
        <v>1.8</v>
      </c>
      <c r="AZ23">
        <f t="shared" si="9"/>
        <v>14.2</v>
      </c>
      <c r="BA23">
        <f t="shared" si="10"/>
        <v>5.0999999999999996</v>
      </c>
      <c r="BB23">
        <f t="shared" si="11"/>
        <v>92</v>
      </c>
      <c r="BC23">
        <f t="shared" si="12"/>
        <v>1018</v>
      </c>
      <c r="BD23">
        <f t="shared" si="13"/>
        <v>86.226851851851848</v>
      </c>
      <c r="BE23">
        <f t="shared" si="14"/>
        <v>1462.3983674907231</v>
      </c>
      <c r="BF23">
        <f t="shared" si="15"/>
        <v>8.9783789752622984E-3</v>
      </c>
      <c r="BG23">
        <f t="shared" si="16"/>
        <v>1.2276727627955664</v>
      </c>
      <c r="BH23">
        <f t="shared" si="17"/>
        <v>12.1</v>
      </c>
      <c r="BI23">
        <f t="shared" si="18"/>
        <v>7</v>
      </c>
      <c r="BJ23">
        <f t="shared" si="19"/>
        <v>0</v>
      </c>
    </row>
    <row r="24" spans="1:62" x14ac:dyDescent="0.3">
      <c r="A24">
        <v>283</v>
      </c>
      <c r="B24">
        <v>20240525</v>
      </c>
      <c r="C24">
        <v>167</v>
      </c>
      <c r="D24">
        <v>15</v>
      </c>
      <c r="E24">
        <v>21</v>
      </c>
      <c r="F24">
        <v>40</v>
      </c>
      <c r="G24">
        <v>12</v>
      </c>
      <c r="H24">
        <v>10</v>
      </c>
      <c r="I24">
        <v>1</v>
      </c>
      <c r="J24">
        <v>80</v>
      </c>
      <c r="K24">
        <v>13</v>
      </c>
      <c r="L24">
        <v>149</v>
      </c>
      <c r="M24">
        <v>97</v>
      </c>
      <c r="N24">
        <v>24</v>
      </c>
      <c r="O24">
        <v>183</v>
      </c>
      <c r="P24">
        <v>16</v>
      </c>
      <c r="Q24">
        <v>60</v>
      </c>
      <c r="R24">
        <v>24</v>
      </c>
      <c r="S24">
        <v>48</v>
      </c>
      <c r="T24">
        <v>30</v>
      </c>
      <c r="U24">
        <v>1469</v>
      </c>
      <c r="V24">
        <v>10</v>
      </c>
      <c r="W24">
        <v>2</v>
      </c>
      <c r="X24">
        <v>2</v>
      </c>
      <c r="Y24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89</v>
      </c>
      <c r="AK24">
        <v>99</v>
      </c>
      <c r="AL24">
        <v>2</v>
      </c>
      <c r="AM24">
        <v>75</v>
      </c>
      <c r="AN24">
        <v>17</v>
      </c>
      <c r="AO24">
        <v>24</v>
      </c>
      <c r="AQ24">
        <f t="shared" si="0"/>
        <v>2024</v>
      </c>
      <c r="AR24">
        <f t="shared" si="1"/>
        <v>5</v>
      </c>
      <c r="AS24">
        <f t="shared" si="2"/>
        <v>25</v>
      </c>
      <c r="AT24">
        <f t="shared" si="3"/>
        <v>1661.7229585974274</v>
      </c>
      <c r="AU24" s="7">
        <f t="shared" si="4"/>
        <v>45437</v>
      </c>
      <c r="AV24">
        <f t="shared" si="5"/>
        <v>146</v>
      </c>
      <c r="AW24">
        <f t="shared" si="6"/>
        <v>147</v>
      </c>
      <c r="AX24">
        <f t="shared" si="7"/>
        <v>167</v>
      </c>
      <c r="AY24">
        <f t="shared" si="8"/>
        <v>2.1</v>
      </c>
      <c r="AZ24">
        <f t="shared" si="9"/>
        <v>14.9</v>
      </c>
      <c r="BA24">
        <f t="shared" si="10"/>
        <v>6</v>
      </c>
      <c r="BB24">
        <f t="shared" si="11"/>
        <v>89</v>
      </c>
      <c r="BC24">
        <f t="shared" si="12"/>
        <v>1016.7</v>
      </c>
      <c r="BD24">
        <f t="shared" si="13"/>
        <v>170.02314814814815</v>
      </c>
      <c r="BE24">
        <f t="shared" si="14"/>
        <v>1478.9334331517102</v>
      </c>
      <c r="BF24">
        <f t="shared" si="15"/>
        <v>9.0915058101683766E-3</v>
      </c>
      <c r="BG24">
        <f t="shared" si="16"/>
        <v>1.2230414695916261</v>
      </c>
      <c r="BH24">
        <f t="shared" si="17"/>
        <v>0.2</v>
      </c>
      <c r="BI24">
        <f t="shared" si="18"/>
        <v>1</v>
      </c>
      <c r="BJ24">
        <f t="shared" si="19"/>
        <v>4.8</v>
      </c>
    </row>
    <row r="25" spans="1:62" x14ac:dyDescent="0.3">
      <c r="A25">
        <v>283</v>
      </c>
      <c r="B25">
        <v>20240526</v>
      </c>
      <c r="C25">
        <v>147</v>
      </c>
      <c r="D25">
        <v>23</v>
      </c>
      <c r="E25">
        <v>27</v>
      </c>
      <c r="F25">
        <v>50</v>
      </c>
      <c r="G25">
        <v>17</v>
      </c>
      <c r="H25">
        <v>10</v>
      </c>
      <c r="I25">
        <v>1</v>
      </c>
      <c r="J25">
        <v>150</v>
      </c>
      <c r="K25">
        <v>17</v>
      </c>
      <c r="L25">
        <v>163</v>
      </c>
      <c r="M25">
        <v>92</v>
      </c>
      <c r="N25">
        <v>2</v>
      </c>
      <c r="O25">
        <v>235</v>
      </c>
      <c r="P25">
        <v>16</v>
      </c>
      <c r="Q25">
        <v>52</v>
      </c>
      <c r="R25">
        <v>6</v>
      </c>
      <c r="S25">
        <v>66</v>
      </c>
      <c r="T25">
        <v>41</v>
      </c>
      <c r="U25">
        <v>1979</v>
      </c>
      <c r="V25">
        <v>19</v>
      </c>
      <c r="W25">
        <v>68</v>
      </c>
      <c r="X25">
        <v>47</v>
      </c>
      <c r="Y25">
        <v>17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>
        <v>81</v>
      </c>
      <c r="AK25">
        <v>99</v>
      </c>
      <c r="AL25">
        <v>1</v>
      </c>
      <c r="AM25">
        <v>51</v>
      </c>
      <c r="AN25">
        <v>13</v>
      </c>
      <c r="AO25">
        <v>34</v>
      </c>
      <c r="AQ25">
        <f t="shared" si="0"/>
        <v>2024</v>
      </c>
      <c r="AR25">
        <f t="shared" si="1"/>
        <v>5</v>
      </c>
      <c r="AS25">
        <f t="shared" si="2"/>
        <v>26</v>
      </c>
      <c r="AT25">
        <f t="shared" si="3"/>
        <v>1814.7130962044357</v>
      </c>
      <c r="AU25" s="7">
        <f t="shared" si="4"/>
        <v>45438</v>
      </c>
      <c r="AV25">
        <f t="shared" si="5"/>
        <v>147</v>
      </c>
      <c r="AW25">
        <f t="shared" si="6"/>
        <v>148</v>
      </c>
      <c r="AX25">
        <f t="shared" si="7"/>
        <v>147</v>
      </c>
      <c r="AY25">
        <f t="shared" si="8"/>
        <v>2.7</v>
      </c>
      <c r="AZ25">
        <f t="shared" si="9"/>
        <v>16.3</v>
      </c>
      <c r="BA25">
        <f t="shared" si="10"/>
        <v>5.2</v>
      </c>
      <c r="BB25">
        <f t="shared" si="11"/>
        <v>81</v>
      </c>
      <c r="BC25">
        <f t="shared" si="12"/>
        <v>1015.5</v>
      </c>
      <c r="BD25">
        <f t="shared" si="13"/>
        <v>229.05092592592592</v>
      </c>
      <c r="BE25">
        <f t="shared" si="14"/>
        <v>1469.9176079255931</v>
      </c>
      <c r="BF25">
        <f t="shared" si="15"/>
        <v>9.0467602654209327E-3</v>
      </c>
      <c r="BG25">
        <f t="shared" si="16"/>
        <v>1.2157223516339923</v>
      </c>
      <c r="BH25">
        <f t="shared" si="17"/>
        <v>6.8</v>
      </c>
      <c r="BI25">
        <f t="shared" si="18"/>
        <v>1.9</v>
      </c>
      <c r="BJ25">
        <f t="shared" si="19"/>
        <v>6.6</v>
      </c>
    </row>
    <row r="26" spans="1:62" x14ac:dyDescent="0.3">
      <c r="A26">
        <v>283</v>
      </c>
      <c r="B26">
        <v>20240527</v>
      </c>
      <c r="C26">
        <v>240</v>
      </c>
      <c r="D26">
        <v>16</v>
      </c>
      <c r="E26">
        <v>21</v>
      </c>
      <c r="F26">
        <v>30</v>
      </c>
      <c r="G26">
        <v>8</v>
      </c>
      <c r="H26">
        <v>10</v>
      </c>
      <c r="I26">
        <v>6</v>
      </c>
      <c r="J26">
        <v>70</v>
      </c>
      <c r="K26">
        <v>8</v>
      </c>
      <c r="L26">
        <v>152</v>
      </c>
      <c r="M26">
        <v>119</v>
      </c>
      <c r="N26">
        <v>20</v>
      </c>
      <c r="O26">
        <v>202</v>
      </c>
      <c r="P26">
        <v>14</v>
      </c>
      <c r="Q26">
        <v>112</v>
      </c>
      <c r="R26">
        <v>6</v>
      </c>
      <c r="S26">
        <v>57</v>
      </c>
      <c r="T26">
        <v>35</v>
      </c>
      <c r="U26">
        <v>2066</v>
      </c>
      <c r="V26">
        <v>48</v>
      </c>
      <c r="W26">
        <v>132</v>
      </c>
      <c r="X26">
        <v>80</v>
      </c>
      <c r="Y26">
        <v>20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>
        <v>81</v>
      </c>
      <c r="AK26">
        <v>98</v>
      </c>
      <c r="AL26">
        <v>1</v>
      </c>
      <c r="AM26">
        <v>55</v>
      </c>
      <c r="AN26">
        <v>13</v>
      </c>
      <c r="AO26">
        <v>34</v>
      </c>
      <c r="AQ26">
        <f t="shared" si="0"/>
        <v>2024</v>
      </c>
      <c r="AR26">
        <f t="shared" si="1"/>
        <v>5</v>
      </c>
      <c r="AS26">
        <f t="shared" si="2"/>
        <v>27</v>
      </c>
      <c r="AT26">
        <f t="shared" si="3"/>
        <v>1693.5179815644397</v>
      </c>
      <c r="AU26" s="7">
        <f t="shared" si="4"/>
        <v>45439</v>
      </c>
      <c r="AV26">
        <f t="shared" si="5"/>
        <v>148</v>
      </c>
      <c r="AW26">
        <f t="shared" si="6"/>
        <v>149</v>
      </c>
      <c r="AX26">
        <f t="shared" si="7"/>
        <v>240</v>
      </c>
      <c r="AY26">
        <f t="shared" si="8"/>
        <v>2.1</v>
      </c>
      <c r="AZ26">
        <f t="shared" si="9"/>
        <v>15.2</v>
      </c>
      <c r="BA26">
        <f t="shared" si="10"/>
        <v>11.2</v>
      </c>
      <c r="BB26">
        <f t="shared" si="11"/>
        <v>81</v>
      </c>
      <c r="BC26">
        <f t="shared" si="12"/>
        <v>1016.6</v>
      </c>
      <c r="BD26">
        <f t="shared" si="13"/>
        <v>239.12037037037038</v>
      </c>
      <c r="BE26">
        <f t="shared" si="14"/>
        <v>1371.749565067196</v>
      </c>
      <c r="BF26">
        <f t="shared" si="15"/>
        <v>8.4334396829332837E-3</v>
      </c>
      <c r="BG26">
        <f t="shared" si="16"/>
        <v>1.2221367292036196</v>
      </c>
      <c r="BH26">
        <f t="shared" si="17"/>
        <v>13.2</v>
      </c>
      <c r="BI26">
        <f t="shared" si="18"/>
        <v>4.8</v>
      </c>
      <c r="BJ26">
        <f t="shared" si="19"/>
        <v>5.7</v>
      </c>
    </row>
    <row r="27" spans="1:62" x14ac:dyDescent="0.3">
      <c r="A27" t="s">
        <v>92</v>
      </c>
      <c r="AQ27">
        <f t="shared" si="0"/>
        <v>0</v>
      </c>
      <c r="AR27">
        <f t="shared" si="1"/>
        <v>0</v>
      </c>
      <c r="AS27">
        <f t="shared" si="2"/>
        <v>0</v>
      </c>
      <c r="AT27">
        <f t="shared" si="3"/>
        <v>611.20000000000005</v>
      </c>
      <c r="AU27" s="7" t="e">
        <f t="shared" si="4"/>
        <v>#NUM!</v>
      </c>
      <c r="AV27" t="e">
        <f t="shared" si="5"/>
        <v>#NUM!</v>
      </c>
      <c r="AW27" t="e">
        <f t="shared" si="6"/>
        <v>#NUM!</v>
      </c>
      <c r="AX27">
        <f t="shared" si="7"/>
        <v>0</v>
      </c>
      <c r="AY27">
        <f t="shared" si="8"/>
        <v>0</v>
      </c>
      <c r="AZ27">
        <f t="shared" si="9"/>
        <v>0</v>
      </c>
      <c r="BA27">
        <f t="shared" si="10"/>
        <v>0</v>
      </c>
      <c r="BB27">
        <f t="shared" si="11"/>
        <v>0</v>
      </c>
      <c r="BC27">
        <f t="shared" si="12"/>
        <v>0</v>
      </c>
      <c r="BD27">
        <f t="shared" si="13"/>
        <v>0</v>
      </c>
      <c r="BE27">
        <f t="shared" si="14"/>
        <v>0</v>
      </c>
      <c r="BF27" t="e">
        <f t="shared" si="15"/>
        <v>#DIV/0!</v>
      </c>
      <c r="BG27" t="e">
        <f t="shared" si="16"/>
        <v>#DIV/0!</v>
      </c>
      <c r="BH27">
        <f t="shared" si="17"/>
        <v>0</v>
      </c>
      <c r="BI27">
        <f t="shared" si="18"/>
        <v>0</v>
      </c>
      <c r="BJ27">
        <f t="shared" si="19"/>
        <v>0</v>
      </c>
    </row>
    <row r="28" spans="1:62" x14ac:dyDescent="0.3">
      <c r="AQ28">
        <f t="shared" si="0"/>
        <v>0</v>
      </c>
      <c r="AR28">
        <f t="shared" si="1"/>
        <v>0</v>
      </c>
      <c r="AS28">
        <f t="shared" si="2"/>
        <v>0</v>
      </c>
      <c r="AT28">
        <f t="shared" si="3"/>
        <v>611.20000000000005</v>
      </c>
      <c r="AU28" s="7" t="e">
        <f t="shared" si="4"/>
        <v>#NUM!</v>
      </c>
      <c r="AV28" t="e">
        <f t="shared" si="5"/>
        <v>#NUM!</v>
      </c>
      <c r="AW28" t="e">
        <f t="shared" si="6"/>
        <v>#NUM!</v>
      </c>
      <c r="AX28">
        <f t="shared" si="7"/>
        <v>0</v>
      </c>
      <c r="AY28">
        <f t="shared" si="8"/>
        <v>0</v>
      </c>
      <c r="AZ28">
        <f t="shared" si="9"/>
        <v>0</v>
      </c>
      <c r="BA28">
        <f t="shared" si="10"/>
        <v>0</v>
      </c>
      <c r="BB28">
        <f t="shared" si="11"/>
        <v>0</v>
      </c>
      <c r="BC28">
        <f t="shared" si="12"/>
        <v>0</v>
      </c>
      <c r="BD28">
        <f t="shared" si="13"/>
        <v>0</v>
      </c>
      <c r="BE28">
        <f t="shared" si="14"/>
        <v>0</v>
      </c>
      <c r="BF28" t="e">
        <f t="shared" si="15"/>
        <v>#DIV/0!</v>
      </c>
      <c r="BG28" t="e">
        <f t="shared" si="16"/>
        <v>#DIV/0!</v>
      </c>
      <c r="BH28">
        <f t="shared" si="17"/>
        <v>0</v>
      </c>
      <c r="BI28">
        <f t="shared" si="18"/>
        <v>0</v>
      </c>
      <c r="BJ28">
        <f t="shared" si="19"/>
        <v>0</v>
      </c>
    </row>
    <row r="29" spans="1:62" x14ac:dyDescent="0.3">
      <c r="AQ29">
        <f t="shared" si="0"/>
        <v>0</v>
      </c>
      <c r="AR29">
        <f t="shared" si="1"/>
        <v>0</v>
      </c>
      <c r="AS29">
        <f t="shared" si="2"/>
        <v>0</v>
      </c>
      <c r="AT29">
        <f t="shared" si="3"/>
        <v>611.20000000000005</v>
      </c>
      <c r="AU29" s="7" t="e">
        <f t="shared" si="4"/>
        <v>#NUM!</v>
      </c>
      <c r="AV29" t="e">
        <f t="shared" si="5"/>
        <v>#NUM!</v>
      </c>
      <c r="AW29" t="e">
        <f t="shared" si="6"/>
        <v>#NUM!</v>
      </c>
      <c r="AX29">
        <f t="shared" si="7"/>
        <v>0</v>
      </c>
      <c r="AY29">
        <f t="shared" si="8"/>
        <v>0</v>
      </c>
      <c r="AZ29">
        <f t="shared" si="9"/>
        <v>0</v>
      </c>
      <c r="BA29">
        <f t="shared" si="10"/>
        <v>0</v>
      </c>
      <c r="BB29">
        <f t="shared" si="11"/>
        <v>0</v>
      </c>
      <c r="BC29">
        <f t="shared" si="12"/>
        <v>0</v>
      </c>
      <c r="BD29">
        <f t="shared" si="13"/>
        <v>0</v>
      </c>
      <c r="BE29">
        <f t="shared" si="14"/>
        <v>0</v>
      </c>
      <c r="BF29" t="e">
        <f t="shared" si="15"/>
        <v>#DIV/0!</v>
      </c>
      <c r="BG29" t="e">
        <f t="shared" si="16"/>
        <v>#DIV/0!</v>
      </c>
      <c r="BH29">
        <f t="shared" si="17"/>
        <v>0</v>
      </c>
      <c r="BI29">
        <f t="shared" si="18"/>
        <v>0</v>
      </c>
      <c r="BJ29">
        <f t="shared" si="19"/>
        <v>0</v>
      </c>
    </row>
    <row r="30" spans="1:62" x14ac:dyDescent="0.3">
      <c r="AQ30">
        <f t="shared" si="0"/>
        <v>0</v>
      </c>
      <c r="AR30">
        <f t="shared" si="1"/>
        <v>0</v>
      </c>
      <c r="AS30">
        <f t="shared" si="2"/>
        <v>0</v>
      </c>
      <c r="AT30">
        <f t="shared" si="3"/>
        <v>611.20000000000005</v>
      </c>
      <c r="AU30" s="7" t="e">
        <f t="shared" si="4"/>
        <v>#NUM!</v>
      </c>
      <c r="AV30" t="e">
        <f t="shared" si="5"/>
        <v>#NUM!</v>
      </c>
      <c r="AW30" t="e">
        <f t="shared" si="6"/>
        <v>#NUM!</v>
      </c>
      <c r="AX30">
        <f t="shared" si="7"/>
        <v>0</v>
      </c>
      <c r="AY30">
        <f t="shared" si="8"/>
        <v>0</v>
      </c>
      <c r="AZ30">
        <f t="shared" si="9"/>
        <v>0</v>
      </c>
      <c r="BA30">
        <f t="shared" si="10"/>
        <v>0</v>
      </c>
      <c r="BB30">
        <f t="shared" si="11"/>
        <v>0</v>
      </c>
      <c r="BC30">
        <f t="shared" si="12"/>
        <v>0</v>
      </c>
      <c r="BD30">
        <f t="shared" si="13"/>
        <v>0</v>
      </c>
      <c r="BE30">
        <f t="shared" si="14"/>
        <v>0</v>
      </c>
      <c r="BF30" t="e">
        <f t="shared" si="15"/>
        <v>#DIV/0!</v>
      </c>
      <c r="BG30" t="e">
        <f t="shared" si="16"/>
        <v>#DIV/0!</v>
      </c>
      <c r="BH30">
        <f t="shared" si="17"/>
        <v>0</v>
      </c>
      <c r="BI30">
        <f t="shared" si="18"/>
        <v>0</v>
      </c>
      <c r="BJ30">
        <f t="shared" si="19"/>
        <v>0</v>
      </c>
    </row>
    <row r="33" spans="1:41" x14ac:dyDescent="0.3">
      <c r="A33">
        <v>290</v>
      </c>
      <c r="B33">
        <v>20240506</v>
      </c>
      <c r="C33">
        <v>51</v>
      </c>
      <c r="D33">
        <v>23</v>
      </c>
      <c r="E33">
        <v>25</v>
      </c>
      <c r="F33">
        <v>40</v>
      </c>
      <c r="G33">
        <v>14</v>
      </c>
      <c r="H33">
        <v>0</v>
      </c>
      <c r="I33">
        <v>1</v>
      </c>
      <c r="J33">
        <v>80</v>
      </c>
      <c r="K33">
        <v>15</v>
      </c>
      <c r="L33">
        <v>135</v>
      </c>
      <c r="M33">
        <v>48</v>
      </c>
      <c r="N33">
        <v>4</v>
      </c>
      <c r="O33">
        <v>185</v>
      </c>
      <c r="P33">
        <v>12</v>
      </c>
      <c r="Q33">
        <v>48</v>
      </c>
      <c r="R33">
        <v>6</v>
      </c>
      <c r="S33">
        <v>54</v>
      </c>
      <c r="T33">
        <v>36</v>
      </c>
      <c r="U33">
        <v>1824</v>
      </c>
      <c r="V33">
        <v>0</v>
      </c>
      <c r="W33">
        <v>0</v>
      </c>
      <c r="X33">
        <v>0</v>
      </c>
      <c r="Y33">
        <v>1</v>
      </c>
      <c r="Z33">
        <v>10094</v>
      </c>
      <c r="AA33">
        <v>10133</v>
      </c>
      <c r="AB33">
        <v>24</v>
      </c>
      <c r="AC33">
        <v>10081</v>
      </c>
      <c r="AD33">
        <v>4</v>
      </c>
      <c r="AE33">
        <v>0</v>
      </c>
      <c r="AF33">
        <v>1</v>
      </c>
      <c r="AG33">
        <v>83</v>
      </c>
      <c r="AH33">
        <v>15</v>
      </c>
      <c r="AI33">
        <v>8</v>
      </c>
      <c r="AJ33">
        <v>71</v>
      </c>
      <c r="AK33">
        <v>99</v>
      </c>
      <c r="AL33">
        <v>1</v>
      </c>
      <c r="AM33">
        <v>49</v>
      </c>
      <c r="AN33">
        <v>14</v>
      </c>
      <c r="AO33">
        <v>29</v>
      </c>
    </row>
    <row r="34" spans="1:41" x14ac:dyDescent="0.3">
      <c r="A34">
        <v>290</v>
      </c>
      <c r="B34">
        <v>20240507</v>
      </c>
      <c r="C34">
        <v>11</v>
      </c>
      <c r="D34">
        <v>27</v>
      </c>
      <c r="E34">
        <v>30</v>
      </c>
      <c r="F34">
        <v>50</v>
      </c>
      <c r="G34">
        <v>16</v>
      </c>
      <c r="H34">
        <v>10</v>
      </c>
      <c r="I34">
        <v>2</v>
      </c>
      <c r="J34">
        <v>90</v>
      </c>
      <c r="K34">
        <v>16</v>
      </c>
      <c r="L34">
        <v>140</v>
      </c>
      <c r="M34">
        <v>85</v>
      </c>
      <c r="N34">
        <v>4</v>
      </c>
      <c r="O34">
        <v>201</v>
      </c>
      <c r="P34">
        <v>14</v>
      </c>
      <c r="Q34">
        <v>80</v>
      </c>
      <c r="R34">
        <v>6</v>
      </c>
      <c r="S34">
        <v>68</v>
      </c>
      <c r="T34">
        <v>45</v>
      </c>
      <c r="U34">
        <v>1918</v>
      </c>
      <c r="V34">
        <v>0</v>
      </c>
      <c r="W34">
        <v>0</v>
      </c>
      <c r="X34">
        <v>0</v>
      </c>
      <c r="Y34">
        <v>1</v>
      </c>
      <c r="Z34">
        <v>10193</v>
      </c>
      <c r="AA34">
        <v>10245</v>
      </c>
      <c r="AB34">
        <v>24</v>
      </c>
      <c r="AC34">
        <v>10140</v>
      </c>
      <c r="AD34">
        <v>1</v>
      </c>
      <c r="AE34">
        <v>50</v>
      </c>
      <c r="AF34">
        <v>5</v>
      </c>
      <c r="AG34">
        <v>81</v>
      </c>
      <c r="AH34">
        <v>14</v>
      </c>
      <c r="AI34">
        <v>6</v>
      </c>
      <c r="AJ34">
        <v>75</v>
      </c>
      <c r="AK34">
        <v>93</v>
      </c>
      <c r="AL34">
        <v>4</v>
      </c>
      <c r="AM34">
        <v>51</v>
      </c>
      <c r="AN34">
        <v>12</v>
      </c>
      <c r="AO34">
        <v>31</v>
      </c>
    </row>
    <row r="35" spans="1:41" x14ac:dyDescent="0.3">
      <c r="A35">
        <v>290</v>
      </c>
      <c r="B35">
        <v>20240508</v>
      </c>
      <c r="C35">
        <v>335</v>
      </c>
      <c r="D35">
        <v>23</v>
      </c>
      <c r="E35">
        <v>25</v>
      </c>
      <c r="F35">
        <v>40</v>
      </c>
      <c r="G35">
        <v>15</v>
      </c>
      <c r="H35">
        <v>20</v>
      </c>
      <c r="I35">
        <v>2</v>
      </c>
      <c r="J35">
        <v>70</v>
      </c>
      <c r="K35">
        <v>15</v>
      </c>
      <c r="L35">
        <v>132</v>
      </c>
      <c r="M35">
        <v>83</v>
      </c>
      <c r="N35">
        <v>24</v>
      </c>
      <c r="O35">
        <v>188</v>
      </c>
      <c r="P35">
        <v>15</v>
      </c>
      <c r="Q35">
        <v>73</v>
      </c>
      <c r="R35">
        <v>24</v>
      </c>
      <c r="S35">
        <v>49</v>
      </c>
      <c r="T35">
        <v>32</v>
      </c>
      <c r="U35">
        <v>1557</v>
      </c>
      <c r="V35">
        <v>0</v>
      </c>
      <c r="W35">
        <v>0</v>
      </c>
      <c r="X35">
        <v>0</v>
      </c>
      <c r="Y35">
        <v>1</v>
      </c>
      <c r="Z35">
        <v>10268</v>
      </c>
      <c r="AA35">
        <v>10288</v>
      </c>
      <c r="AB35">
        <v>23</v>
      </c>
      <c r="AC35">
        <v>10245</v>
      </c>
      <c r="AD35">
        <v>1</v>
      </c>
      <c r="AE35">
        <v>56</v>
      </c>
      <c r="AF35">
        <v>24</v>
      </c>
      <c r="AG35">
        <v>77</v>
      </c>
      <c r="AH35">
        <v>14</v>
      </c>
      <c r="AI35">
        <v>5</v>
      </c>
      <c r="AJ35">
        <v>78</v>
      </c>
      <c r="AK35">
        <v>95</v>
      </c>
      <c r="AL35">
        <v>24</v>
      </c>
      <c r="AM35">
        <v>58</v>
      </c>
      <c r="AN35">
        <v>14</v>
      </c>
      <c r="AO35">
        <v>25</v>
      </c>
    </row>
    <row r="36" spans="1:41" x14ac:dyDescent="0.3">
      <c r="A36">
        <v>290</v>
      </c>
      <c r="B36">
        <v>20240509</v>
      </c>
      <c r="C36">
        <v>322</v>
      </c>
      <c r="D36">
        <v>11</v>
      </c>
      <c r="E36">
        <v>13</v>
      </c>
      <c r="F36">
        <v>40</v>
      </c>
      <c r="G36">
        <v>17</v>
      </c>
      <c r="H36">
        <v>0</v>
      </c>
      <c r="I36">
        <v>2</v>
      </c>
      <c r="J36">
        <v>70</v>
      </c>
      <c r="K36">
        <v>11</v>
      </c>
      <c r="L36">
        <v>131</v>
      </c>
      <c r="M36">
        <v>58</v>
      </c>
      <c r="N36">
        <v>3</v>
      </c>
      <c r="O36">
        <v>200</v>
      </c>
      <c r="P36">
        <v>14</v>
      </c>
      <c r="Q36">
        <v>50</v>
      </c>
      <c r="R36">
        <v>6</v>
      </c>
      <c r="S36">
        <v>70</v>
      </c>
      <c r="T36">
        <v>46</v>
      </c>
      <c r="U36">
        <v>1993</v>
      </c>
      <c r="V36">
        <v>0</v>
      </c>
      <c r="W36">
        <v>0</v>
      </c>
      <c r="X36">
        <v>0</v>
      </c>
      <c r="Y36">
        <v>1</v>
      </c>
      <c r="Z36">
        <v>10266</v>
      </c>
      <c r="AA36">
        <v>10285</v>
      </c>
      <c r="AB36">
        <v>1</v>
      </c>
      <c r="AC36">
        <v>10249</v>
      </c>
      <c r="AD36">
        <v>17</v>
      </c>
      <c r="AE36">
        <v>0</v>
      </c>
      <c r="AF36">
        <v>2</v>
      </c>
      <c r="AG36">
        <v>81</v>
      </c>
      <c r="AH36">
        <v>16</v>
      </c>
      <c r="AI36">
        <v>7</v>
      </c>
      <c r="AJ36">
        <v>78</v>
      </c>
      <c r="AK36">
        <v>99</v>
      </c>
      <c r="AL36">
        <v>5</v>
      </c>
      <c r="AM36">
        <v>51</v>
      </c>
      <c r="AN36">
        <v>13</v>
      </c>
      <c r="AO36">
        <v>32</v>
      </c>
    </row>
    <row r="37" spans="1:41" x14ac:dyDescent="0.3">
      <c r="A37">
        <v>290</v>
      </c>
      <c r="B37">
        <v>20240510</v>
      </c>
      <c r="C37">
        <v>19</v>
      </c>
      <c r="D37">
        <v>19</v>
      </c>
      <c r="E37">
        <v>21</v>
      </c>
      <c r="F37">
        <v>50</v>
      </c>
      <c r="G37">
        <v>19</v>
      </c>
      <c r="H37">
        <v>0</v>
      </c>
      <c r="I37">
        <v>1</v>
      </c>
      <c r="J37">
        <v>80</v>
      </c>
      <c r="K37">
        <v>19</v>
      </c>
      <c r="L37">
        <v>152</v>
      </c>
      <c r="M37">
        <v>47</v>
      </c>
      <c r="N37">
        <v>4</v>
      </c>
      <c r="O37">
        <v>220</v>
      </c>
      <c r="P37">
        <v>14</v>
      </c>
      <c r="Q37">
        <v>46</v>
      </c>
      <c r="R37">
        <v>6</v>
      </c>
      <c r="S37">
        <v>132</v>
      </c>
      <c r="T37">
        <v>86</v>
      </c>
      <c r="U37">
        <v>2521</v>
      </c>
      <c r="V37">
        <v>0</v>
      </c>
      <c r="W37">
        <v>0</v>
      </c>
      <c r="X37">
        <v>0</v>
      </c>
      <c r="Y37">
        <v>1</v>
      </c>
      <c r="Z37">
        <v>10239</v>
      </c>
      <c r="AA37">
        <v>10249</v>
      </c>
      <c r="AB37">
        <v>8</v>
      </c>
      <c r="AC37">
        <v>10226</v>
      </c>
      <c r="AD37">
        <v>17</v>
      </c>
      <c r="AE37">
        <v>0</v>
      </c>
      <c r="AF37">
        <v>1</v>
      </c>
      <c r="AG37">
        <v>80</v>
      </c>
      <c r="AH37">
        <v>17</v>
      </c>
      <c r="AI37">
        <v>7</v>
      </c>
      <c r="AJ37">
        <v>73</v>
      </c>
      <c r="AK37">
        <v>99</v>
      </c>
      <c r="AL37">
        <v>1</v>
      </c>
      <c r="AM37">
        <v>45</v>
      </c>
      <c r="AN37">
        <v>13</v>
      </c>
      <c r="AO37">
        <v>42</v>
      </c>
    </row>
    <row r="38" spans="1:41" x14ac:dyDescent="0.3">
      <c r="A38">
        <v>290</v>
      </c>
      <c r="B38">
        <v>20240511</v>
      </c>
      <c r="C38">
        <v>54</v>
      </c>
      <c r="D38">
        <v>31</v>
      </c>
      <c r="E38">
        <v>32</v>
      </c>
      <c r="F38">
        <v>40</v>
      </c>
      <c r="G38">
        <v>3</v>
      </c>
      <c r="H38">
        <v>20</v>
      </c>
      <c r="I38">
        <v>11</v>
      </c>
      <c r="J38">
        <v>80</v>
      </c>
      <c r="K38">
        <v>15</v>
      </c>
      <c r="L38">
        <v>158</v>
      </c>
      <c r="M38">
        <v>99</v>
      </c>
      <c r="N38">
        <v>3</v>
      </c>
      <c r="O38">
        <v>226</v>
      </c>
      <c r="P38">
        <v>16</v>
      </c>
      <c r="Q38">
        <v>82</v>
      </c>
      <c r="R38">
        <v>24</v>
      </c>
      <c r="S38">
        <v>103</v>
      </c>
      <c r="T38">
        <v>67</v>
      </c>
      <c r="U38">
        <v>2406</v>
      </c>
      <c r="V38">
        <v>0</v>
      </c>
      <c r="W38">
        <v>0</v>
      </c>
      <c r="X38">
        <v>0</v>
      </c>
      <c r="Y38">
        <v>1</v>
      </c>
      <c r="Z38">
        <v>10226</v>
      </c>
      <c r="AA38">
        <v>10243</v>
      </c>
      <c r="AB38">
        <v>7</v>
      </c>
      <c r="AC38">
        <v>10208</v>
      </c>
      <c r="AD38">
        <v>24</v>
      </c>
      <c r="AE38">
        <v>32</v>
      </c>
      <c r="AF38">
        <v>5</v>
      </c>
      <c r="AG38">
        <v>83</v>
      </c>
      <c r="AH38">
        <v>19</v>
      </c>
      <c r="AI38">
        <v>6</v>
      </c>
      <c r="AJ38">
        <v>67</v>
      </c>
      <c r="AK38">
        <v>96</v>
      </c>
      <c r="AL38">
        <v>4</v>
      </c>
      <c r="AM38">
        <v>36</v>
      </c>
      <c r="AN38">
        <v>16</v>
      </c>
      <c r="AO38">
        <v>40</v>
      </c>
    </row>
    <row r="39" spans="1:41" x14ac:dyDescent="0.3">
      <c r="A39">
        <v>290</v>
      </c>
      <c r="B39">
        <v>20240512</v>
      </c>
      <c r="C39">
        <v>90</v>
      </c>
      <c r="D39">
        <v>40</v>
      </c>
      <c r="E39">
        <v>41</v>
      </c>
      <c r="F39">
        <v>50</v>
      </c>
      <c r="G39">
        <v>10</v>
      </c>
      <c r="H39">
        <v>30</v>
      </c>
      <c r="I39">
        <v>2</v>
      </c>
      <c r="J39">
        <v>100</v>
      </c>
      <c r="K39">
        <v>13</v>
      </c>
      <c r="L39">
        <v>188</v>
      </c>
      <c r="M39">
        <v>112</v>
      </c>
      <c r="N39">
        <v>4</v>
      </c>
      <c r="O39">
        <v>245</v>
      </c>
      <c r="P39">
        <v>15</v>
      </c>
      <c r="Q39">
        <v>91</v>
      </c>
      <c r="R39">
        <v>6</v>
      </c>
      <c r="S39">
        <v>143</v>
      </c>
      <c r="T39">
        <v>92</v>
      </c>
      <c r="U39">
        <v>2714</v>
      </c>
      <c r="V39">
        <v>0</v>
      </c>
      <c r="W39">
        <v>0</v>
      </c>
      <c r="X39">
        <v>0</v>
      </c>
      <c r="Y39">
        <v>1</v>
      </c>
      <c r="Z39">
        <v>10167</v>
      </c>
      <c r="AA39">
        <v>10207</v>
      </c>
      <c r="AB39">
        <v>1</v>
      </c>
      <c r="AC39">
        <v>10127</v>
      </c>
      <c r="AD39">
        <v>24</v>
      </c>
      <c r="AE39">
        <v>70</v>
      </c>
      <c r="AF39">
        <v>4</v>
      </c>
      <c r="AG39">
        <v>83</v>
      </c>
      <c r="AH39">
        <v>17</v>
      </c>
      <c r="AI39">
        <v>5</v>
      </c>
      <c r="AJ39">
        <v>58</v>
      </c>
      <c r="AK39">
        <v>81</v>
      </c>
      <c r="AL39">
        <v>4</v>
      </c>
      <c r="AM39">
        <v>42</v>
      </c>
      <c r="AN39">
        <v>15</v>
      </c>
      <c r="AO39">
        <v>48</v>
      </c>
    </row>
    <row r="40" spans="1:41" x14ac:dyDescent="0.3">
      <c r="A40">
        <v>290</v>
      </c>
      <c r="B40">
        <v>20240513</v>
      </c>
      <c r="C40">
        <v>140</v>
      </c>
      <c r="D40">
        <v>26</v>
      </c>
      <c r="E40">
        <v>30</v>
      </c>
      <c r="F40">
        <v>50</v>
      </c>
      <c r="G40">
        <v>17</v>
      </c>
      <c r="H40">
        <v>10</v>
      </c>
      <c r="I40">
        <v>21</v>
      </c>
      <c r="J40">
        <v>90</v>
      </c>
      <c r="K40">
        <v>12</v>
      </c>
      <c r="L40">
        <v>202</v>
      </c>
      <c r="M40">
        <v>138</v>
      </c>
      <c r="N40">
        <v>4</v>
      </c>
      <c r="O40">
        <v>263</v>
      </c>
      <c r="P40">
        <v>16</v>
      </c>
      <c r="Q40">
        <v>109</v>
      </c>
      <c r="R40">
        <v>24</v>
      </c>
      <c r="S40">
        <v>115</v>
      </c>
      <c r="T40">
        <v>74</v>
      </c>
      <c r="U40">
        <v>2326</v>
      </c>
      <c r="V40">
        <v>0</v>
      </c>
      <c r="W40">
        <v>-1</v>
      </c>
      <c r="X40">
        <v>-1</v>
      </c>
      <c r="Y40">
        <v>1</v>
      </c>
      <c r="Z40">
        <v>10106</v>
      </c>
      <c r="AA40">
        <v>10126</v>
      </c>
      <c r="AB40">
        <v>6</v>
      </c>
      <c r="AC40">
        <v>10083</v>
      </c>
      <c r="AD40">
        <v>24</v>
      </c>
      <c r="AE40">
        <v>70</v>
      </c>
      <c r="AF40">
        <v>21</v>
      </c>
      <c r="AG40">
        <v>83</v>
      </c>
      <c r="AH40">
        <v>19</v>
      </c>
      <c r="AI40">
        <v>3</v>
      </c>
      <c r="AJ40">
        <v>62</v>
      </c>
      <c r="AK40">
        <v>82</v>
      </c>
      <c r="AL40">
        <v>21</v>
      </c>
      <c r="AM40">
        <v>40</v>
      </c>
      <c r="AN40">
        <v>16</v>
      </c>
      <c r="AO40">
        <v>43</v>
      </c>
    </row>
    <row r="41" spans="1:41" x14ac:dyDescent="0.3">
      <c r="A41">
        <v>290</v>
      </c>
      <c r="B41">
        <v>20240514</v>
      </c>
      <c r="C41">
        <v>112</v>
      </c>
      <c r="D41">
        <v>42</v>
      </c>
      <c r="E41">
        <v>44</v>
      </c>
      <c r="F41">
        <v>60</v>
      </c>
      <c r="G41">
        <v>10</v>
      </c>
      <c r="H41">
        <v>30</v>
      </c>
      <c r="I41">
        <v>1</v>
      </c>
      <c r="J41">
        <v>120</v>
      </c>
      <c r="K41">
        <v>11</v>
      </c>
      <c r="L41">
        <v>217</v>
      </c>
      <c r="M41">
        <v>152</v>
      </c>
      <c r="N41">
        <v>5</v>
      </c>
      <c r="O41">
        <v>274</v>
      </c>
      <c r="P41">
        <v>15</v>
      </c>
      <c r="Q41">
        <v>142</v>
      </c>
      <c r="R41">
        <v>6</v>
      </c>
      <c r="S41">
        <v>145</v>
      </c>
      <c r="T41">
        <v>93</v>
      </c>
      <c r="U41">
        <v>2742</v>
      </c>
      <c r="V41">
        <v>0</v>
      </c>
      <c r="W41">
        <v>0</v>
      </c>
      <c r="X41">
        <v>0</v>
      </c>
      <c r="Y41">
        <v>1</v>
      </c>
      <c r="Z41">
        <v>10063</v>
      </c>
      <c r="AA41">
        <v>10080</v>
      </c>
      <c r="AB41">
        <v>1</v>
      </c>
      <c r="AC41">
        <v>10047</v>
      </c>
      <c r="AD41">
        <v>17</v>
      </c>
      <c r="AE41">
        <v>75</v>
      </c>
      <c r="AF41">
        <v>1</v>
      </c>
      <c r="AG41">
        <v>83</v>
      </c>
      <c r="AH41">
        <v>19</v>
      </c>
      <c r="AI41">
        <v>0</v>
      </c>
      <c r="AJ41">
        <v>49</v>
      </c>
      <c r="AK41">
        <v>75</v>
      </c>
      <c r="AL41">
        <v>1</v>
      </c>
      <c r="AM41">
        <v>34</v>
      </c>
      <c r="AN41">
        <v>17</v>
      </c>
      <c r="AO41">
        <v>51</v>
      </c>
    </row>
    <row r="42" spans="1:41" x14ac:dyDescent="0.3">
      <c r="A42">
        <v>290</v>
      </c>
      <c r="B42">
        <v>20240515</v>
      </c>
      <c r="C42">
        <v>128</v>
      </c>
      <c r="D42">
        <v>21</v>
      </c>
      <c r="E42">
        <v>35</v>
      </c>
      <c r="F42">
        <v>50</v>
      </c>
      <c r="G42">
        <v>7</v>
      </c>
      <c r="H42">
        <v>10</v>
      </c>
      <c r="I42">
        <v>23</v>
      </c>
      <c r="J42">
        <v>90</v>
      </c>
      <c r="K42">
        <v>15</v>
      </c>
      <c r="L42">
        <v>195</v>
      </c>
      <c r="M42">
        <v>126</v>
      </c>
      <c r="N42">
        <v>24</v>
      </c>
      <c r="O42">
        <v>253</v>
      </c>
      <c r="P42">
        <v>15</v>
      </c>
      <c r="Q42">
        <v>99</v>
      </c>
      <c r="R42">
        <v>24</v>
      </c>
      <c r="S42">
        <v>104</v>
      </c>
      <c r="T42">
        <v>66</v>
      </c>
      <c r="U42">
        <v>2303</v>
      </c>
      <c r="V42">
        <v>0</v>
      </c>
      <c r="W42">
        <v>0</v>
      </c>
      <c r="X42">
        <v>0</v>
      </c>
      <c r="Y42">
        <v>1</v>
      </c>
      <c r="Z42">
        <v>10058</v>
      </c>
      <c r="AA42">
        <v>10070</v>
      </c>
      <c r="AB42">
        <v>20</v>
      </c>
      <c r="AC42">
        <v>10051</v>
      </c>
      <c r="AD42">
        <v>16</v>
      </c>
      <c r="AE42">
        <v>50</v>
      </c>
      <c r="AF42">
        <v>24</v>
      </c>
      <c r="AG42">
        <v>83</v>
      </c>
      <c r="AH42">
        <v>1</v>
      </c>
      <c r="AI42">
        <v>5</v>
      </c>
      <c r="AJ42">
        <v>58</v>
      </c>
      <c r="AK42">
        <v>95</v>
      </c>
      <c r="AL42">
        <v>24</v>
      </c>
      <c r="AM42">
        <v>36</v>
      </c>
      <c r="AN42">
        <v>13</v>
      </c>
      <c r="AO42">
        <v>42</v>
      </c>
    </row>
    <row r="43" spans="1:41" x14ac:dyDescent="0.3">
      <c r="A43">
        <v>290</v>
      </c>
      <c r="B43">
        <v>20240516</v>
      </c>
      <c r="C43">
        <v>103</v>
      </c>
      <c r="D43">
        <v>16</v>
      </c>
      <c r="E43">
        <v>26</v>
      </c>
      <c r="F43">
        <v>50</v>
      </c>
      <c r="G43">
        <v>10</v>
      </c>
      <c r="H43">
        <v>10</v>
      </c>
      <c r="I43">
        <v>2</v>
      </c>
      <c r="J43">
        <v>90</v>
      </c>
      <c r="K43">
        <v>10</v>
      </c>
      <c r="L43">
        <v>165</v>
      </c>
      <c r="M43">
        <v>119</v>
      </c>
      <c r="N43">
        <v>3</v>
      </c>
      <c r="O43">
        <v>215</v>
      </c>
      <c r="P43">
        <v>13</v>
      </c>
      <c r="Q43">
        <v>99</v>
      </c>
      <c r="R43">
        <v>6</v>
      </c>
      <c r="S43">
        <v>21</v>
      </c>
      <c r="T43">
        <v>13</v>
      </c>
      <c r="U43">
        <v>1265</v>
      </c>
      <c r="V43">
        <v>13</v>
      </c>
      <c r="W43">
        <v>60</v>
      </c>
      <c r="X43">
        <v>47</v>
      </c>
      <c r="Y43">
        <v>15</v>
      </c>
      <c r="Z43">
        <v>10051</v>
      </c>
      <c r="AA43">
        <v>10070</v>
      </c>
      <c r="AB43">
        <v>22</v>
      </c>
      <c r="AC43">
        <v>10034</v>
      </c>
      <c r="AD43">
        <v>5</v>
      </c>
      <c r="AE43">
        <v>1</v>
      </c>
      <c r="AF43">
        <v>24</v>
      </c>
      <c r="AG43">
        <v>82</v>
      </c>
      <c r="AH43">
        <v>13</v>
      </c>
      <c r="AI43">
        <v>8</v>
      </c>
      <c r="AJ43">
        <v>81</v>
      </c>
      <c r="AK43">
        <v>98</v>
      </c>
      <c r="AL43">
        <v>24</v>
      </c>
      <c r="AM43">
        <v>58</v>
      </c>
      <c r="AN43">
        <v>13</v>
      </c>
      <c r="AO43">
        <v>22</v>
      </c>
    </row>
    <row r="44" spans="1:41" x14ac:dyDescent="0.3">
      <c r="A44">
        <v>290</v>
      </c>
      <c r="B44">
        <v>20240517</v>
      </c>
      <c r="C44">
        <v>58</v>
      </c>
      <c r="D44">
        <v>14</v>
      </c>
      <c r="E44">
        <v>15</v>
      </c>
      <c r="F44">
        <v>40</v>
      </c>
      <c r="G44">
        <v>12</v>
      </c>
      <c r="H44">
        <v>0</v>
      </c>
      <c r="I44">
        <v>2</v>
      </c>
      <c r="J44">
        <v>70</v>
      </c>
      <c r="K44">
        <v>11</v>
      </c>
      <c r="L44">
        <v>170</v>
      </c>
      <c r="M44">
        <v>98</v>
      </c>
      <c r="N44">
        <v>2</v>
      </c>
      <c r="O44">
        <v>220</v>
      </c>
      <c r="P44">
        <v>13</v>
      </c>
      <c r="Q44">
        <v>79</v>
      </c>
      <c r="R44">
        <v>6</v>
      </c>
      <c r="S44">
        <v>43</v>
      </c>
      <c r="T44">
        <v>27</v>
      </c>
      <c r="U44">
        <v>1598</v>
      </c>
      <c r="V44">
        <v>0</v>
      </c>
      <c r="W44">
        <v>-1</v>
      </c>
      <c r="X44">
        <v>-1</v>
      </c>
      <c r="Y44">
        <v>1</v>
      </c>
      <c r="Z44">
        <v>10073</v>
      </c>
      <c r="AA44">
        <v>10086</v>
      </c>
      <c r="AB44">
        <v>23</v>
      </c>
      <c r="AC44">
        <v>10067</v>
      </c>
      <c r="AD44">
        <v>3</v>
      </c>
      <c r="AE44">
        <v>0</v>
      </c>
      <c r="AF44">
        <v>1</v>
      </c>
      <c r="AG44">
        <v>83</v>
      </c>
      <c r="AH44">
        <v>17</v>
      </c>
      <c r="AI44">
        <v>8</v>
      </c>
      <c r="AJ44">
        <v>77</v>
      </c>
      <c r="AK44">
        <v>99</v>
      </c>
      <c r="AL44">
        <v>3</v>
      </c>
      <c r="AM44">
        <v>48</v>
      </c>
      <c r="AN44">
        <v>17</v>
      </c>
      <c r="AO44">
        <v>28</v>
      </c>
    </row>
    <row r="45" spans="1:41" x14ac:dyDescent="0.3">
      <c r="A45">
        <v>290</v>
      </c>
      <c r="B45">
        <v>20240518</v>
      </c>
      <c r="C45">
        <v>68</v>
      </c>
      <c r="D45">
        <v>21</v>
      </c>
      <c r="E45">
        <v>26</v>
      </c>
      <c r="F45">
        <v>50</v>
      </c>
      <c r="G45">
        <v>10</v>
      </c>
      <c r="H45">
        <v>0</v>
      </c>
      <c r="I45">
        <v>20</v>
      </c>
      <c r="J45">
        <v>110</v>
      </c>
      <c r="K45">
        <v>13</v>
      </c>
      <c r="L45">
        <v>176</v>
      </c>
      <c r="M45">
        <v>99</v>
      </c>
      <c r="N45">
        <v>2</v>
      </c>
      <c r="O45">
        <v>237</v>
      </c>
      <c r="P45">
        <v>14</v>
      </c>
      <c r="Q45">
        <v>62</v>
      </c>
      <c r="R45">
        <v>6</v>
      </c>
      <c r="S45">
        <v>81</v>
      </c>
      <c r="T45">
        <v>51</v>
      </c>
      <c r="U45">
        <v>2122</v>
      </c>
      <c r="V45">
        <v>0</v>
      </c>
      <c r="W45">
        <v>-1</v>
      </c>
      <c r="X45">
        <v>-1</v>
      </c>
      <c r="Y45">
        <v>1</v>
      </c>
      <c r="Z45">
        <v>10100</v>
      </c>
      <c r="AA45">
        <v>10108</v>
      </c>
      <c r="AB45">
        <v>9</v>
      </c>
      <c r="AC45">
        <v>10087</v>
      </c>
      <c r="AD45">
        <v>1</v>
      </c>
      <c r="AE45">
        <v>63</v>
      </c>
      <c r="AF45">
        <v>1</v>
      </c>
      <c r="AG45">
        <v>82</v>
      </c>
      <c r="AH45">
        <v>6</v>
      </c>
      <c r="AI45">
        <v>6</v>
      </c>
      <c r="AJ45">
        <v>63</v>
      </c>
      <c r="AK45">
        <v>97</v>
      </c>
      <c r="AL45">
        <v>1</v>
      </c>
      <c r="AM45">
        <v>37</v>
      </c>
      <c r="AN45">
        <v>15</v>
      </c>
      <c r="AO45">
        <v>37</v>
      </c>
    </row>
    <row r="46" spans="1:41" x14ac:dyDescent="0.3">
      <c r="A46">
        <v>290</v>
      </c>
      <c r="B46">
        <v>20240519</v>
      </c>
      <c r="C46">
        <v>11</v>
      </c>
      <c r="D46">
        <v>12</v>
      </c>
      <c r="E46">
        <v>15</v>
      </c>
      <c r="F46">
        <v>30</v>
      </c>
      <c r="G46">
        <v>9</v>
      </c>
      <c r="H46">
        <v>0</v>
      </c>
      <c r="I46">
        <v>1</v>
      </c>
      <c r="J46">
        <v>70</v>
      </c>
      <c r="K46">
        <v>9</v>
      </c>
      <c r="L46">
        <v>154</v>
      </c>
      <c r="M46">
        <v>95</v>
      </c>
      <c r="N46">
        <v>24</v>
      </c>
      <c r="O46">
        <v>216</v>
      </c>
      <c r="P46">
        <v>11</v>
      </c>
      <c r="Q46">
        <v>65</v>
      </c>
      <c r="R46">
        <v>24</v>
      </c>
      <c r="S46">
        <v>32</v>
      </c>
      <c r="T46">
        <v>20</v>
      </c>
      <c r="U46">
        <v>1420</v>
      </c>
      <c r="V46">
        <v>22</v>
      </c>
      <c r="W46">
        <v>46</v>
      </c>
      <c r="X46">
        <v>27</v>
      </c>
      <c r="Y46">
        <v>22</v>
      </c>
      <c r="Z46">
        <v>10102</v>
      </c>
      <c r="AA46">
        <v>10114</v>
      </c>
      <c r="AB46">
        <v>21</v>
      </c>
      <c r="AC46">
        <v>10093</v>
      </c>
      <c r="AD46">
        <v>3</v>
      </c>
      <c r="AE46">
        <v>1</v>
      </c>
      <c r="AF46">
        <v>24</v>
      </c>
      <c r="AG46">
        <v>80</v>
      </c>
      <c r="AH46">
        <v>11</v>
      </c>
      <c r="AI46">
        <v>7</v>
      </c>
      <c r="AJ46">
        <v>83</v>
      </c>
      <c r="AK46">
        <v>99</v>
      </c>
      <c r="AL46">
        <v>24</v>
      </c>
      <c r="AM46">
        <v>54</v>
      </c>
      <c r="AN46">
        <v>11</v>
      </c>
      <c r="AO46">
        <v>24</v>
      </c>
    </row>
    <row r="47" spans="1:41" x14ac:dyDescent="0.3">
      <c r="A47">
        <v>290</v>
      </c>
      <c r="B47">
        <v>20240520</v>
      </c>
      <c r="C47">
        <v>83</v>
      </c>
      <c r="D47">
        <v>8</v>
      </c>
      <c r="E47">
        <v>13</v>
      </c>
      <c r="F47">
        <v>30</v>
      </c>
      <c r="G47">
        <v>14</v>
      </c>
      <c r="H47">
        <v>0</v>
      </c>
      <c r="I47">
        <v>1</v>
      </c>
      <c r="J47">
        <v>60</v>
      </c>
      <c r="K47">
        <v>12</v>
      </c>
      <c r="L47">
        <v>154</v>
      </c>
      <c r="M47">
        <v>92</v>
      </c>
      <c r="N47">
        <v>1</v>
      </c>
      <c r="O47">
        <v>221</v>
      </c>
      <c r="P47">
        <v>16</v>
      </c>
      <c r="Q47">
        <v>64</v>
      </c>
      <c r="R47">
        <v>6</v>
      </c>
      <c r="S47">
        <v>55</v>
      </c>
      <c r="T47">
        <v>35</v>
      </c>
      <c r="U47">
        <v>1807</v>
      </c>
      <c r="V47">
        <v>7</v>
      </c>
      <c r="W47">
        <v>15</v>
      </c>
      <c r="X47">
        <v>15</v>
      </c>
      <c r="Y47">
        <v>4</v>
      </c>
      <c r="Z47">
        <v>10109</v>
      </c>
      <c r="AA47">
        <v>10119</v>
      </c>
      <c r="AB47">
        <v>9</v>
      </c>
      <c r="AC47">
        <v>10098</v>
      </c>
      <c r="AD47">
        <v>16</v>
      </c>
      <c r="AE47">
        <v>1</v>
      </c>
      <c r="AF47">
        <v>1</v>
      </c>
      <c r="AG47">
        <v>82</v>
      </c>
      <c r="AH47">
        <v>15</v>
      </c>
      <c r="AI47">
        <v>6</v>
      </c>
      <c r="AJ47">
        <v>82</v>
      </c>
      <c r="AK47">
        <v>99</v>
      </c>
      <c r="AL47">
        <v>1</v>
      </c>
      <c r="AM47">
        <v>56</v>
      </c>
      <c r="AN47">
        <v>13</v>
      </c>
      <c r="AO47">
        <v>30</v>
      </c>
    </row>
    <row r="48" spans="1:41" x14ac:dyDescent="0.3">
      <c r="A48">
        <v>290</v>
      </c>
      <c r="B48">
        <v>20240521</v>
      </c>
      <c r="C48">
        <v>63</v>
      </c>
      <c r="D48">
        <v>26</v>
      </c>
      <c r="E48">
        <v>34</v>
      </c>
      <c r="F48">
        <v>50</v>
      </c>
      <c r="G48">
        <v>10</v>
      </c>
      <c r="H48">
        <v>10</v>
      </c>
      <c r="I48">
        <v>1</v>
      </c>
      <c r="J48">
        <v>100</v>
      </c>
      <c r="K48">
        <v>11</v>
      </c>
      <c r="L48">
        <v>183</v>
      </c>
      <c r="M48">
        <v>94</v>
      </c>
      <c r="N48">
        <v>1</v>
      </c>
      <c r="O48">
        <v>247</v>
      </c>
      <c r="P48">
        <v>15</v>
      </c>
      <c r="Q48">
        <v>60</v>
      </c>
      <c r="R48">
        <v>6</v>
      </c>
      <c r="S48">
        <v>82</v>
      </c>
      <c r="T48">
        <v>51</v>
      </c>
      <c r="U48">
        <v>2097</v>
      </c>
      <c r="V48">
        <v>53</v>
      </c>
      <c r="W48">
        <v>122</v>
      </c>
      <c r="X48">
        <v>53</v>
      </c>
      <c r="Y48">
        <v>20</v>
      </c>
      <c r="Z48">
        <v>10072</v>
      </c>
      <c r="AA48">
        <v>10103</v>
      </c>
      <c r="AB48">
        <v>1</v>
      </c>
      <c r="AC48">
        <v>10031</v>
      </c>
      <c r="AD48">
        <v>24</v>
      </c>
      <c r="AE48">
        <v>5</v>
      </c>
      <c r="AF48">
        <v>1</v>
      </c>
      <c r="AG48">
        <v>83</v>
      </c>
      <c r="AH48">
        <v>16</v>
      </c>
      <c r="AI48">
        <v>7</v>
      </c>
      <c r="AJ48">
        <v>76</v>
      </c>
      <c r="AK48">
        <v>98</v>
      </c>
      <c r="AL48">
        <v>1</v>
      </c>
      <c r="AM48">
        <v>52</v>
      </c>
      <c r="AN48">
        <v>11</v>
      </c>
      <c r="AO48">
        <v>37</v>
      </c>
    </row>
    <row r="49" spans="1:41" x14ac:dyDescent="0.3">
      <c r="A49">
        <v>290</v>
      </c>
      <c r="B49">
        <v>20240522</v>
      </c>
      <c r="C49">
        <v>213</v>
      </c>
      <c r="D49">
        <v>34</v>
      </c>
      <c r="E49">
        <v>36</v>
      </c>
      <c r="F49">
        <v>50</v>
      </c>
      <c r="G49">
        <v>10</v>
      </c>
      <c r="H49">
        <v>20</v>
      </c>
      <c r="I49">
        <v>1</v>
      </c>
      <c r="J49">
        <v>90</v>
      </c>
      <c r="K49">
        <v>10</v>
      </c>
      <c r="L49">
        <v>156</v>
      </c>
      <c r="M49">
        <v>125</v>
      </c>
      <c r="N49">
        <v>23</v>
      </c>
      <c r="O49">
        <v>190</v>
      </c>
      <c r="P49">
        <v>16</v>
      </c>
      <c r="Q49">
        <v>107</v>
      </c>
      <c r="R49">
        <v>24</v>
      </c>
      <c r="S49">
        <v>32</v>
      </c>
      <c r="T49">
        <v>20</v>
      </c>
      <c r="U49">
        <v>1164</v>
      </c>
      <c r="V49">
        <v>15</v>
      </c>
      <c r="W49">
        <v>4</v>
      </c>
      <c r="X49">
        <v>3</v>
      </c>
      <c r="Y49">
        <v>2</v>
      </c>
      <c r="Z49">
        <v>10082</v>
      </c>
      <c r="AA49">
        <v>10121</v>
      </c>
      <c r="AB49">
        <v>24</v>
      </c>
      <c r="AC49">
        <v>10027</v>
      </c>
      <c r="AD49">
        <v>1</v>
      </c>
      <c r="AE49">
        <v>56</v>
      </c>
      <c r="AF49">
        <v>8</v>
      </c>
      <c r="AG49">
        <v>80</v>
      </c>
      <c r="AH49">
        <v>16</v>
      </c>
      <c r="AI49">
        <v>7</v>
      </c>
      <c r="AJ49">
        <v>82</v>
      </c>
      <c r="AK49">
        <v>96</v>
      </c>
      <c r="AL49">
        <v>2</v>
      </c>
      <c r="AM49">
        <v>67</v>
      </c>
      <c r="AN49">
        <v>17</v>
      </c>
      <c r="AO49">
        <v>19</v>
      </c>
    </row>
    <row r="50" spans="1:41" x14ac:dyDescent="0.3">
      <c r="A50">
        <v>290</v>
      </c>
      <c r="B50">
        <v>20240523</v>
      </c>
      <c r="C50">
        <v>227</v>
      </c>
      <c r="D50">
        <v>25</v>
      </c>
      <c r="E50">
        <v>30</v>
      </c>
      <c r="F50">
        <v>50</v>
      </c>
      <c r="G50">
        <v>7</v>
      </c>
      <c r="H50">
        <v>0</v>
      </c>
      <c r="I50">
        <v>21</v>
      </c>
      <c r="J50">
        <v>90</v>
      </c>
      <c r="K50">
        <v>6</v>
      </c>
      <c r="L50">
        <v>151</v>
      </c>
      <c r="M50">
        <v>90</v>
      </c>
      <c r="N50">
        <v>24</v>
      </c>
      <c r="O50">
        <v>207</v>
      </c>
      <c r="P50">
        <v>15</v>
      </c>
      <c r="Q50">
        <v>62</v>
      </c>
      <c r="R50">
        <v>24</v>
      </c>
      <c r="S50">
        <v>57</v>
      </c>
      <c r="T50">
        <v>35</v>
      </c>
      <c r="U50">
        <v>1692</v>
      </c>
      <c r="V50">
        <v>0</v>
      </c>
      <c r="W50">
        <v>-1</v>
      </c>
      <c r="X50">
        <v>-1</v>
      </c>
      <c r="Y50">
        <v>1</v>
      </c>
      <c r="Z50">
        <v>10149</v>
      </c>
      <c r="AA50">
        <v>10177</v>
      </c>
      <c r="AB50">
        <v>24</v>
      </c>
      <c r="AC50">
        <v>10122</v>
      </c>
      <c r="AD50">
        <v>1</v>
      </c>
      <c r="AE50">
        <v>1</v>
      </c>
      <c r="AF50">
        <v>24</v>
      </c>
      <c r="AG50">
        <v>81</v>
      </c>
      <c r="AH50">
        <v>14</v>
      </c>
      <c r="AI50">
        <v>5</v>
      </c>
      <c r="AJ50">
        <v>78</v>
      </c>
      <c r="AK50">
        <v>98</v>
      </c>
      <c r="AL50">
        <v>22</v>
      </c>
      <c r="AM50">
        <v>56</v>
      </c>
      <c r="AN50">
        <v>16</v>
      </c>
      <c r="AO50">
        <v>28</v>
      </c>
    </row>
    <row r="51" spans="1:41" x14ac:dyDescent="0.3">
      <c r="A51">
        <v>290</v>
      </c>
      <c r="B51">
        <v>20240524</v>
      </c>
      <c r="C51">
        <v>12</v>
      </c>
      <c r="D51">
        <v>7</v>
      </c>
      <c r="E51">
        <v>17</v>
      </c>
      <c r="F51">
        <v>30</v>
      </c>
      <c r="G51">
        <v>11</v>
      </c>
      <c r="H51">
        <v>0</v>
      </c>
      <c r="I51">
        <v>2</v>
      </c>
      <c r="J51">
        <v>110</v>
      </c>
      <c r="K51">
        <v>11</v>
      </c>
      <c r="L51">
        <v>146</v>
      </c>
      <c r="M51">
        <v>78</v>
      </c>
      <c r="N51">
        <v>3</v>
      </c>
      <c r="O51">
        <v>209</v>
      </c>
      <c r="P51">
        <v>10</v>
      </c>
      <c r="Q51">
        <v>42</v>
      </c>
      <c r="R51">
        <v>6</v>
      </c>
      <c r="S51">
        <v>14</v>
      </c>
      <c r="T51">
        <v>9</v>
      </c>
      <c r="U51">
        <v>936</v>
      </c>
      <c r="V51">
        <v>77</v>
      </c>
      <c r="W51">
        <v>66</v>
      </c>
      <c r="X51">
        <v>11</v>
      </c>
      <c r="Y51">
        <v>16</v>
      </c>
      <c r="Z51">
        <v>10180</v>
      </c>
      <c r="AA51">
        <v>10193</v>
      </c>
      <c r="AB51">
        <v>11</v>
      </c>
      <c r="AC51">
        <v>10170</v>
      </c>
      <c r="AD51">
        <v>24</v>
      </c>
      <c r="AE51">
        <v>1</v>
      </c>
      <c r="AF51">
        <v>3</v>
      </c>
      <c r="AG51">
        <v>75</v>
      </c>
      <c r="AH51">
        <v>14</v>
      </c>
      <c r="AI51">
        <v>8</v>
      </c>
      <c r="AJ51">
        <v>88</v>
      </c>
      <c r="AK51">
        <v>99</v>
      </c>
      <c r="AL51">
        <v>3</v>
      </c>
      <c r="AM51">
        <v>59</v>
      </c>
      <c r="AN51">
        <v>10</v>
      </c>
      <c r="AO51">
        <v>15</v>
      </c>
    </row>
    <row r="52" spans="1:41" x14ac:dyDescent="0.3">
      <c r="A52">
        <v>290</v>
      </c>
      <c r="B52">
        <v>20240525</v>
      </c>
      <c r="C52">
        <v>177</v>
      </c>
      <c r="D52">
        <v>18</v>
      </c>
      <c r="E52">
        <v>25</v>
      </c>
      <c r="F52">
        <v>50</v>
      </c>
      <c r="G52">
        <v>12</v>
      </c>
      <c r="H52">
        <v>0</v>
      </c>
      <c r="I52">
        <v>22</v>
      </c>
      <c r="J52">
        <v>80</v>
      </c>
      <c r="K52">
        <v>14</v>
      </c>
      <c r="L52">
        <v>152</v>
      </c>
      <c r="M52">
        <v>90</v>
      </c>
      <c r="N52">
        <v>24</v>
      </c>
      <c r="O52">
        <v>190</v>
      </c>
      <c r="P52">
        <v>16</v>
      </c>
      <c r="Q52">
        <v>64</v>
      </c>
      <c r="R52">
        <v>24</v>
      </c>
      <c r="S52">
        <v>52</v>
      </c>
      <c r="T52">
        <v>32</v>
      </c>
      <c r="U52">
        <v>1422</v>
      </c>
      <c r="V52">
        <v>18</v>
      </c>
      <c r="W52">
        <v>111</v>
      </c>
      <c r="X52">
        <v>77</v>
      </c>
      <c r="Y52">
        <v>2</v>
      </c>
      <c r="Z52">
        <v>10167</v>
      </c>
      <c r="AA52">
        <v>10181</v>
      </c>
      <c r="AB52">
        <v>22</v>
      </c>
      <c r="AC52">
        <v>10157</v>
      </c>
      <c r="AD52">
        <v>4</v>
      </c>
      <c r="AE52">
        <v>1</v>
      </c>
      <c r="AF52">
        <v>22</v>
      </c>
      <c r="AG52">
        <v>80</v>
      </c>
      <c r="AH52">
        <v>16</v>
      </c>
      <c r="AI52">
        <v>6</v>
      </c>
      <c r="AJ52">
        <v>86</v>
      </c>
      <c r="AK52">
        <v>98</v>
      </c>
      <c r="AL52">
        <v>3</v>
      </c>
      <c r="AM52">
        <v>69</v>
      </c>
      <c r="AN52">
        <v>16</v>
      </c>
      <c r="AO52">
        <v>24</v>
      </c>
    </row>
    <row r="53" spans="1:41" x14ac:dyDescent="0.3">
      <c r="A53">
        <v>290</v>
      </c>
      <c r="B53">
        <v>20240526</v>
      </c>
      <c r="C53">
        <v>161</v>
      </c>
      <c r="D53">
        <v>24</v>
      </c>
      <c r="E53">
        <v>29</v>
      </c>
      <c r="F53">
        <v>50</v>
      </c>
      <c r="G53">
        <v>10</v>
      </c>
      <c r="H53">
        <v>0</v>
      </c>
      <c r="I53">
        <v>3</v>
      </c>
      <c r="J53">
        <v>190</v>
      </c>
      <c r="K53">
        <v>17</v>
      </c>
      <c r="L53">
        <v>164</v>
      </c>
      <c r="M53">
        <v>77</v>
      </c>
      <c r="N53">
        <v>3</v>
      </c>
      <c r="O53">
        <v>240</v>
      </c>
      <c r="P53">
        <v>16</v>
      </c>
      <c r="Q53">
        <v>42</v>
      </c>
      <c r="R53">
        <v>6</v>
      </c>
      <c r="S53">
        <v>74</v>
      </c>
      <c r="T53">
        <v>46</v>
      </c>
      <c r="U53">
        <v>1994</v>
      </c>
      <c r="V53">
        <v>18</v>
      </c>
      <c r="W53">
        <v>44</v>
      </c>
      <c r="X53">
        <v>32</v>
      </c>
      <c r="Y53">
        <v>18</v>
      </c>
      <c r="Z53">
        <v>10155</v>
      </c>
      <c r="AA53">
        <v>10177</v>
      </c>
      <c r="AB53">
        <v>1</v>
      </c>
      <c r="AC53">
        <v>10128</v>
      </c>
      <c r="AD53">
        <v>16</v>
      </c>
      <c r="AE53">
        <v>1</v>
      </c>
      <c r="AF53">
        <v>1</v>
      </c>
      <c r="AG53">
        <v>82</v>
      </c>
      <c r="AH53">
        <v>10</v>
      </c>
      <c r="AI53">
        <v>7</v>
      </c>
      <c r="AJ53">
        <v>78</v>
      </c>
      <c r="AK53">
        <v>98</v>
      </c>
      <c r="AL53">
        <v>2</v>
      </c>
      <c r="AM53">
        <v>45</v>
      </c>
      <c r="AN53">
        <v>14</v>
      </c>
      <c r="AO53">
        <v>34</v>
      </c>
    </row>
    <row r="54" spans="1:41" x14ac:dyDescent="0.3">
      <c r="A54">
        <v>290</v>
      </c>
      <c r="B54">
        <v>20240527</v>
      </c>
      <c r="C54">
        <v>234</v>
      </c>
      <c r="D54">
        <v>20</v>
      </c>
      <c r="E54">
        <v>26</v>
      </c>
      <c r="F54">
        <v>40</v>
      </c>
      <c r="G54">
        <v>10</v>
      </c>
      <c r="H54">
        <v>10</v>
      </c>
      <c r="I54">
        <v>19</v>
      </c>
      <c r="J54">
        <v>90</v>
      </c>
      <c r="K54">
        <v>12</v>
      </c>
      <c r="L54">
        <v>154</v>
      </c>
      <c r="M54">
        <v>114</v>
      </c>
      <c r="N54">
        <v>21</v>
      </c>
      <c r="O54">
        <v>206</v>
      </c>
      <c r="P54">
        <v>16</v>
      </c>
      <c r="Q54">
        <v>110</v>
      </c>
      <c r="R54">
        <v>24</v>
      </c>
      <c r="S54">
        <v>69</v>
      </c>
      <c r="T54">
        <v>42</v>
      </c>
      <c r="U54">
        <v>2237</v>
      </c>
      <c r="V54">
        <v>56</v>
      </c>
      <c r="W54">
        <v>163</v>
      </c>
      <c r="X54">
        <v>97</v>
      </c>
      <c r="Y54">
        <v>21</v>
      </c>
      <c r="Z54">
        <v>10166</v>
      </c>
      <c r="AA54">
        <v>10175</v>
      </c>
      <c r="AB54">
        <v>8</v>
      </c>
      <c r="AC54">
        <v>10155</v>
      </c>
      <c r="AD54">
        <v>16</v>
      </c>
      <c r="AE54">
        <v>40</v>
      </c>
      <c r="AF54">
        <v>21</v>
      </c>
      <c r="AG54">
        <v>82</v>
      </c>
      <c r="AH54">
        <v>16</v>
      </c>
      <c r="AI54">
        <v>8</v>
      </c>
      <c r="AJ54">
        <v>77</v>
      </c>
      <c r="AK54">
        <v>98</v>
      </c>
      <c r="AL54">
        <v>22</v>
      </c>
      <c r="AM54">
        <v>48</v>
      </c>
      <c r="AN54">
        <v>15</v>
      </c>
      <c r="AO54">
        <v>37</v>
      </c>
    </row>
    <row r="55" spans="1:41" x14ac:dyDescent="0.3">
      <c r="A55" t="s">
        <v>93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CF8D-4F00-44E6-9785-19211BCCC94A}">
  <dimension ref="A1:AO23"/>
  <sheetViews>
    <sheetView workbookViewId="0">
      <selection sqref="A1:AO23"/>
    </sheetView>
  </sheetViews>
  <sheetFormatPr defaultRowHeight="14.4" x14ac:dyDescent="0.3"/>
  <sheetData>
    <row r="1" spans="1:41" x14ac:dyDescent="0.3">
      <c r="A1">
        <v>290</v>
      </c>
      <c r="B1">
        <v>20240506</v>
      </c>
      <c r="C1">
        <v>51</v>
      </c>
      <c r="D1">
        <v>23</v>
      </c>
      <c r="E1">
        <v>25</v>
      </c>
      <c r="F1">
        <v>40</v>
      </c>
      <c r="G1">
        <v>14</v>
      </c>
      <c r="H1">
        <v>0</v>
      </c>
      <c r="I1">
        <v>1</v>
      </c>
      <c r="J1">
        <v>80</v>
      </c>
      <c r="K1">
        <v>15</v>
      </c>
      <c r="L1">
        <v>135</v>
      </c>
      <c r="M1">
        <v>48</v>
      </c>
      <c r="N1">
        <v>4</v>
      </c>
      <c r="O1">
        <v>185</v>
      </c>
      <c r="P1">
        <v>12</v>
      </c>
      <c r="Q1">
        <v>48</v>
      </c>
      <c r="R1">
        <v>6</v>
      </c>
      <c r="S1">
        <v>54</v>
      </c>
      <c r="T1">
        <v>36</v>
      </c>
      <c r="U1">
        <v>1824</v>
      </c>
      <c r="V1">
        <v>0</v>
      </c>
      <c r="W1">
        <v>0</v>
      </c>
      <c r="X1">
        <v>0</v>
      </c>
      <c r="Y1">
        <v>1</v>
      </c>
      <c r="Z1">
        <v>10094</v>
      </c>
      <c r="AA1">
        <v>10133</v>
      </c>
      <c r="AB1">
        <v>24</v>
      </c>
      <c r="AC1">
        <v>10081</v>
      </c>
      <c r="AD1">
        <v>4</v>
      </c>
      <c r="AE1">
        <v>0</v>
      </c>
      <c r="AF1">
        <v>1</v>
      </c>
      <c r="AG1">
        <v>83</v>
      </c>
      <c r="AH1">
        <v>15</v>
      </c>
      <c r="AI1">
        <v>8</v>
      </c>
      <c r="AJ1">
        <v>71</v>
      </c>
      <c r="AK1">
        <v>99</v>
      </c>
      <c r="AL1">
        <v>1</v>
      </c>
      <c r="AM1">
        <v>49</v>
      </c>
      <c r="AN1">
        <v>14</v>
      </c>
      <c r="AO1">
        <v>29</v>
      </c>
    </row>
    <row r="2" spans="1:41" x14ac:dyDescent="0.3">
      <c r="A2">
        <v>290</v>
      </c>
      <c r="B2">
        <v>20240507</v>
      </c>
      <c r="C2">
        <v>11</v>
      </c>
      <c r="D2">
        <v>27</v>
      </c>
      <c r="E2">
        <v>30</v>
      </c>
      <c r="F2">
        <v>50</v>
      </c>
      <c r="G2">
        <v>16</v>
      </c>
      <c r="H2">
        <v>10</v>
      </c>
      <c r="I2">
        <v>2</v>
      </c>
      <c r="J2">
        <v>90</v>
      </c>
      <c r="K2">
        <v>16</v>
      </c>
      <c r="L2">
        <v>140</v>
      </c>
      <c r="M2">
        <v>85</v>
      </c>
      <c r="N2">
        <v>4</v>
      </c>
      <c r="O2">
        <v>201</v>
      </c>
      <c r="P2">
        <v>14</v>
      </c>
      <c r="Q2">
        <v>80</v>
      </c>
      <c r="R2">
        <v>6</v>
      </c>
      <c r="S2">
        <v>68</v>
      </c>
      <c r="T2">
        <v>45</v>
      </c>
      <c r="U2">
        <v>1918</v>
      </c>
      <c r="V2">
        <v>0</v>
      </c>
      <c r="W2">
        <v>0</v>
      </c>
      <c r="X2">
        <v>0</v>
      </c>
      <c r="Y2">
        <v>1</v>
      </c>
      <c r="Z2">
        <v>10193</v>
      </c>
      <c r="AA2">
        <v>10245</v>
      </c>
      <c r="AB2">
        <v>24</v>
      </c>
      <c r="AC2">
        <v>10140</v>
      </c>
      <c r="AD2">
        <v>1</v>
      </c>
      <c r="AE2">
        <v>50</v>
      </c>
      <c r="AF2">
        <v>5</v>
      </c>
      <c r="AG2">
        <v>81</v>
      </c>
      <c r="AH2">
        <v>14</v>
      </c>
      <c r="AI2">
        <v>6</v>
      </c>
      <c r="AJ2">
        <v>75</v>
      </c>
      <c r="AK2">
        <v>93</v>
      </c>
      <c r="AL2">
        <v>4</v>
      </c>
      <c r="AM2">
        <v>51</v>
      </c>
      <c r="AN2">
        <v>12</v>
      </c>
      <c r="AO2">
        <v>31</v>
      </c>
    </row>
    <row r="3" spans="1:41" x14ac:dyDescent="0.3">
      <c r="A3">
        <v>290</v>
      </c>
      <c r="B3">
        <v>20240508</v>
      </c>
      <c r="C3">
        <v>335</v>
      </c>
      <c r="D3">
        <v>23</v>
      </c>
      <c r="E3">
        <v>25</v>
      </c>
      <c r="F3">
        <v>40</v>
      </c>
      <c r="G3">
        <v>15</v>
      </c>
      <c r="H3">
        <v>20</v>
      </c>
      <c r="I3">
        <v>2</v>
      </c>
      <c r="J3">
        <v>70</v>
      </c>
      <c r="K3">
        <v>15</v>
      </c>
      <c r="L3">
        <v>132</v>
      </c>
      <c r="M3">
        <v>83</v>
      </c>
      <c r="N3">
        <v>24</v>
      </c>
      <c r="O3">
        <v>188</v>
      </c>
      <c r="P3">
        <v>15</v>
      </c>
      <c r="Q3">
        <v>73</v>
      </c>
      <c r="R3">
        <v>24</v>
      </c>
      <c r="S3">
        <v>49</v>
      </c>
      <c r="T3">
        <v>32</v>
      </c>
      <c r="U3">
        <v>1557</v>
      </c>
      <c r="V3">
        <v>0</v>
      </c>
      <c r="W3">
        <v>0</v>
      </c>
      <c r="X3">
        <v>0</v>
      </c>
      <c r="Y3">
        <v>1</v>
      </c>
      <c r="Z3">
        <v>10268</v>
      </c>
      <c r="AA3">
        <v>10288</v>
      </c>
      <c r="AB3">
        <v>23</v>
      </c>
      <c r="AC3">
        <v>10245</v>
      </c>
      <c r="AD3">
        <v>1</v>
      </c>
      <c r="AE3">
        <v>56</v>
      </c>
      <c r="AF3">
        <v>24</v>
      </c>
      <c r="AG3">
        <v>77</v>
      </c>
      <c r="AH3">
        <v>14</v>
      </c>
      <c r="AI3">
        <v>5</v>
      </c>
      <c r="AJ3">
        <v>78</v>
      </c>
      <c r="AK3">
        <v>95</v>
      </c>
      <c r="AL3">
        <v>24</v>
      </c>
      <c r="AM3">
        <v>58</v>
      </c>
      <c r="AN3">
        <v>14</v>
      </c>
      <c r="AO3">
        <v>25</v>
      </c>
    </row>
    <row r="4" spans="1:41" x14ac:dyDescent="0.3">
      <c r="A4">
        <v>290</v>
      </c>
      <c r="B4">
        <v>20240509</v>
      </c>
      <c r="C4">
        <v>322</v>
      </c>
      <c r="D4">
        <v>11</v>
      </c>
      <c r="E4">
        <v>13</v>
      </c>
      <c r="F4">
        <v>40</v>
      </c>
      <c r="G4">
        <v>17</v>
      </c>
      <c r="H4">
        <v>0</v>
      </c>
      <c r="I4">
        <v>2</v>
      </c>
      <c r="J4">
        <v>70</v>
      </c>
      <c r="K4">
        <v>11</v>
      </c>
      <c r="L4">
        <v>131</v>
      </c>
      <c r="M4">
        <v>58</v>
      </c>
      <c r="N4">
        <v>3</v>
      </c>
      <c r="O4">
        <v>200</v>
      </c>
      <c r="P4">
        <v>14</v>
      </c>
      <c r="Q4">
        <v>50</v>
      </c>
      <c r="R4">
        <v>6</v>
      </c>
      <c r="S4">
        <v>70</v>
      </c>
      <c r="T4">
        <v>46</v>
      </c>
      <c r="U4">
        <v>1993</v>
      </c>
      <c r="V4">
        <v>0</v>
      </c>
      <c r="W4">
        <v>0</v>
      </c>
      <c r="X4">
        <v>0</v>
      </c>
      <c r="Y4">
        <v>1</v>
      </c>
      <c r="Z4">
        <v>10266</v>
      </c>
      <c r="AA4">
        <v>10285</v>
      </c>
      <c r="AB4">
        <v>1</v>
      </c>
      <c r="AC4">
        <v>10249</v>
      </c>
      <c r="AD4">
        <v>17</v>
      </c>
      <c r="AE4">
        <v>0</v>
      </c>
      <c r="AF4">
        <v>2</v>
      </c>
      <c r="AG4">
        <v>81</v>
      </c>
      <c r="AH4">
        <v>16</v>
      </c>
      <c r="AI4">
        <v>7</v>
      </c>
      <c r="AJ4">
        <v>78</v>
      </c>
      <c r="AK4">
        <v>99</v>
      </c>
      <c r="AL4">
        <v>5</v>
      </c>
      <c r="AM4">
        <v>51</v>
      </c>
      <c r="AN4">
        <v>13</v>
      </c>
      <c r="AO4">
        <v>32</v>
      </c>
    </row>
    <row r="5" spans="1:41" x14ac:dyDescent="0.3">
      <c r="A5">
        <v>290</v>
      </c>
      <c r="B5">
        <v>20240510</v>
      </c>
      <c r="C5">
        <v>19</v>
      </c>
      <c r="D5">
        <v>19</v>
      </c>
      <c r="E5">
        <v>21</v>
      </c>
      <c r="F5">
        <v>50</v>
      </c>
      <c r="G5">
        <v>19</v>
      </c>
      <c r="H5">
        <v>0</v>
      </c>
      <c r="I5">
        <v>1</v>
      </c>
      <c r="J5">
        <v>80</v>
      </c>
      <c r="K5">
        <v>19</v>
      </c>
      <c r="L5">
        <v>152</v>
      </c>
      <c r="M5">
        <v>47</v>
      </c>
      <c r="N5">
        <v>4</v>
      </c>
      <c r="O5">
        <v>220</v>
      </c>
      <c r="P5">
        <v>14</v>
      </c>
      <c r="Q5">
        <v>46</v>
      </c>
      <c r="R5">
        <v>6</v>
      </c>
      <c r="S5">
        <v>132</v>
      </c>
      <c r="T5">
        <v>86</v>
      </c>
      <c r="U5">
        <v>2521</v>
      </c>
      <c r="V5">
        <v>0</v>
      </c>
      <c r="W5">
        <v>0</v>
      </c>
      <c r="X5">
        <v>0</v>
      </c>
      <c r="Y5">
        <v>1</v>
      </c>
      <c r="Z5">
        <v>10239</v>
      </c>
      <c r="AA5">
        <v>10249</v>
      </c>
      <c r="AB5">
        <v>8</v>
      </c>
      <c r="AC5">
        <v>10226</v>
      </c>
      <c r="AD5">
        <v>17</v>
      </c>
      <c r="AE5">
        <v>0</v>
      </c>
      <c r="AF5">
        <v>1</v>
      </c>
      <c r="AG5">
        <v>80</v>
      </c>
      <c r="AH5">
        <v>17</v>
      </c>
      <c r="AI5">
        <v>7</v>
      </c>
      <c r="AJ5">
        <v>73</v>
      </c>
      <c r="AK5">
        <v>99</v>
      </c>
      <c r="AL5">
        <v>1</v>
      </c>
      <c r="AM5">
        <v>45</v>
      </c>
      <c r="AN5">
        <v>13</v>
      </c>
      <c r="AO5">
        <v>42</v>
      </c>
    </row>
    <row r="6" spans="1:41" x14ac:dyDescent="0.3">
      <c r="A6">
        <v>290</v>
      </c>
      <c r="B6">
        <v>20240511</v>
      </c>
      <c r="C6">
        <v>54</v>
      </c>
      <c r="D6">
        <v>31</v>
      </c>
      <c r="E6">
        <v>32</v>
      </c>
      <c r="F6">
        <v>40</v>
      </c>
      <c r="G6">
        <v>3</v>
      </c>
      <c r="H6">
        <v>20</v>
      </c>
      <c r="I6">
        <v>11</v>
      </c>
      <c r="J6">
        <v>80</v>
      </c>
      <c r="K6">
        <v>15</v>
      </c>
      <c r="L6">
        <v>158</v>
      </c>
      <c r="M6">
        <v>99</v>
      </c>
      <c r="N6">
        <v>3</v>
      </c>
      <c r="O6">
        <v>226</v>
      </c>
      <c r="P6">
        <v>16</v>
      </c>
      <c r="Q6">
        <v>82</v>
      </c>
      <c r="R6">
        <v>24</v>
      </c>
      <c r="S6">
        <v>103</v>
      </c>
      <c r="T6">
        <v>67</v>
      </c>
      <c r="U6">
        <v>2406</v>
      </c>
      <c r="V6">
        <v>0</v>
      </c>
      <c r="W6">
        <v>0</v>
      </c>
      <c r="X6">
        <v>0</v>
      </c>
      <c r="Y6">
        <v>1</v>
      </c>
      <c r="Z6">
        <v>10226</v>
      </c>
      <c r="AA6">
        <v>10243</v>
      </c>
      <c r="AB6">
        <v>7</v>
      </c>
      <c r="AC6">
        <v>10208</v>
      </c>
      <c r="AD6">
        <v>24</v>
      </c>
      <c r="AE6">
        <v>32</v>
      </c>
      <c r="AF6">
        <v>5</v>
      </c>
      <c r="AG6">
        <v>83</v>
      </c>
      <c r="AH6">
        <v>19</v>
      </c>
      <c r="AI6">
        <v>6</v>
      </c>
      <c r="AJ6">
        <v>67</v>
      </c>
      <c r="AK6">
        <v>96</v>
      </c>
      <c r="AL6">
        <v>4</v>
      </c>
      <c r="AM6">
        <v>36</v>
      </c>
      <c r="AN6">
        <v>16</v>
      </c>
      <c r="AO6">
        <v>40</v>
      </c>
    </row>
    <row r="7" spans="1:41" x14ac:dyDescent="0.3">
      <c r="A7">
        <v>290</v>
      </c>
      <c r="B7">
        <v>20240512</v>
      </c>
      <c r="C7">
        <v>90</v>
      </c>
      <c r="D7">
        <v>40</v>
      </c>
      <c r="E7">
        <v>41</v>
      </c>
      <c r="F7">
        <v>50</v>
      </c>
      <c r="G7">
        <v>10</v>
      </c>
      <c r="H7">
        <v>30</v>
      </c>
      <c r="I7">
        <v>2</v>
      </c>
      <c r="J7">
        <v>100</v>
      </c>
      <c r="K7">
        <v>13</v>
      </c>
      <c r="L7">
        <v>188</v>
      </c>
      <c r="M7">
        <v>112</v>
      </c>
      <c r="N7">
        <v>4</v>
      </c>
      <c r="O7">
        <v>245</v>
      </c>
      <c r="P7">
        <v>15</v>
      </c>
      <c r="Q7">
        <v>91</v>
      </c>
      <c r="R7">
        <v>6</v>
      </c>
      <c r="S7">
        <v>143</v>
      </c>
      <c r="T7">
        <v>92</v>
      </c>
      <c r="U7">
        <v>2714</v>
      </c>
      <c r="V7">
        <v>0</v>
      </c>
      <c r="W7">
        <v>0</v>
      </c>
      <c r="X7">
        <v>0</v>
      </c>
      <c r="Y7">
        <v>1</v>
      </c>
      <c r="Z7">
        <v>10167</v>
      </c>
      <c r="AA7">
        <v>10207</v>
      </c>
      <c r="AB7">
        <v>1</v>
      </c>
      <c r="AC7">
        <v>10127</v>
      </c>
      <c r="AD7">
        <v>24</v>
      </c>
      <c r="AE7">
        <v>70</v>
      </c>
      <c r="AF7">
        <v>4</v>
      </c>
      <c r="AG7">
        <v>83</v>
      </c>
      <c r="AH7">
        <v>17</v>
      </c>
      <c r="AI7">
        <v>5</v>
      </c>
      <c r="AJ7">
        <v>58</v>
      </c>
      <c r="AK7">
        <v>81</v>
      </c>
      <c r="AL7">
        <v>4</v>
      </c>
      <c r="AM7">
        <v>42</v>
      </c>
      <c r="AN7">
        <v>15</v>
      </c>
      <c r="AO7">
        <v>48</v>
      </c>
    </row>
    <row r="8" spans="1:41" x14ac:dyDescent="0.3">
      <c r="A8">
        <v>290</v>
      </c>
      <c r="B8">
        <v>20240513</v>
      </c>
      <c r="C8">
        <v>140</v>
      </c>
      <c r="D8">
        <v>26</v>
      </c>
      <c r="E8">
        <v>30</v>
      </c>
      <c r="F8">
        <v>50</v>
      </c>
      <c r="G8">
        <v>17</v>
      </c>
      <c r="H8">
        <v>10</v>
      </c>
      <c r="I8">
        <v>21</v>
      </c>
      <c r="J8">
        <v>90</v>
      </c>
      <c r="K8">
        <v>12</v>
      </c>
      <c r="L8">
        <v>202</v>
      </c>
      <c r="M8">
        <v>138</v>
      </c>
      <c r="N8">
        <v>4</v>
      </c>
      <c r="O8">
        <v>263</v>
      </c>
      <c r="P8">
        <v>16</v>
      </c>
      <c r="Q8">
        <v>109</v>
      </c>
      <c r="R8">
        <v>24</v>
      </c>
      <c r="S8">
        <v>115</v>
      </c>
      <c r="T8">
        <v>74</v>
      </c>
      <c r="U8">
        <v>2326</v>
      </c>
      <c r="V8">
        <v>0</v>
      </c>
      <c r="W8">
        <v>-1</v>
      </c>
      <c r="X8">
        <v>-1</v>
      </c>
      <c r="Y8">
        <v>1</v>
      </c>
      <c r="Z8">
        <v>10106</v>
      </c>
      <c r="AA8">
        <v>10126</v>
      </c>
      <c r="AB8">
        <v>6</v>
      </c>
      <c r="AC8">
        <v>10083</v>
      </c>
      <c r="AD8">
        <v>24</v>
      </c>
      <c r="AE8">
        <v>70</v>
      </c>
      <c r="AF8">
        <v>21</v>
      </c>
      <c r="AG8">
        <v>83</v>
      </c>
      <c r="AH8">
        <v>19</v>
      </c>
      <c r="AI8">
        <v>3</v>
      </c>
      <c r="AJ8">
        <v>62</v>
      </c>
      <c r="AK8">
        <v>82</v>
      </c>
      <c r="AL8">
        <v>21</v>
      </c>
      <c r="AM8">
        <v>40</v>
      </c>
      <c r="AN8">
        <v>16</v>
      </c>
      <c r="AO8">
        <v>43</v>
      </c>
    </row>
    <row r="9" spans="1:41" x14ac:dyDescent="0.3">
      <c r="A9">
        <v>290</v>
      </c>
      <c r="B9">
        <v>20240514</v>
      </c>
      <c r="C9">
        <v>112</v>
      </c>
      <c r="D9">
        <v>42</v>
      </c>
      <c r="E9">
        <v>44</v>
      </c>
      <c r="F9">
        <v>60</v>
      </c>
      <c r="G9">
        <v>10</v>
      </c>
      <c r="H9">
        <v>30</v>
      </c>
      <c r="I9">
        <v>1</v>
      </c>
      <c r="J9">
        <v>120</v>
      </c>
      <c r="K9">
        <v>11</v>
      </c>
      <c r="L9">
        <v>217</v>
      </c>
      <c r="M9">
        <v>152</v>
      </c>
      <c r="N9">
        <v>5</v>
      </c>
      <c r="O9">
        <v>274</v>
      </c>
      <c r="P9">
        <v>15</v>
      </c>
      <c r="Q9">
        <v>142</v>
      </c>
      <c r="R9">
        <v>6</v>
      </c>
      <c r="S9">
        <v>145</v>
      </c>
      <c r="T9">
        <v>93</v>
      </c>
      <c r="U9">
        <v>2742</v>
      </c>
      <c r="V9">
        <v>0</v>
      </c>
      <c r="W9">
        <v>0</v>
      </c>
      <c r="X9">
        <v>0</v>
      </c>
      <c r="Y9">
        <v>1</v>
      </c>
      <c r="Z9">
        <v>10063</v>
      </c>
      <c r="AA9">
        <v>10080</v>
      </c>
      <c r="AB9">
        <v>1</v>
      </c>
      <c r="AC9">
        <v>10047</v>
      </c>
      <c r="AD9">
        <v>17</v>
      </c>
      <c r="AE9">
        <v>75</v>
      </c>
      <c r="AF9">
        <v>1</v>
      </c>
      <c r="AG9">
        <v>83</v>
      </c>
      <c r="AH9">
        <v>19</v>
      </c>
      <c r="AI9">
        <v>0</v>
      </c>
      <c r="AJ9">
        <v>49</v>
      </c>
      <c r="AK9">
        <v>75</v>
      </c>
      <c r="AL9">
        <v>1</v>
      </c>
      <c r="AM9">
        <v>34</v>
      </c>
      <c r="AN9">
        <v>17</v>
      </c>
      <c r="AO9">
        <v>51</v>
      </c>
    </row>
    <row r="10" spans="1:41" x14ac:dyDescent="0.3">
      <c r="A10">
        <v>290</v>
      </c>
      <c r="B10">
        <v>20240515</v>
      </c>
      <c r="C10">
        <v>128</v>
      </c>
      <c r="D10">
        <v>21</v>
      </c>
      <c r="E10">
        <v>35</v>
      </c>
      <c r="F10">
        <v>50</v>
      </c>
      <c r="G10">
        <v>7</v>
      </c>
      <c r="H10">
        <v>10</v>
      </c>
      <c r="I10">
        <v>23</v>
      </c>
      <c r="J10">
        <v>90</v>
      </c>
      <c r="K10">
        <v>15</v>
      </c>
      <c r="L10">
        <v>195</v>
      </c>
      <c r="M10">
        <v>126</v>
      </c>
      <c r="N10">
        <v>24</v>
      </c>
      <c r="O10">
        <v>253</v>
      </c>
      <c r="P10">
        <v>15</v>
      </c>
      <c r="Q10">
        <v>99</v>
      </c>
      <c r="R10">
        <v>24</v>
      </c>
      <c r="S10">
        <v>104</v>
      </c>
      <c r="T10">
        <v>66</v>
      </c>
      <c r="U10">
        <v>2303</v>
      </c>
      <c r="V10">
        <v>0</v>
      </c>
      <c r="W10">
        <v>0</v>
      </c>
      <c r="X10">
        <v>0</v>
      </c>
      <c r="Y10">
        <v>1</v>
      </c>
      <c r="Z10">
        <v>10058</v>
      </c>
      <c r="AA10">
        <v>10070</v>
      </c>
      <c r="AB10">
        <v>20</v>
      </c>
      <c r="AC10">
        <v>10051</v>
      </c>
      <c r="AD10">
        <v>16</v>
      </c>
      <c r="AE10">
        <v>50</v>
      </c>
      <c r="AF10">
        <v>24</v>
      </c>
      <c r="AG10">
        <v>83</v>
      </c>
      <c r="AH10">
        <v>1</v>
      </c>
      <c r="AI10">
        <v>5</v>
      </c>
      <c r="AJ10">
        <v>58</v>
      </c>
      <c r="AK10">
        <v>95</v>
      </c>
      <c r="AL10">
        <v>24</v>
      </c>
      <c r="AM10">
        <v>36</v>
      </c>
      <c r="AN10">
        <v>13</v>
      </c>
      <c r="AO10">
        <v>42</v>
      </c>
    </row>
    <row r="11" spans="1:41" x14ac:dyDescent="0.3">
      <c r="A11">
        <v>290</v>
      </c>
      <c r="B11">
        <v>20240516</v>
      </c>
      <c r="C11">
        <v>103</v>
      </c>
      <c r="D11">
        <v>16</v>
      </c>
      <c r="E11">
        <v>26</v>
      </c>
      <c r="F11">
        <v>50</v>
      </c>
      <c r="G11">
        <v>10</v>
      </c>
      <c r="H11">
        <v>10</v>
      </c>
      <c r="I11">
        <v>2</v>
      </c>
      <c r="J11">
        <v>90</v>
      </c>
      <c r="K11">
        <v>10</v>
      </c>
      <c r="L11">
        <v>165</v>
      </c>
      <c r="M11">
        <v>119</v>
      </c>
      <c r="N11">
        <v>3</v>
      </c>
      <c r="O11">
        <v>215</v>
      </c>
      <c r="P11">
        <v>13</v>
      </c>
      <c r="Q11">
        <v>99</v>
      </c>
      <c r="R11">
        <v>6</v>
      </c>
      <c r="S11">
        <v>21</v>
      </c>
      <c r="T11">
        <v>13</v>
      </c>
      <c r="U11">
        <v>1265</v>
      </c>
      <c r="V11">
        <v>13</v>
      </c>
      <c r="W11">
        <v>60</v>
      </c>
      <c r="X11">
        <v>47</v>
      </c>
      <c r="Y11">
        <v>15</v>
      </c>
      <c r="Z11">
        <v>10051</v>
      </c>
      <c r="AA11">
        <v>10070</v>
      </c>
      <c r="AB11">
        <v>22</v>
      </c>
      <c r="AC11">
        <v>10034</v>
      </c>
      <c r="AD11">
        <v>5</v>
      </c>
      <c r="AE11">
        <v>1</v>
      </c>
      <c r="AF11">
        <v>24</v>
      </c>
      <c r="AG11">
        <v>82</v>
      </c>
      <c r="AH11">
        <v>13</v>
      </c>
      <c r="AI11">
        <v>8</v>
      </c>
      <c r="AJ11">
        <v>81</v>
      </c>
      <c r="AK11">
        <v>98</v>
      </c>
      <c r="AL11">
        <v>24</v>
      </c>
      <c r="AM11">
        <v>58</v>
      </c>
      <c r="AN11">
        <v>13</v>
      </c>
      <c r="AO11">
        <v>22</v>
      </c>
    </row>
    <row r="12" spans="1:41" x14ac:dyDescent="0.3">
      <c r="A12">
        <v>290</v>
      </c>
      <c r="B12">
        <v>20240517</v>
      </c>
      <c r="C12">
        <v>58</v>
      </c>
      <c r="D12">
        <v>14</v>
      </c>
      <c r="E12">
        <v>15</v>
      </c>
      <c r="F12">
        <v>40</v>
      </c>
      <c r="G12">
        <v>12</v>
      </c>
      <c r="H12">
        <v>0</v>
      </c>
      <c r="I12">
        <v>2</v>
      </c>
      <c r="J12">
        <v>70</v>
      </c>
      <c r="K12">
        <v>11</v>
      </c>
      <c r="L12">
        <v>170</v>
      </c>
      <c r="M12">
        <v>98</v>
      </c>
      <c r="N12">
        <v>2</v>
      </c>
      <c r="O12">
        <v>220</v>
      </c>
      <c r="P12">
        <v>13</v>
      </c>
      <c r="Q12">
        <v>79</v>
      </c>
      <c r="R12">
        <v>6</v>
      </c>
      <c r="S12">
        <v>43</v>
      </c>
      <c r="T12">
        <v>27</v>
      </c>
      <c r="U12">
        <v>1598</v>
      </c>
      <c r="V12">
        <v>0</v>
      </c>
      <c r="W12">
        <v>-1</v>
      </c>
      <c r="X12">
        <v>-1</v>
      </c>
      <c r="Y12">
        <v>1</v>
      </c>
      <c r="Z12">
        <v>10073</v>
      </c>
      <c r="AA12">
        <v>10086</v>
      </c>
      <c r="AB12">
        <v>23</v>
      </c>
      <c r="AC12">
        <v>10067</v>
      </c>
      <c r="AD12">
        <v>3</v>
      </c>
      <c r="AE12">
        <v>0</v>
      </c>
      <c r="AF12">
        <v>1</v>
      </c>
      <c r="AG12">
        <v>83</v>
      </c>
      <c r="AH12">
        <v>17</v>
      </c>
      <c r="AI12">
        <v>8</v>
      </c>
      <c r="AJ12">
        <v>77</v>
      </c>
      <c r="AK12">
        <v>99</v>
      </c>
      <c r="AL12">
        <v>3</v>
      </c>
      <c r="AM12">
        <v>48</v>
      </c>
      <c r="AN12">
        <v>17</v>
      </c>
      <c r="AO12">
        <v>28</v>
      </c>
    </row>
    <row r="13" spans="1:41" x14ac:dyDescent="0.3">
      <c r="A13">
        <v>290</v>
      </c>
      <c r="B13">
        <v>20240518</v>
      </c>
      <c r="C13">
        <v>68</v>
      </c>
      <c r="D13">
        <v>21</v>
      </c>
      <c r="E13">
        <v>26</v>
      </c>
      <c r="F13">
        <v>50</v>
      </c>
      <c r="G13">
        <v>10</v>
      </c>
      <c r="H13">
        <v>0</v>
      </c>
      <c r="I13">
        <v>20</v>
      </c>
      <c r="J13">
        <v>110</v>
      </c>
      <c r="K13">
        <v>13</v>
      </c>
      <c r="L13">
        <v>176</v>
      </c>
      <c r="M13">
        <v>99</v>
      </c>
      <c r="N13">
        <v>2</v>
      </c>
      <c r="O13">
        <v>237</v>
      </c>
      <c r="P13">
        <v>14</v>
      </c>
      <c r="Q13">
        <v>62</v>
      </c>
      <c r="R13">
        <v>6</v>
      </c>
      <c r="S13">
        <v>81</v>
      </c>
      <c r="T13">
        <v>51</v>
      </c>
      <c r="U13">
        <v>2122</v>
      </c>
      <c r="V13">
        <v>0</v>
      </c>
      <c r="W13">
        <v>-1</v>
      </c>
      <c r="X13">
        <v>-1</v>
      </c>
      <c r="Y13">
        <v>1</v>
      </c>
      <c r="Z13">
        <v>10100</v>
      </c>
      <c r="AA13">
        <v>10108</v>
      </c>
      <c r="AB13">
        <v>9</v>
      </c>
      <c r="AC13">
        <v>10087</v>
      </c>
      <c r="AD13">
        <v>1</v>
      </c>
      <c r="AE13">
        <v>63</v>
      </c>
      <c r="AF13">
        <v>1</v>
      </c>
      <c r="AG13">
        <v>82</v>
      </c>
      <c r="AH13">
        <v>6</v>
      </c>
      <c r="AI13">
        <v>6</v>
      </c>
      <c r="AJ13">
        <v>63</v>
      </c>
      <c r="AK13">
        <v>97</v>
      </c>
      <c r="AL13">
        <v>1</v>
      </c>
      <c r="AM13">
        <v>37</v>
      </c>
      <c r="AN13">
        <v>15</v>
      </c>
      <c r="AO13">
        <v>37</v>
      </c>
    </row>
    <row r="14" spans="1:41" x14ac:dyDescent="0.3">
      <c r="A14">
        <v>290</v>
      </c>
      <c r="B14">
        <v>20240519</v>
      </c>
      <c r="C14">
        <v>11</v>
      </c>
      <c r="D14">
        <v>12</v>
      </c>
      <c r="E14">
        <v>15</v>
      </c>
      <c r="F14">
        <v>30</v>
      </c>
      <c r="G14">
        <v>9</v>
      </c>
      <c r="H14">
        <v>0</v>
      </c>
      <c r="I14">
        <v>1</v>
      </c>
      <c r="J14">
        <v>70</v>
      </c>
      <c r="K14">
        <v>9</v>
      </c>
      <c r="L14">
        <v>154</v>
      </c>
      <c r="M14">
        <v>95</v>
      </c>
      <c r="N14">
        <v>24</v>
      </c>
      <c r="O14">
        <v>216</v>
      </c>
      <c r="P14">
        <v>11</v>
      </c>
      <c r="Q14">
        <v>65</v>
      </c>
      <c r="R14">
        <v>24</v>
      </c>
      <c r="S14">
        <v>32</v>
      </c>
      <c r="T14">
        <v>20</v>
      </c>
      <c r="U14">
        <v>1420</v>
      </c>
      <c r="V14">
        <v>22</v>
      </c>
      <c r="W14">
        <v>46</v>
      </c>
      <c r="X14">
        <v>27</v>
      </c>
      <c r="Y14">
        <v>22</v>
      </c>
      <c r="Z14">
        <v>10102</v>
      </c>
      <c r="AA14">
        <v>10114</v>
      </c>
      <c r="AB14">
        <v>21</v>
      </c>
      <c r="AC14">
        <v>10093</v>
      </c>
      <c r="AD14">
        <v>3</v>
      </c>
      <c r="AE14">
        <v>1</v>
      </c>
      <c r="AF14">
        <v>24</v>
      </c>
      <c r="AG14">
        <v>80</v>
      </c>
      <c r="AH14">
        <v>11</v>
      </c>
      <c r="AI14">
        <v>7</v>
      </c>
      <c r="AJ14">
        <v>83</v>
      </c>
      <c r="AK14">
        <v>99</v>
      </c>
      <c r="AL14">
        <v>24</v>
      </c>
      <c r="AM14">
        <v>54</v>
      </c>
      <c r="AN14">
        <v>11</v>
      </c>
      <c r="AO14">
        <v>24</v>
      </c>
    </row>
    <row r="15" spans="1:41" x14ac:dyDescent="0.3">
      <c r="A15">
        <v>290</v>
      </c>
      <c r="B15">
        <v>20240520</v>
      </c>
      <c r="C15">
        <v>83</v>
      </c>
      <c r="D15">
        <v>8</v>
      </c>
      <c r="E15">
        <v>13</v>
      </c>
      <c r="F15">
        <v>30</v>
      </c>
      <c r="G15">
        <v>14</v>
      </c>
      <c r="H15">
        <v>0</v>
      </c>
      <c r="I15">
        <v>1</v>
      </c>
      <c r="J15">
        <v>60</v>
      </c>
      <c r="K15">
        <v>12</v>
      </c>
      <c r="L15">
        <v>154</v>
      </c>
      <c r="M15">
        <v>92</v>
      </c>
      <c r="N15">
        <v>1</v>
      </c>
      <c r="O15">
        <v>221</v>
      </c>
      <c r="P15">
        <v>16</v>
      </c>
      <c r="Q15">
        <v>64</v>
      </c>
      <c r="R15">
        <v>6</v>
      </c>
      <c r="S15">
        <v>55</v>
      </c>
      <c r="T15">
        <v>35</v>
      </c>
      <c r="U15">
        <v>1807</v>
      </c>
      <c r="V15">
        <v>7</v>
      </c>
      <c r="W15">
        <v>15</v>
      </c>
      <c r="X15">
        <v>15</v>
      </c>
      <c r="Y15">
        <v>4</v>
      </c>
      <c r="Z15">
        <v>10109</v>
      </c>
      <c r="AA15">
        <v>10119</v>
      </c>
      <c r="AB15">
        <v>9</v>
      </c>
      <c r="AC15">
        <v>10098</v>
      </c>
      <c r="AD15">
        <v>16</v>
      </c>
      <c r="AE15">
        <v>1</v>
      </c>
      <c r="AF15">
        <v>1</v>
      </c>
      <c r="AG15">
        <v>82</v>
      </c>
      <c r="AH15">
        <v>15</v>
      </c>
      <c r="AI15">
        <v>6</v>
      </c>
      <c r="AJ15">
        <v>82</v>
      </c>
      <c r="AK15">
        <v>99</v>
      </c>
      <c r="AL15">
        <v>1</v>
      </c>
      <c r="AM15">
        <v>56</v>
      </c>
      <c r="AN15">
        <v>13</v>
      </c>
      <c r="AO15">
        <v>30</v>
      </c>
    </row>
    <row r="16" spans="1:41" x14ac:dyDescent="0.3">
      <c r="A16">
        <v>290</v>
      </c>
      <c r="B16">
        <v>20240521</v>
      </c>
      <c r="C16">
        <v>63</v>
      </c>
      <c r="D16">
        <v>26</v>
      </c>
      <c r="E16">
        <v>34</v>
      </c>
      <c r="F16">
        <v>50</v>
      </c>
      <c r="G16">
        <v>10</v>
      </c>
      <c r="H16">
        <v>10</v>
      </c>
      <c r="I16">
        <v>1</v>
      </c>
      <c r="J16">
        <v>100</v>
      </c>
      <c r="K16">
        <v>11</v>
      </c>
      <c r="L16">
        <v>183</v>
      </c>
      <c r="M16">
        <v>94</v>
      </c>
      <c r="N16">
        <v>1</v>
      </c>
      <c r="O16">
        <v>247</v>
      </c>
      <c r="P16">
        <v>15</v>
      </c>
      <c r="Q16">
        <v>60</v>
      </c>
      <c r="R16">
        <v>6</v>
      </c>
      <c r="S16">
        <v>82</v>
      </c>
      <c r="T16">
        <v>51</v>
      </c>
      <c r="U16">
        <v>2097</v>
      </c>
      <c r="V16">
        <v>53</v>
      </c>
      <c r="W16">
        <v>122</v>
      </c>
      <c r="X16">
        <v>53</v>
      </c>
      <c r="Y16">
        <v>20</v>
      </c>
      <c r="Z16">
        <v>10072</v>
      </c>
      <c r="AA16">
        <v>10103</v>
      </c>
      <c r="AB16">
        <v>1</v>
      </c>
      <c r="AC16">
        <v>10031</v>
      </c>
      <c r="AD16">
        <v>24</v>
      </c>
      <c r="AE16">
        <v>5</v>
      </c>
      <c r="AF16">
        <v>1</v>
      </c>
      <c r="AG16">
        <v>83</v>
      </c>
      <c r="AH16">
        <v>16</v>
      </c>
      <c r="AI16">
        <v>7</v>
      </c>
      <c r="AJ16">
        <v>76</v>
      </c>
      <c r="AK16">
        <v>98</v>
      </c>
      <c r="AL16">
        <v>1</v>
      </c>
      <c r="AM16">
        <v>52</v>
      </c>
      <c r="AN16">
        <v>11</v>
      </c>
      <c r="AO16">
        <v>37</v>
      </c>
    </row>
    <row r="17" spans="1:41" x14ac:dyDescent="0.3">
      <c r="A17">
        <v>290</v>
      </c>
      <c r="B17">
        <v>20240522</v>
      </c>
      <c r="C17">
        <v>213</v>
      </c>
      <c r="D17">
        <v>34</v>
      </c>
      <c r="E17">
        <v>36</v>
      </c>
      <c r="F17">
        <v>50</v>
      </c>
      <c r="G17">
        <v>10</v>
      </c>
      <c r="H17">
        <v>20</v>
      </c>
      <c r="I17">
        <v>1</v>
      </c>
      <c r="J17">
        <v>90</v>
      </c>
      <c r="K17">
        <v>10</v>
      </c>
      <c r="L17">
        <v>156</v>
      </c>
      <c r="M17">
        <v>125</v>
      </c>
      <c r="N17">
        <v>23</v>
      </c>
      <c r="O17">
        <v>190</v>
      </c>
      <c r="P17">
        <v>16</v>
      </c>
      <c r="Q17">
        <v>107</v>
      </c>
      <c r="R17">
        <v>24</v>
      </c>
      <c r="S17">
        <v>32</v>
      </c>
      <c r="T17">
        <v>20</v>
      </c>
      <c r="U17">
        <v>1164</v>
      </c>
      <c r="V17">
        <v>15</v>
      </c>
      <c r="W17">
        <v>4</v>
      </c>
      <c r="X17">
        <v>3</v>
      </c>
      <c r="Y17">
        <v>2</v>
      </c>
      <c r="Z17">
        <v>10082</v>
      </c>
      <c r="AA17">
        <v>10121</v>
      </c>
      <c r="AB17">
        <v>24</v>
      </c>
      <c r="AC17">
        <v>10027</v>
      </c>
      <c r="AD17">
        <v>1</v>
      </c>
      <c r="AE17">
        <v>56</v>
      </c>
      <c r="AF17">
        <v>8</v>
      </c>
      <c r="AG17">
        <v>80</v>
      </c>
      <c r="AH17">
        <v>16</v>
      </c>
      <c r="AI17">
        <v>7</v>
      </c>
      <c r="AJ17">
        <v>82</v>
      </c>
      <c r="AK17">
        <v>96</v>
      </c>
      <c r="AL17">
        <v>2</v>
      </c>
      <c r="AM17">
        <v>67</v>
      </c>
      <c r="AN17">
        <v>17</v>
      </c>
      <c r="AO17">
        <v>19</v>
      </c>
    </row>
    <row r="18" spans="1:41" x14ac:dyDescent="0.3">
      <c r="A18">
        <v>290</v>
      </c>
      <c r="B18">
        <v>20240523</v>
      </c>
      <c r="C18">
        <v>227</v>
      </c>
      <c r="D18">
        <v>25</v>
      </c>
      <c r="E18">
        <v>30</v>
      </c>
      <c r="F18">
        <v>50</v>
      </c>
      <c r="G18">
        <v>7</v>
      </c>
      <c r="H18">
        <v>0</v>
      </c>
      <c r="I18">
        <v>21</v>
      </c>
      <c r="J18">
        <v>90</v>
      </c>
      <c r="K18">
        <v>6</v>
      </c>
      <c r="L18">
        <v>151</v>
      </c>
      <c r="M18">
        <v>90</v>
      </c>
      <c r="N18">
        <v>24</v>
      </c>
      <c r="O18">
        <v>207</v>
      </c>
      <c r="P18">
        <v>15</v>
      </c>
      <c r="Q18">
        <v>62</v>
      </c>
      <c r="R18">
        <v>24</v>
      </c>
      <c r="S18">
        <v>57</v>
      </c>
      <c r="T18">
        <v>35</v>
      </c>
      <c r="U18">
        <v>1692</v>
      </c>
      <c r="V18">
        <v>0</v>
      </c>
      <c r="W18">
        <v>-1</v>
      </c>
      <c r="X18">
        <v>-1</v>
      </c>
      <c r="Y18">
        <v>1</v>
      </c>
      <c r="Z18">
        <v>10149</v>
      </c>
      <c r="AA18">
        <v>10177</v>
      </c>
      <c r="AB18">
        <v>24</v>
      </c>
      <c r="AC18">
        <v>10122</v>
      </c>
      <c r="AD18">
        <v>1</v>
      </c>
      <c r="AE18">
        <v>1</v>
      </c>
      <c r="AF18">
        <v>24</v>
      </c>
      <c r="AG18">
        <v>81</v>
      </c>
      <c r="AH18">
        <v>14</v>
      </c>
      <c r="AI18">
        <v>5</v>
      </c>
      <c r="AJ18">
        <v>78</v>
      </c>
      <c r="AK18">
        <v>98</v>
      </c>
      <c r="AL18">
        <v>22</v>
      </c>
      <c r="AM18">
        <v>56</v>
      </c>
      <c r="AN18">
        <v>16</v>
      </c>
      <c r="AO18">
        <v>28</v>
      </c>
    </row>
    <row r="19" spans="1:41" x14ac:dyDescent="0.3">
      <c r="A19">
        <v>290</v>
      </c>
      <c r="B19">
        <v>20240524</v>
      </c>
      <c r="C19">
        <v>12</v>
      </c>
      <c r="D19">
        <v>7</v>
      </c>
      <c r="E19">
        <v>17</v>
      </c>
      <c r="F19">
        <v>30</v>
      </c>
      <c r="G19">
        <v>11</v>
      </c>
      <c r="H19">
        <v>0</v>
      </c>
      <c r="I19">
        <v>2</v>
      </c>
      <c r="J19">
        <v>110</v>
      </c>
      <c r="K19">
        <v>11</v>
      </c>
      <c r="L19">
        <v>146</v>
      </c>
      <c r="M19">
        <v>78</v>
      </c>
      <c r="N19">
        <v>3</v>
      </c>
      <c r="O19">
        <v>209</v>
      </c>
      <c r="P19">
        <v>10</v>
      </c>
      <c r="Q19">
        <v>42</v>
      </c>
      <c r="R19">
        <v>6</v>
      </c>
      <c r="S19">
        <v>14</v>
      </c>
      <c r="T19">
        <v>9</v>
      </c>
      <c r="U19">
        <v>936</v>
      </c>
      <c r="V19">
        <v>77</v>
      </c>
      <c r="W19">
        <v>66</v>
      </c>
      <c r="X19">
        <v>11</v>
      </c>
      <c r="Y19">
        <v>16</v>
      </c>
      <c r="Z19">
        <v>10180</v>
      </c>
      <c r="AA19">
        <v>10193</v>
      </c>
      <c r="AB19">
        <v>11</v>
      </c>
      <c r="AC19">
        <v>10170</v>
      </c>
      <c r="AD19">
        <v>24</v>
      </c>
      <c r="AE19">
        <v>1</v>
      </c>
      <c r="AF19">
        <v>3</v>
      </c>
      <c r="AG19">
        <v>75</v>
      </c>
      <c r="AH19">
        <v>14</v>
      </c>
      <c r="AI19">
        <v>8</v>
      </c>
      <c r="AJ19">
        <v>88</v>
      </c>
      <c r="AK19">
        <v>99</v>
      </c>
      <c r="AL19">
        <v>3</v>
      </c>
      <c r="AM19">
        <v>59</v>
      </c>
      <c r="AN19">
        <v>10</v>
      </c>
      <c r="AO19">
        <v>15</v>
      </c>
    </row>
    <row r="20" spans="1:41" x14ac:dyDescent="0.3">
      <c r="A20">
        <v>290</v>
      </c>
      <c r="B20">
        <v>20240525</v>
      </c>
      <c r="C20">
        <v>177</v>
      </c>
      <c r="D20">
        <v>18</v>
      </c>
      <c r="E20">
        <v>25</v>
      </c>
      <c r="F20">
        <v>50</v>
      </c>
      <c r="G20">
        <v>12</v>
      </c>
      <c r="H20">
        <v>0</v>
      </c>
      <c r="I20">
        <v>22</v>
      </c>
      <c r="J20">
        <v>80</v>
      </c>
      <c r="K20">
        <v>14</v>
      </c>
      <c r="L20">
        <v>152</v>
      </c>
      <c r="M20">
        <v>90</v>
      </c>
      <c r="N20">
        <v>24</v>
      </c>
      <c r="O20">
        <v>190</v>
      </c>
      <c r="P20">
        <v>16</v>
      </c>
      <c r="Q20">
        <v>64</v>
      </c>
      <c r="R20">
        <v>24</v>
      </c>
      <c r="S20">
        <v>52</v>
      </c>
      <c r="T20">
        <v>32</v>
      </c>
      <c r="U20">
        <v>1422</v>
      </c>
      <c r="V20">
        <v>18</v>
      </c>
      <c r="W20">
        <v>111</v>
      </c>
      <c r="X20">
        <v>77</v>
      </c>
      <c r="Y20">
        <v>2</v>
      </c>
      <c r="Z20">
        <v>10167</v>
      </c>
      <c r="AA20">
        <v>10181</v>
      </c>
      <c r="AB20">
        <v>22</v>
      </c>
      <c r="AC20">
        <v>10157</v>
      </c>
      <c r="AD20">
        <v>4</v>
      </c>
      <c r="AE20">
        <v>1</v>
      </c>
      <c r="AF20">
        <v>22</v>
      </c>
      <c r="AG20">
        <v>80</v>
      </c>
      <c r="AH20">
        <v>16</v>
      </c>
      <c r="AI20">
        <v>6</v>
      </c>
      <c r="AJ20">
        <v>86</v>
      </c>
      <c r="AK20">
        <v>98</v>
      </c>
      <c r="AL20">
        <v>3</v>
      </c>
      <c r="AM20">
        <v>69</v>
      </c>
      <c r="AN20">
        <v>16</v>
      </c>
      <c r="AO20">
        <v>24</v>
      </c>
    </row>
    <row r="21" spans="1:41" x14ac:dyDescent="0.3">
      <c r="A21">
        <v>290</v>
      </c>
      <c r="B21">
        <v>20240526</v>
      </c>
      <c r="C21">
        <v>161</v>
      </c>
      <c r="D21">
        <v>24</v>
      </c>
      <c r="E21">
        <v>29</v>
      </c>
      <c r="F21">
        <v>50</v>
      </c>
      <c r="G21">
        <v>10</v>
      </c>
      <c r="H21">
        <v>0</v>
      </c>
      <c r="I21">
        <v>3</v>
      </c>
      <c r="J21">
        <v>190</v>
      </c>
      <c r="K21">
        <v>17</v>
      </c>
      <c r="L21">
        <v>164</v>
      </c>
      <c r="M21">
        <v>77</v>
      </c>
      <c r="N21">
        <v>3</v>
      </c>
      <c r="O21">
        <v>240</v>
      </c>
      <c r="P21">
        <v>16</v>
      </c>
      <c r="Q21">
        <v>42</v>
      </c>
      <c r="R21">
        <v>6</v>
      </c>
      <c r="S21">
        <v>74</v>
      </c>
      <c r="T21">
        <v>46</v>
      </c>
      <c r="U21">
        <v>1994</v>
      </c>
      <c r="V21">
        <v>18</v>
      </c>
      <c r="W21">
        <v>44</v>
      </c>
      <c r="X21">
        <v>32</v>
      </c>
      <c r="Y21">
        <v>18</v>
      </c>
      <c r="Z21">
        <v>10155</v>
      </c>
      <c r="AA21">
        <v>10177</v>
      </c>
      <c r="AB21">
        <v>1</v>
      </c>
      <c r="AC21">
        <v>10128</v>
      </c>
      <c r="AD21">
        <v>16</v>
      </c>
      <c r="AE21">
        <v>1</v>
      </c>
      <c r="AF21">
        <v>1</v>
      </c>
      <c r="AG21">
        <v>82</v>
      </c>
      <c r="AH21">
        <v>10</v>
      </c>
      <c r="AI21">
        <v>7</v>
      </c>
      <c r="AJ21">
        <v>78</v>
      </c>
      <c r="AK21">
        <v>98</v>
      </c>
      <c r="AL21">
        <v>2</v>
      </c>
      <c r="AM21">
        <v>45</v>
      </c>
      <c r="AN21">
        <v>14</v>
      </c>
      <c r="AO21">
        <v>34</v>
      </c>
    </row>
    <row r="22" spans="1:41" x14ac:dyDescent="0.3">
      <c r="A22">
        <v>290</v>
      </c>
      <c r="B22">
        <v>20240527</v>
      </c>
      <c r="C22">
        <v>234</v>
      </c>
      <c r="D22">
        <v>20</v>
      </c>
      <c r="E22">
        <v>26</v>
      </c>
      <c r="F22">
        <v>40</v>
      </c>
      <c r="G22">
        <v>10</v>
      </c>
      <c r="H22">
        <v>10</v>
      </c>
      <c r="I22">
        <v>19</v>
      </c>
      <c r="J22">
        <v>90</v>
      </c>
      <c r="K22">
        <v>12</v>
      </c>
      <c r="L22">
        <v>154</v>
      </c>
      <c r="M22">
        <v>114</v>
      </c>
      <c r="N22">
        <v>21</v>
      </c>
      <c r="O22">
        <v>206</v>
      </c>
      <c r="P22">
        <v>16</v>
      </c>
      <c r="Q22">
        <v>110</v>
      </c>
      <c r="R22">
        <v>24</v>
      </c>
      <c r="S22">
        <v>69</v>
      </c>
      <c r="T22">
        <v>42</v>
      </c>
      <c r="U22">
        <v>2237</v>
      </c>
      <c r="V22">
        <v>56</v>
      </c>
      <c r="W22">
        <v>163</v>
      </c>
      <c r="X22">
        <v>97</v>
      </c>
      <c r="Y22">
        <v>21</v>
      </c>
      <c r="Z22">
        <v>10166</v>
      </c>
      <c r="AA22">
        <v>10175</v>
      </c>
      <c r="AB22">
        <v>8</v>
      </c>
      <c r="AC22">
        <v>10155</v>
      </c>
      <c r="AD22">
        <v>16</v>
      </c>
      <c r="AE22">
        <v>40</v>
      </c>
      <c r="AF22">
        <v>21</v>
      </c>
      <c r="AG22">
        <v>82</v>
      </c>
      <c r="AH22">
        <v>16</v>
      </c>
      <c r="AI22">
        <v>8</v>
      </c>
      <c r="AJ22">
        <v>77</v>
      </c>
      <c r="AK22">
        <v>98</v>
      </c>
      <c r="AL22">
        <v>22</v>
      </c>
      <c r="AM22">
        <v>48</v>
      </c>
      <c r="AN22">
        <v>15</v>
      </c>
      <c r="AO22">
        <v>37</v>
      </c>
    </row>
    <row r="23" spans="1:41" x14ac:dyDescent="0.3">
      <c r="A2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9E37-E806-42C5-97A7-8EF8636786C2}">
  <dimension ref="A1:AO23"/>
  <sheetViews>
    <sheetView topLeftCell="U1" workbookViewId="0">
      <selection activeCell="Y4" sqref="Y4"/>
    </sheetView>
  </sheetViews>
  <sheetFormatPr defaultRowHeight="14.4" x14ac:dyDescent="0.3"/>
  <sheetData>
    <row r="1" spans="1:41" x14ac:dyDescent="0.3">
      <c r="A1">
        <v>283</v>
      </c>
      <c r="B1">
        <v>20240506</v>
      </c>
      <c r="C1">
        <v>55</v>
      </c>
      <c r="D1">
        <v>19</v>
      </c>
      <c r="E1">
        <v>22</v>
      </c>
      <c r="F1">
        <v>40</v>
      </c>
      <c r="G1">
        <v>8</v>
      </c>
      <c r="H1">
        <v>10</v>
      </c>
      <c r="I1">
        <v>1</v>
      </c>
      <c r="J1">
        <v>70</v>
      </c>
      <c r="K1">
        <v>11</v>
      </c>
      <c r="L1">
        <v>135</v>
      </c>
      <c r="M1">
        <v>58</v>
      </c>
      <c r="N1">
        <v>4</v>
      </c>
      <c r="O1">
        <v>182</v>
      </c>
      <c r="P1">
        <v>14</v>
      </c>
      <c r="Q1">
        <v>23</v>
      </c>
      <c r="R1">
        <v>6</v>
      </c>
      <c r="S1">
        <v>41</v>
      </c>
      <c r="T1">
        <v>27</v>
      </c>
      <c r="U1">
        <v>1675</v>
      </c>
      <c r="V1">
        <v>0</v>
      </c>
      <c r="W1">
        <v>0</v>
      </c>
      <c r="X1">
        <v>0</v>
      </c>
      <c r="Y1">
        <v>1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78</v>
      </c>
      <c r="AK1">
        <v>99</v>
      </c>
      <c r="AL1">
        <v>2</v>
      </c>
      <c r="AM1">
        <v>57</v>
      </c>
      <c r="AN1">
        <v>14</v>
      </c>
      <c r="AO1">
        <v>27</v>
      </c>
    </row>
    <row r="2" spans="1:41" x14ac:dyDescent="0.3">
      <c r="A2">
        <v>283</v>
      </c>
      <c r="B2">
        <v>20240507</v>
      </c>
      <c r="C2">
        <v>11</v>
      </c>
      <c r="D2">
        <v>26</v>
      </c>
      <c r="E2">
        <v>29</v>
      </c>
      <c r="F2">
        <v>40</v>
      </c>
      <c r="G2">
        <v>8</v>
      </c>
      <c r="H2">
        <v>20</v>
      </c>
      <c r="I2">
        <v>3</v>
      </c>
      <c r="J2">
        <v>80</v>
      </c>
      <c r="K2">
        <v>13</v>
      </c>
      <c r="L2">
        <v>142</v>
      </c>
      <c r="M2">
        <v>90</v>
      </c>
      <c r="N2">
        <v>4</v>
      </c>
      <c r="O2">
        <v>198</v>
      </c>
      <c r="P2">
        <v>15</v>
      </c>
      <c r="Q2">
        <v>69</v>
      </c>
      <c r="R2">
        <v>6</v>
      </c>
      <c r="S2">
        <v>70</v>
      </c>
      <c r="T2">
        <v>46</v>
      </c>
      <c r="U2">
        <v>1958</v>
      </c>
      <c r="V2">
        <v>0</v>
      </c>
      <c r="W2">
        <v>0</v>
      </c>
      <c r="X2">
        <v>0</v>
      </c>
      <c r="Y2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>
        <v>77</v>
      </c>
      <c r="AK2">
        <v>95</v>
      </c>
      <c r="AL2">
        <v>5</v>
      </c>
      <c r="AM2">
        <v>53</v>
      </c>
      <c r="AN2">
        <v>11</v>
      </c>
      <c r="AO2">
        <v>32</v>
      </c>
    </row>
    <row r="3" spans="1:41" x14ac:dyDescent="0.3">
      <c r="A3">
        <v>283</v>
      </c>
      <c r="B3">
        <v>20240508</v>
      </c>
      <c r="C3">
        <v>348</v>
      </c>
      <c r="D3">
        <v>20</v>
      </c>
      <c r="E3">
        <v>23</v>
      </c>
      <c r="F3">
        <v>30</v>
      </c>
      <c r="G3">
        <v>1</v>
      </c>
      <c r="H3">
        <v>10</v>
      </c>
      <c r="I3">
        <v>13</v>
      </c>
      <c r="J3">
        <v>60</v>
      </c>
      <c r="K3">
        <v>2</v>
      </c>
      <c r="L3">
        <v>133</v>
      </c>
      <c r="M3">
        <v>91</v>
      </c>
      <c r="N3">
        <v>24</v>
      </c>
      <c r="O3">
        <v>183</v>
      </c>
      <c r="P3">
        <v>16</v>
      </c>
      <c r="Q3">
        <v>32</v>
      </c>
      <c r="R3">
        <v>24</v>
      </c>
      <c r="S3">
        <v>41</v>
      </c>
      <c r="T3">
        <v>27</v>
      </c>
      <c r="U3">
        <v>1499</v>
      </c>
      <c r="V3">
        <v>0</v>
      </c>
      <c r="W3">
        <v>0</v>
      </c>
      <c r="X3">
        <v>0</v>
      </c>
      <c r="Y3">
        <v>1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>
        <v>80</v>
      </c>
      <c r="AK3">
        <v>94</v>
      </c>
      <c r="AL3">
        <v>24</v>
      </c>
      <c r="AM3">
        <v>55</v>
      </c>
      <c r="AN3">
        <v>16</v>
      </c>
      <c r="AO3">
        <v>24</v>
      </c>
    </row>
    <row r="4" spans="1:41" x14ac:dyDescent="0.3">
      <c r="A4">
        <v>283</v>
      </c>
      <c r="B4">
        <v>20240509</v>
      </c>
      <c r="C4">
        <v>335</v>
      </c>
      <c r="D4">
        <v>12</v>
      </c>
      <c r="E4">
        <v>14</v>
      </c>
      <c r="F4">
        <v>40</v>
      </c>
      <c r="G4">
        <v>17</v>
      </c>
      <c r="H4">
        <v>0</v>
      </c>
      <c r="I4">
        <v>5</v>
      </c>
      <c r="J4">
        <v>70</v>
      </c>
      <c r="K4">
        <v>17</v>
      </c>
      <c r="L4">
        <v>136</v>
      </c>
      <c r="M4">
        <v>63</v>
      </c>
      <c r="N4">
        <v>4</v>
      </c>
      <c r="O4">
        <v>201</v>
      </c>
      <c r="P4">
        <v>13</v>
      </c>
      <c r="Q4">
        <v>11</v>
      </c>
      <c r="R4">
        <v>6</v>
      </c>
      <c r="S4">
        <v>95</v>
      </c>
      <c r="T4">
        <v>62</v>
      </c>
      <c r="U4">
        <v>2244</v>
      </c>
      <c r="V4">
        <v>0</v>
      </c>
      <c r="W4">
        <v>0</v>
      </c>
      <c r="X4">
        <v>0</v>
      </c>
      <c r="Y4">
        <v>1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>
        <v>79</v>
      </c>
      <c r="AK4">
        <v>99</v>
      </c>
      <c r="AL4">
        <v>1</v>
      </c>
      <c r="AM4">
        <v>50</v>
      </c>
      <c r="AN4">
        <v>13</v>
      </c>
      <c r="AO4">
        <v>36</v>
      </c>
    </row>
    <row r="5" spans="1:41" x14ac:dyDescent="0.3">
      <c r="A5">
        <v>283</v>
      </c>
      <c r="B5">
        <v>20240510</v>
      </c>
      <c r="C5">
        <v>25</v>
      </c>
      <c r="D5">
        <v>15</v>
      </c>
      <c r="E5">
        <v>17</v>
      </c>
      <c r="F5">
        <v>40</v>
      </c>
      <c r="G5">
        <v>20</v>
      </c>
      <c r="H5">
        <v>0</v>
      </c>
      <c r="I5">
        <v>1</v>
      </c>
      <c r="J5">
        <v>70</v>
      </c>
      <c r="K5">
        <v>19</v>
      </c>
      <c r="L5">
        <v>154</v>
      </c>
      <c r="M5">
        <v>60</v>
      </c>
      <c r="N5">
        <v>4</v>
      </c>
      <c r="O5">
        <v>221</v>
      </c>
      <c r="P5">
        <v>15</v>
      </c>
      <c r="Q5">
        <v>9</v>
      </c>
      <c r="R5">
        <v>6</v>
      </c>
      <c r="S5">
        <v>144</v>
      </c>
      <c r="T5">
        <v>94</v>
      </c>
      <c r="U5">
        <v>2553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73</v>
      </c>
      <c r="AK5">
        <v>99</v>
      </c>
      <c r="AL5">
        <v>1</v>
      </c>
      <c r="AM5">
        <v>45</v>
      </c>
      <c r="AN5">
        <v>15</v>
      </c>
      <c r="AO5">
        <v>43</v>
      </c>
    </row>
    <row r="6" spans="1:41" x14ac:dyDescent="0.3">
      <c r="A6">
        <v>283</v>
      </c>
      <c r="B6">
        <v>20240511</v>
      </c>
      <c r="C6">
        <v>51</v>
      </c>
      <c r="D6">
        <v>30</v>
      </c>
      <c r="E6">
        <v>31</v>
      </c>
      <c r="F6">
        <v>40</v>
      </c>
      <c r="G6">
        <v>8</v>
      </c>
      <c r="H6">
        <v>20</v>
      </c>
      <c r="I6">
        <v>22</v>
      </c>
      <c r="J6">
        <v>70</v>
      </c>
      <c r="K6">
        <v>6</v>
      </c>
      <c r="L6">
        <v>160</v>
      </c>
      <c r="M6">
        <v>100</v>
      </c>
      <c r="N6">
        <v>4</v>
      </c>
      <c r="O6">
        <v>223</v>
      </c>
      <c r="P6">
        <v>15</v>
      </c>
      <c r="Q6">
        <v>60</v>
      </c>
      <c r="R6">
        <v>24</v>
      </c>
      <c r="S6">
        <v>110</v>
      </c>
      <c r="T6">
        <v>71</v>
      </c>
      <c r="U6">
        <v>2543</v>
      </c>
      <c r="V6">
        <v>0</v>
      </c>
      <c r="W6">
        <v>0</v>
      </c>
      <c r="X6">
        <v>0</v>
      </c>
      <c r="Y6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70</v>
      </c>
      <c r="AK6">
        <v>95</v>
      </c>
      <c r="AL6">
        <v>4</v>
      </c>
      <c r="AM6">
        <v>47</v>
      </c>
      <c r="AN6">
        <v>16</v>
      </c>
      <c r="AO6">
        <v>43</v>
      </c>
    </row>
    <row r="7" spans="1:41" x14ac:dyDescent="0.3">
      <c r="A7">
        <v>283</v>
      </c>
      <c r="B7">
        <v>20240512</v>
      </c>
      <c r="C7">
        <v>93</v>
      </c>
      <c r="D7">
        <v>41</v>
      </c>
      <c r="E7">
        <v>43</v>
      </c>
      <c r="F7">
        <v>50</v>
      </c>
      <c r="G7">
        <v>8</v>
      </c>
      <c r="H7">
        <v>30</v>
      </c>
      <c r="I7">
        <v>1</v>
      </c>
      <c r="J7">
        <v>90</v>
      </c>
      <c r="K7">
        <v>11</v>
      </c>
      <c r="L7">
        <v>186</v>
      </c>
      <c r="M7">
        <v>120</v>
      </c>
      <c r="N7">
        <v>4</v>
      </c>
      <c r="O7">
        <v>245</v>
      </c>
      <c r="P7">
        <v>15</v>
      </c>
      <c r="Q7">
        <v>89</v>
      </c>
      <c r="R7">
        <v>6</v>
      </c>
      <c r="S7">
        <v>138</v>
      </c>
      <c r="T7">
        <v>89</v>
      </c>
      <c r="U7">
        <v>2633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63</v>
      </c>
      <c r="AK7">
        <v>79</v>
      </c>
      <c r="AL7">
        <v>4</v>
      </c>
      <c r="AM7">
        <v>46</v>
      </c>
      <c r="AN7">
        <v>14</v>
      </c>
      <c r="AO7">
        <v>47</v>
      </c>
    </row>
    <row r="8" spans="1:41" x14ac:dyDescent="0.3">
      <c r="A8">
        <v>283</v>
      </c>
      <c r="B8">
        <v>20240513</v>
      </c>
      <c r="C8">
        <v>148</v>
      </c>
      <c r="D8">
        <v>24</v>
      </c>
      <c r="E8">
        <v>28</v>
      </c>
      <c r="F8">
        <v>40</v>
      </c>
      <c r="G8">
        <v>2</v>
      </c>
      <c r="H8">
        <v>10</v>
      </c>
      <c r="I8">
        <v>5</v>
      </c>
      <c r="J8">
        <v>120</v>
      </c>
      <c r="K8">
        <v>19</v>
      </c>
      <c r="L8">
        <v>195</v>
      </c>
      <c r="M8">
        <v>135</v>
      </c>
      <c r="N8">
        <v>5</v>
      </c>
      <c r="O8">
        <v>258</v>
      </c>
      <c r="P8">
        <v>15</v>
      </c>
      <c r="Q8">
        <v>91</v>
      </c>
      <c r="R8">
        <v>6</v>
      </c>
      <c r="S8">
        <v>129</v>
      </c>
      <c r="T8">
        <v>83</v>
      </c>
      <c r="U8">
        <v>2562</v>
      </c>
      <c r="V8">
        <v>4</v>
      </c>
      <c r="W8">
        <v>57</v>
      </c>
      <c r="X8">
        <v>57</v>
      </c>
      <c r="Y8">
        <v>20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68</v>
      </c>
      <c r="AK8">
        <v>98</v>
      </c>
      <c r="AL8">
        <v>21</v>
      </c>
      <c r="AM8">
        <v>42</v>
      </c>
      <c r="AN8">
        <v>15</v>
      </c>
      <c r="AO8">
        <v>46</v>
      </c>
    </row>
    <row r="9" spans="1:41" x14ac:dyDescent="0.3">
      <c r="A9">
        <v>283</v>
      </c>
      <c r="B9">
        <v>20240514</v>
      </c>
      <c r="C9">
        <v>120</v>
      </c>
      <c r="D9">
        <v>45</v>
      </c>
      <c r="E9">
        <v>45</v>
      </c>
      <c r="F9">
        <v>60</v>
      </c>
      <c r="G9">
        <v>10</v>
      </c>
      <c r="H9">
        <v>10</v>
      </c>
      <c r="I9">
        <v>24</v>
      </c>
      <c r="J9">
        <v>120</v>
      </c>
      <c r="K9">
        <v>16</v>
      </c>
      <c r="L9">
        <v>209</v>
      </c>
      <c r="M9">
        <v>133</v>
      </c>
      <c r="N9">
        <v>24</v>
      </c>
      <c r="O9">
        <v>273</v>
      </c>
      <c r="P9">
        <v>14</v>
      </c>
      <c r="Q9">
        <v>79</v>
      </c>
      <c r="R9">
        <v>24</v>
      </c>
      <c r="S9">
        <v>141</v>
      </c>
      <c r="T9">
        <v>90</v>
      </c>
      <c r="U9">
        <v>2630</v>
      </c>
      <c r="V9">
        <v>0</v>
      </c>
      <c r="W9">
        <v>0</v>
      </c>
      <c r="X9">
        <v>0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57</v>
      </c>
      <c r="AK9">
        <v>88</v>
      </c>
      <c r="AL9">
        <v>2</v>
      </c>
      <c r="AM9">
        <v>36</v>
      </c>
      <c r="AN9">
        <v>14</v>
      </c>
      <c r="AO9">
        <v>49</v>
      </c>
    </row>
    <row r="10" spans="1:41" x14ac:dyDescent="0.3">
      <c r="A10">
        <v>283</v>
      </c>
      <c r="B10">
        <v>20240515</v>
      </c>
      <c r="C10">
        <v>128</v>
      </c>
      <c r="D10">
        <v>12</v>
      </c>
      <c r="E10">
        <v>31</v>
      </c>
      <c r="F10">
        <v>40</v>
      </c>
      <c r="G10">
        <v>3</v>
      </c>
      <c r="H10">
        <v>20</v>
      </c>
      <c r="I10">
        <v>1</v>
      </c>
      <c r="J10">
        <v>90</v>
      </c>
      <c r="K10">
        <v>16</v>
      </c>
      <c r="L10">
        <v>185</v>
      </c>
      <c r="M10">
        <v>133</v>
      </c>
      <c r="N10">
        <v>24</v>
      </c>
      <c r="O10">
        <v>250</v>
      </c>
      <c r="P10">
        <v>14</v>
      </c>
      <c r="Q10">
        <v>69</v>
      </c>
      <c r="R10">
        <v>6</v>
      </c>
      <c r="S10">
        <v>92</v>
      </c>
      <c r="T10">
        <v>59</v>
      </c>
      <c r="U10">
        <v>2188</v>
      </c>
      <c r="V10">
        <v>2</v>
      </c>
      <c r="W10">
        <v>1</v>
      </c>
      <c r="X10">
        <v>1</v>
      </c>
      <c r="Y10">
        <v>20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67</v>
      </c>
      <c r="AK10">
        <v>96</v>
      </c>
      <c r="AL10">
        <v>24</v>
      </c>
      <c r="AM10">
        <v>42</v>
      </c>
      <c r="AN10">
        <v>12</v>
      </c>
      <c r="AO10">
        <v>39</v>
      </c>
    </row>
    <row r="11" spans="1:41" x14ac:dyDescent="0.3">
      <c r="A11">
        <v>283</v>
      </c>
      <c r="B11">
        <v>20240516</v>
      </c>
      <c r="C11">
        <v>136</v>
      </c>
      <c r="D11">
        <v>12</v>
      </c>
      <c r="E11">
        <v>23</v>
      </c>
      <c r="F11">
        <v>40</v>
      </c>
      <c r="G11">
        <v>8</v>
      </c>
      <c r="H11">
        <v>10</v>
      </c>
      <c r="I11">
        <v>1</v>
      </c>
      <c r="J11">
        <v>100</v>
      </c>
      <c r="K11">
        <v>16</v>
      </c>
      <c r="L11">
        <v>162</v>
      </c>
      <c r="M11">
        <v>117</v>
      </c>
      <c r="N11">
        <v>23</v>
      </c>
      <c r="O11">
        <v>217</v>
      </c>
      <c r="P11">
        <v>14</v>
      </c>
      <c r="Q11">
        <v>84</v>
      </c>
      <c r="R11">
        <v>6</v>
      </c>
      <c r="S11">
        <v>25</v>
      </c>
      <c r="T11">
        <v>16</v>
      </c>
      <c r="U11">
        <v>1483</v>
      </c>
      <c r="V11">
        <v>29</v>
      </c>
      <c r="W11">
        <v>89</v>
      </c>
      <c r="X11">
        <v>47</v>
      </c>
      <c r="Y11">
        <v>17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86</v>
      </c>
      <c r="AK11">
        <v>99</v>
      </c>
      <c r="AL11">
        <v>21</v>
      </c>
      <c r="AM11">
        <v>57</v>
      </c>
      <c r="AN11">
        <v>14</v>
      </c>
      <c r="AO11">
        <v>25</v>
      </c>
    </row>
    <row r="12" spans="1:41" x14ac:dyDescent="0.3">
      <c r="A12">
        <v>283</v>
      </c>
      <c r="B12">
        <v>20240517</v>
      </c>
      <c r="C12">
        <v>353</v>
      </c>
      <c r="D12">
        <v>16</v>
      </c>
      <c r="E12">
        <v>19</v>
      </c>
      <c r="F12">
        <v>30</v>
      </c>
      <c r="G12">
        <v>6</v>
      </c>
      <c r="H12">
        <v>0</v>
      </c>
      <c r="I12">
        <v>20</v>
      </c>
      <c r="J12">
        <v>60</v>
      </c>
      <c r="K12">
        <v>10</v>
      </c>
      <c r="L12">
        <v>169</v>
      </c>
      <c r="M12">
        <v>116</v>
      </c>
      <c r="N12">
        <v>1</v>
      </c>
      <c r="O12">
        <v>220</v>
      </c>
      <c r="P12">
        <v>14</v>
      </c>
      <c r="Q12">
        <v>86</v>
      </c>
      <c r="R12">
        <v>6</v>
      </c>
      <c r="S12">
        <v>31</v>
      </c>
      <c r="T12">
        <v>20</v>
      </c>
      <c r="U12">
        <v>1262</v>
      </c>
      <c r="V12">
        <v>6</v>
      </c>
      <c r="W12">
        <v>17</v>
      </c>
      <c r="X12">
        <v>15</v>
      </c>
      <c r="Y12">
        <v>24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85</v>
      </c>
      <c r="AK12">
        <v>99</v>
      </c>
      <c r="AL12">
        <v>1</v>
      </c>
      <c r="AM12">
        <v>61</v>
      </c>
      <c r="AN12">
        <v>16</v>
      </c>
      <c r="AO12">
        <v>22</v>
      </c>
    </row>
    <row r="13" spans="1:41" x14ac:dyDescent="0.3">
      <c r="A13">
        <v>283</v>
      </c>
      <c r="B13">
        <v>20240518</v>
      </c>
      <c r="C13">
        <v>44</v>
      </c>
      <c r="D13">
        <v>17</v>
      </c>
      <c r="E13">
        <v>20</v>
      </c>
      <c r="F13">
        <v>40</v>
      </c>
      <c r="G13">
        <v>12</v>
      </c>
      <c r="H13">
        <v>0</v>
      </c>
      <c r="I13">
        <v>21</v>
      </c>
      <c r="J13">
        <v>80</v>
      </c>
      <c r="K13">
        <v>12</v>
      </c>
      <c r="L13">
        <v>173</v>
      </c>
      <c r="M13">
        <v>115</v>
      </c>
      <c r="N13">
        <v>5</v>
      </c>
      <c r="O13">
        <v>232</v>
      </c>
      <c r="P13">
        <v>15</v>
      </c>
      <c r="Q13">
        <v>65</v>
      </c>
      <c r="R13">
        <v>6</v>
      </c>
      <c r="S13">
        <v>61</v>
      </c>
      <c r="T13">
        <v>39</v>
      </c>
      <c r="U13">
        <v>2069</v>
      </c>
      <c r="V13">
        <v>13</v>
      </c>
      <c r="W13">
        <v>8</v>
      </c>
      <c r="X13">
        <v>6</v>
      </c>
      <c r="Y13">
        <v>23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70</v>
      </c>
      <c r="AK13">
        <v>98</v>
      </c>
      <c r="AL13">
        <v>1</v>
      </c>
      <c r="AM13">
        <v>47</v>
      </c>
      <c r="AN13">
        <v>13</v>
      </c>
      <c r="AO13">
        <v>36</v>
      </c>
    </row>
    <row r="14" spans="1:41" x14ac:dyDescent="0.3">
      <c r="A14">
        <v>283</v>
      </c>
      <c r="B14">
        <v>20240519</v>
      </c>
      <c r="C14">
        <v>341</v>
      </c>
      <c r="D14">
        <v>10</v>
      </c>
      <c r="E14">
        <v>16</v>
      </c>
      <c r="F14">
        <v>40</v>
      </c>
      <c r="G14">
        <v>13</v>
      </c>
      <c r="H14">
        <v>0</v>
      </c>
      <c r="I14">
        <v>5</v>
      </c>
      <c r="J14">
        <v>100</v>
      </c>
      <c r="K14">
        <v>13</v>
      </c>
      <c r="L14">
        <v>159</v>
      </c>
      <c r="M14">
        <v>117</v>
      </c>
      <c r="N14">
        <v>4</v>
      </c>
      <c r="O14">
        <v>226</v>
      </c>
      <c r="P14">
        <v>13</v>
      </c>
      <c r="Q14">
        <v>86</v>
      </c>
      <c r="R14">
        <v>6</v>
      </c>
      <c r="S14">
        <v>41</v>
      </c>
      <c r="T14">
        <v>26</v>
      </c>
      <c r="U14">
        <v>1621</v>
      </c>
      <c r="V14">
        <v>29</v>
      </c>
      <c r="W14">
        <v>27</v>
      </c>
      <c r="X14">
        <v>13</v>
      </c>
      <c r="Y14">
        <v>19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83</v>
      </c>
      <c r="AK14">
        <v>99</v>
      </c>
      <c r="AL14">
        <v>4</v>
      </c>
      <c r="AM14">
        <v>54</v>
      </c>
      <c r="AN14">
        <v>12</v>
      </c>
      <c r="AO14">
        <v>27</v>
      </c>
    </row>
    <row r="15" spans="1:41" x14ac:dyDescent="0.3">
      <c r="A15">
        <v>283</v>
      </c>
      <c r="B15">
        <v>20240520</v>
      </c>
      <c r="C15">
        <v>34</v>
      </c>
      <c r="D15">
        <v>6</v>
      </c>
      <c r="E15">
        <v>13</v>
      </c>
      <c r="F15">
        <v>20</v>
      </c>
      <c r="G15">
        <v>2</v>
      </c>
      <c r="H15">
        <v>0</v>
      </c>
      <c r="I15">
        <v>19</v>
      </c>
      <c r="J15">
        <v>40</v>
      </c>
      <c r="K15">
        <v>6</v>
      </c>
      <c r="L15">
        <v>160</v>
      </c>
      <c r="M15">
        <v>112</v>
      </c>
      <c r="N15">
        <v>2</v>
      </c>
      <c r="O15">
        <v>218</v>
      </c>
      <c r="P15">
        <v>17</v>
      </c>
      <c r="Q15">
        <v>70</v>
      </c>
      <c r="R15">
        <v>24</v>
      </c>
      <c r="S15">
        <v>54</v>
      </c>
      <c r="T15">
        <v>34</v>
      </c>
      <c r="U15">
        <v>1851</v>
      </c>
      <c r="V15">
        <v>17</v>
      </c>
      <c r="W15">
        <v>30</v>
      </c>
      <c r="X15">
        <v>23</v>
      </c>
      <c r="Y15">
        <v>5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83</v>
      </c>
      <c r="AK15">
        <v>99</v>
      </c>
      <c r="AL15">
        <v>1</v>
      </c>
      <c r="AM15">
        <v>60</v>
      </c>
      <c r="AN15">
        <v>14</v>
      </c>
      <c r="AO15">
        <v>31</v>
      </c>
    </row>
    <row r="16" spans="1:41" x14ac:dyDescent="0.3">
      <c r="A16">
        <v>283</v>
      </c>
      <c r="B16">
        <v>20240521</v>
      </c>
      <c r="C16">
        <v>58</v>
      </c>
      <c r="D16">
        <v>15</v>
      </c>
      <c r="E16">
        <v>31</v>
      </c>
      <c r="F16">
        <v>50</v>
      </c>
      <c r="G16">
        <v>9</v>
      </c>
      <c r="H16">
        <v>10</v>
      </c>
      <c r="I16">
        <v>1</v>
      </c>
      <c r="J16">
        <v>100</v>
      </c>
      <c r="K16">
        <v>19</v>
      </c>
      <c r="L16">
        <v>179</v>
      </c>
      <c r="M16">
        <v>113</v>
      </c>
      <c r="N16">
        <v>2</v>
      </c>
      <c r="O16">
        <v>238</v>
      </c>
      <c r="P16">
        <v>12</v>
      </c>
      <c r="Q16">
        <v>63</v>
      </c>
      <c r="R16">
        <v>6</v>
      </c>
      <c r="S16">
        <v>67</v>
      </c>
      <c r="T16">
        <v>42</v>
      </c>
      <c r="U16">
        <v>1899</v>
      </c>
      <c r="V16">
        <v>55</v>
      </c>
      <c r="W16">
        <v>125</v>
      </c>
      <c r="X16">
        <v>44</v>
      </c>
      <c r="Y16">
        <v>23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80</v>
      </c>
      <c r="AK16">
        <v>97</v>
      </c>
      <c r="AL16">
        <v>21</v>
      </c>
      <c r="AM16">
        <v>56</v>
      </c>
      <c r="AN16">
        <v>12</v>
      </c>
      <c r="AO16">
        <v>33</v>
      </c>
    </row>
    <row r="17" spans="1:41" x14ac:dyDescent="0.3">
      <c r="A17">
        <v>283</v>
      </c>
      <c r="B17">
        <v>20240522</v>
      </c>
      <c r="C17">
        <v>214</v>
      </c>
      <c r="D17">
        <v>27</v>
      </c>
      <c r="E17">
        <v>28</v>
      </c>
      <c r="F17">
        <v>40</v>
      </c>
      <c r="G17">
        <v>1</v>
      </c>
      <c r="H17">
        <v>10</v>
      </c>
      <c r="I17">
        <v>19</v>
      </c>
      <c r="J17">
        <v>90</v>
      </c>
      <c r="K17">
        <v>11</v>
      </c>
      <c r="L17">
        <v>155</v>
      </c>
      <c r="M17">
        <v>127</v>
      </c>
      <c r="N17">
        <v>24</v>
      </c>
      <c r="O17">
        <v>189</v>
      </c>
      <c r="P17">
        <v>17</v>
      </c>
      <c r="Q17">
        <v>91</v>
      </c>
      <c r="R17">
        <v>24</v>
      </c>
      <c r="S17">
        <v>31</v>
      </c>
      <c r="T17">
        <v>19</v>
      </c>
      <c r="U17">
        <v>1129</v>
      </c>
      <c r="V17">
        <v>18</v>
      </c>
      <c r="W17">
        <v>23</v>
      </c>
      <c r="X17">
        <v>18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83</v>
      </c>
      <c r="AK17">
        <v>97</v>
      </c>
      <c r="AL17">
        <v>1</v>
      </c>
      <c r="AM17">
        <v>65</v>
      </c>
      <c r="AN17">
        <v>17</v>
      </c>
      <c r="AO17">
        <v>19</v>
      </c>
    </row>
    <row r="18" spans="1:41" x14ac:dyDescent="0.3">
      <c r="A18">
        <v>283</v>
      </c>
      <c r="B18">
        <v>20240523</v>
      </c>
      <c r="C18">
        <v>225</v>
      </c>
      <c r="D18">
        <v>19</v>
      </c>
      <c r="E18">
        <v>23</v>
      </c>
      <c r="F18">
        <v>40</v>
      </c>
      <c r="G18">
        <v>6</v>
      </c>
      <c r="H18">
        <v>0</v>
      </c>
      <c r="I18">
        <v>23</v>
      </c>
      <c r="J18">
        <v>90</v>
      </c>
      <c r="K18">
        <v>12</v>
      </c>
      <c r="L18">
        <v>152</v>
      </c>
      <c r="M18">
        <v>103</v>
      </c>
      <c r="N18">
        <v>24</v>
      </c>
      <c r="O18">
        <v>208</v>
      </c>
      <c r="P18">
        <v>15</v>
      </c>
      <c r="Q18">
        <v>61</v>
      </c>
      <c r="R18">
        <v>24</v>
      </c>
      <c r="S18">
        <v>71</v>
      </c>
      <c r="T18">
        <v>44</v>
      </c>
      <c r="U18">
        <v>1808</v>
      </c>
      <c r="V18">
        <v>0</v>
      </c>
      <c r="W18">
        <v>0</v>
      </c>
      <c r="X18">
        <v>0</v>
      </c>
      <c r="Y18">
        <v>1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79</v>
      </c>
      <c r="AK18">
        <v>99</v>
      </c>
      <c r="AL18">
        <v>23</v>
      </c>
      <c r="AM18">
        <v>57</v>
      </c>
      <c r="AN18">
        <v>14</v>
      </c>
      <c r="AO18">
        <v>30</v>
      </c>
    </row>
    <row r="19" spans="1:41" x14ac:dyDescent="0.3">
      <c r="A19">
        <v>283</v>
      </c>
      <c r="B19">
        <v>20240524</v>
      </c>
      <c r="C19">
        <v>10</v>
      </c>
      <c r="D19">
        <v>13</v>
      </c>
      <c r="E19">
        <v>18</v>
      </c>
      <c r="F19">
        <v>40</v>
      </c>
      <c r="G19">
        <v>14</v>
      </c>
      <c r="H19">
        <v>0</v>
      </c>
      <c r="I19">
        <v>1</v>
      </c>
      <c r="J19">
        <v>90</v>
      </c>
      <c r="K19">
        <v>17</v>
      </c>
      <c r="L19">
        <v>142</v>
      </c>
      <c r="M19">
        <v>86</v>
      </c>
      <c r="N19">
        <v>2</v>
      </c>
      <c r="O19">
        <v>189</v>
      </c>
      <c r="P19">
        <v>10</v>
      </c>
      <c r="Q19">
        <v>51</v>
      </c>
      <c r="R19">
        <v>6</v>
      </c>
      <c r="S19">
        <v>0</v>
      </c>
      <c r="T19">
        <v>0</v>
      </c>
      <c r="U19">
        <v>745</v>
      </c>
      <c r="V19">
        <v>70</v>
      </c>
      <c r="W19">
        <v>121</v>
      </c>
      <c r="X19">
        <v>72</v>
      </c>
      <c r="Y19">
        <v>17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92</v>
      </c>
      <c r="AK19">
        <v>99</v>
      </c>
      <c r="AL19">
        <v>1</v>
      </c>
      <c r="AM19">
        <v>75</v>
      </c>
      <c r="AN19">
        <v>9</v>
      </c>
      <c r="AO19">
        <v>12</v>
      </c>
    </row>
    <row r="20" spans="1:41" x14ac:dyDescent="0.3">
      <c r="A20">
        <v>283</v>
      </c>
      <c r="B20">
        <v>20240525</v>
      </c>
      <c r="C20">
        <v>167</v>
      </c>
      <c r="D20">
        <v>15</v>
      </c>
      <c r="E20">
        <v>21</v>
      </c>
      <c r="F20">
        <v>40</v>
      </c>
      <c r="G20">
        <v>12</v>
      </c>
      <c r="H20">
        <v>10</v>
      </c>
      <c r="I20">
        <v>1</v>
      </c>
      <c r="J20">
        <v>80</v>
      </c>
      <c r="K20">
        <v>13</v>
      </c>
      <c r="L20">
        <v>149</v>
      </c>
      <c r="M20">
        <v>97</v>
      </c>
      <c r="N20">
        <v>24</v>
      </c>
      <c r="O20">
        <v>183</v>
      </c>
      <c r="P20">
        <v>16</v>
      </c>
      <c r="Q20">
        <v>60</v>
      </c>
      <c r="R20">
        <v>24</v>
      </c>
      <c r="S20">
        <v>48</v>
      </c>
      <c r="T20">
        <v>30</v>
      </c>
      <c r="U20">
        <v>1469</v>
      </c>
      <c r="V20">
        <v>10</v>
      </c>
      <c r="W20">
        <v>2</v>
      </c>
      <c r="X20">
        <v>2</v>
      </c>
      <c r="Y20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89</v>
      </c>
      <c r="AK20">
        <v>99</v>
      </c>
      <c r="AL20">
        <v>2</v>
      </c>
      <c r="AM20">
        <v>75</v>
      </c>
      <c r="AN20">
        <v>17</v>
      </c>
      <c r="AO20">
        <v>24</v>
      </c>
    </row>
    <row r="21" spans="1:41" x14ac:dyDescent="0.3">
      <c r="A21">
        <v>283</v>
      </c>
      <c r="B21">
        <v>20240526</v>
      </c>
      <c r="C21">
        <v>147</v>
      </c>
      <c r="D21">
        <v>23</v>
      </c>
      <c r="E21">
        <v>27</v>
      </c>
      <c r="F21">
        <v>50</v>
      </c>
      <c r="G21">
        <v>17</v>
      </c>
      <c r="H21">
        <v>10</v>
      </c>
      <c r="I21">
        <v>1</v>
      </c>
      <c r="J21">
        <v>150</v>
      </c>
      <c r="K21">
        <v>17</v>
      </c>
      <c r="L21">
        <v>163</v>
      </c>
      <c r="M21">
        <v>92</v>
      </c>
      <c r="N21">
        <v>2</v>
      </c>
      <c r="O21">
        <v>235</v>
      </c>
      <c r="P21">
        <v>16</v>
      </c>
      <c r="Q21">
        <v>52</v>
      </c>
      <c r="R21">
        <v>6</v>
      </c>
      <c r="S21">
        <v>66</v>
      </c>
      <c r="T21">
        <v>41</v>
      </c>
      <c r="U21">
        <v>1979</v>
      </c>
      <c r="V21">
        <v>19</v>
      </c>
      <c r="W21">
        <v>68</v>
      </c>
      <c r="X21">
        <v>47</v>
      </c>
      <c r="Y21">
        <v>17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81</v>
      </c>
      <c r="AK21">
        <v>99</v>
      </c>
      <c r="AL21">
        <v>1</v>
      </c>
      <c r="AM21">
        <v>51</v>
      </c>
      <c r="AN21">
        <v>13</v>
      </c>
      <c r="AO21">
        <v>34</v>
      </c>
    </row>
    <row r="22" spans="1:41" x14ac:dyDescent="0.3">
      <c r="A22">
        <v>283</v>
      </c>
      <c r="B22">
        <v>20240527</v>
      </c>
      <c r="C22">
        <v>240</v>
      </c>
      <c r="D22">
        <v>16</v>
      </c>
      <c r="E22">
        <v>21</v>
      </c>
      <c r="F22">
        <v>30</v>
      </c>
      <c r="G22">
        <v>8</v>
      </c>
      <c r="H22">
        <v>10</v>
      </c>
      <c r="I22">
        <v>6</v>
      </c>
      <c r="J22">
        <v>70</v>
      </c>
      <c r="K22">
        <v>8</v>
      </c>
      <c r="L22">
        <v>152</v>
      </c>
      <c r="M22">
        <v>119</v>
      </c>
      <c r="N22">
        <v>20</v>
      </c>
      <c r="O22">
        <v>202</v>
      </c>
      <c r="P22">
        <v>14</v>
      </c>
      <c r="Q22">
        <v>112</v>
      </c>
      <c r="R22">
        <v>6</v>
      </c>
      <c r="S22">
        <v>57</v>
      </c>
      <c r="T22">
        <v>35</v>
      </c>
      <c r="U22">
        <v>2066</v>
      </c>
      <c r="V22">
        <v>48</v>
      </c>
      <c r="W22">
        <v>132</v>
      </c>
      <c r="X22">
        <v>80</v>
      </c>
      <c r="Y22">
        <v>20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81</v>
      </c>
      <c r="AK22">
        <v>98</v>
      </c>
      <c r="AL22">
        <v>1</v>
      </c>
      <c r="AM22">
        <v>55</v>
      </c>
      <c r="AN22">
        <v>13</v>
      </c>
      <c r="AO22">
        <v>34</v>
      </c>
    </row>
    <row r="23" spans="1:41" x14ac:dyDescent="0.3">
      <c r="A2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KNMI Hupsel 24h</vt:lpstr>
      <vt:lpstr>KNMI Hupsel 24h process</vt:lpstr>
      <vt:lpstr>Sheet2</vt:lpstr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2021-05-27T19:44:16Z</dcterms:created>
  <dcterms:modified xsi:type="dcterms:W3CDTF">2024-05-29T13:16:06Z</dcterms:modified>
</cp:coreProperties>
</file>