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2021\04_uitwerking\Step-2\"/>
    </mc:Choice>
  </mc:AlternateContent>
  <xr:revisionPtr revIDLastSave="0" documentId="13_ncr:1_{AD6C52D4-608A-4D99-A0FE-EA3F3A3883F1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Both Sites" sheetId="9" r:id="rId1"/>
    <sheet name="Bare soil 24hour data" sheetId="8" r:id="rId2"/>
    <sheet name="Sugarbeet 24hour data" sheetId="7" r:id="rId3"/>
    <sheet name="Sugarbeet" sheetId="1" r:id="rId4"/>
    <sheet name="BareSoil" sheetId="2" r:id="rId5"/>
    <sheet name="Fig_BareSoil" sheetId="6" r:id="rId6"/>
    <sheet name="Fig_Sugarbee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9" l="1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J9" i="7"/>
  <c r="J10" i="7"/>
  <c r="J11" i="7"/>
  <c r="J12" i="7"/>
  <c r="J13" i="7"/>
  <c r="J14" i="7"/>
  <c r="J8" i="7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C8" i="9"/>
  <c r="B9" i="9"/>
  <c r="B10" i="9"/>
  <c r="B11" i="9"/>
  <c r="B12" i="9"/>
  <c r="B13" i="9"/>
  <c r="B14" i="9"/>
  <c r="B8" i="9"/>
  <c r="A9" i="9"/>
  <c r="A10" i="9"/>
  <c r="A11" i="9"/>
  <c r="A12" i="9"/>
  <c r="A13" i="9"/>
  <c r="A14" i="9"/>
  <c r="A8" i="9"/>
  <c r="H8" i="8"/>
  <c r="I8" i="8"/>
  <c r="K8" i="8"/>
  <c r="L8" i="8"/>
  <c r="H9" i="8"/>
  <c r="I9" i="8"/>
  <c r="K9" i="8"/>
  <c r="L9" i="8"/>
  <c r="H10" i="8"/>
  <c r="I10" i="8"/>
  <c r="K10" i="8"/>
  <c r="L10" i="8"/>
  <c r="J10" i="8" s="1"/>
  <c r="H11" i="8"/>
  <c r="I11" i="8"/>
  <c r="J11" i="8" s="1"/>
  <c r="K11" i="8"/>
  <c r="L11" i="8"/>
  <c r="H12" i="8"/>
  <c r="I12" i="8"/>
  <c r="K12" i="8"/>
  <c r="L12" i="8"/>
  <c r="H13" i="8"/>
  <c r="I13" i="8"/>
  <c r="K13" i="8"/>
  <c r="L13" i="8"/>
  <c r="H14" i="8"/>
  <c r="I14" i="8"/>
  <c r="K14" i="8"/>
  <c r="L14" i="8"/>
  <c r="J14" i="8" s="1"/>
  <c r="J13" i="8" l="1"/>
  <c r="J12" i="8"/>
  <c r="J9" i="8"/>
  <c r="J8" i="8"/>
  <c r="A9" i="8"/>
  <c r="A10" i="8" s="1"/>
  <c r="A11" i="8" s="1"/>
  <c r="A12" i="8" s="1"/>
  <c r="A13" i="8" s="1"/>
  <c r="A14" i="8" s="1"/>
  <c r="A9" i="7"/>
  <c r="A10" i="7" s="1"/>
  <c r="A11" i="7" s="1"/>
  <c r="A12" i="7" s="1"/>
  <c r="A13" i="7" s="1"/>
  <c r="A14" i="7" s="1"/>
  <c r="X14" i="8"/>
  <c r="V14" i="8"/>
  <c r="U14" i="8"/>
  <c r="T14" i="8"/>
  <c r="S14" i="8"/>
  <c r="R14" i="8"/>
  <c r="Q14" i="8"/>
  <c r="P14" i="8"/>
  <c r="O14" i="8"/>
  <c r="N14" i="8"/>
  <c r="M14" i="8"/>
  <c r="X13" i="8"/>
  <c r="V13" i="8"/>
  <c r="U13" i="8"/>
  <c r="T13" i="8"/>
  <c r="S13" i="8"/>
  <c r="R13" i="8"/>
  <c r="Q13" i="8"/>
  <c r="P13" i="8"/>
  <c r="O13" i="8"/>
  <c r="N13" i="8"/>
  <c r="M13" i="8"/>
  <c r="X12" i="8"/>
  <c r="V12" i="8"/>
  <c r="U12" i="8"/>
  <c r="T12" i="8"/>
  <c r="S12" i="8"/>
  <c r="R12" i="8"/>
  <c r="Q12" i="8"/>
  <c r="P12" i="8"/>
  <c r="O12" i="8"/>
  <c r="N12" i="8"/>
  <c r="M12" i="8"/>
  <c r="X11" i="8"/>
  <c r="V11" i="8"/>
  <c r="U11" i="8"/>
  <c r="T11" i="8"/>
  <c r="S11" i="8"/>
  <c r="R11" i="8"/>
  <c r="Q11" i="8"/>
  <c r="P11" i="8"/>
  <c r="O11" i="8"/>
  <c r="N11" i="8"/>
  <c r="M11" i="8"/>
  <c r="X10" i="8"/>
  <c r="V10" i="8"/>
  <c r="U10" i="8"/>
  <c r="T10" i="8"/>
  <c r="S10" i="8"/>
  <c r="R10" i="8"/>
  <c r="Q10" i="8"/>
  <c r="P10" i="8"/>
  <c r="O10" i="8"/>
  <c r="N10" i="8"/>
  <c r="M10" i="8"/>
  <c r="X9" i="8"/>
  <c r="V9" i="8"/>
  <c r="U9" i="8"/>
  <c r="T9" i="8"/>
  <c r="S9" i="8"/>
  <c r="R9" i="8"/>
  <c r="Q9" i="8"/>
  <c r="P9" i="8"/>
  <c r="O9" i="8"/>
  <c r="N9" i="8"/>
  <c r="M9" i="8"/>
  <c r="X8" i="8"/>
  <c r="V8" i="8"/>
  <c r="U8" i="8"/>
  <c r="T8" i="8"/>
  <c r="S8" i="8"/>
  <c r="R8" i="8"/>
  <c r="Q8" i="8"/>
  <c r="P8" i="8"/>
  <c r="O8" i="8"/>
  <c r="N8" i="8"/>
  <c r="M8" i="8"/>
  <c r="X14" i="7"/>
  <c r="X13" i="7"/>
  <c r="X12" i="7"/>
  <c r="X11" i="7"/>
  <c r="X10" i="7"/>
  <c r="X9" i="7"/>
  <c r="X8" i="7"/>
  <c r="V14" i="7"/>
  <c r="U14" i="7"/>
  <c r="T14" i="7"/>
  <c r="S14" i="7"/>
  <c r="R14" i="7"/>
  <c r="Q14" i="7"/>
  <c r="P14" i="7"/>
  <c r="O14" i="7"/>
  <c r="V13" i="7"/>
  <c r="U13" i="7"/>
  <c r="T13" i="7"/>
  <c r="S13" i="7"/>
  <c r="R13" i="7"/>
  <c r="Q13" i="7"/>
  <c r="P13" i="7"/>
  <c r="O13" i="7"/>
  <c r="V12" i="7"/>
  <c r="U12" i="7"/>
  <c r="T12" i="7"/>
  <c r="S12" i="7"/>
  <c r="R12" i="7"/>
  <c r="Q12" i="7"/>
  <c r="P12" i="7"/>
  <c r="O12" i="7"/>
  <c r="V11" i="7"/>
  <c r="U11" i="7"/>
  <c r="T11" i="7"/>
  <c r="S11" i="7"/>
  <c r="R11" i="7"/>
  <c r="Q11" i="7"/>
  <c r="P11" i="7"/>
  <c r="O11" i="7"/>
  <c r="V10" i="7"/>
  <c r="U10" i="7"/>
  <c r="T10" i="7"/>
  <c r="S10" i="7"/>
  <c r="R10" i="7"/>
  <c r="Q10" i="7"/>
  <c r="P10" i="7"/>
  <c r="O10" i="7"/>
  <c r="V9" i="7"/>
  <c r="U9" i="7"/>
  <c r="T9" i="7"/>
  <c r="S9" i="7"/>
  <c r="R9" i="7"/>
  <c r="Q9" i="7"/>
  <c r="P9" i="7"/>
  <c r="O9" i="7"/>
  <c r="V8" i="7"/>
  <c r="U8" i="7"/>
  <c r="T8" i="7"/>
  <c r="S8" i="7"/>
  <c r="R8" i="7"/>
  <c r="Q8" i="7"/>
  <c r="P8" i="7"/>
  <c r="O8" i="7"/>
  <c r="N14" i="7"/>
  <c r="N13" i="7"/>
  <c r="N12" i="7"/>
  <c r="N11" i="7"/>
  <c r="N10" i="7"/>
  <c r="N9" i="7"/>
  <c r="N8" i="7"/>
  <c r="M14" i="7"/>
  <c r="M13" i="7"/>
  <c r="M12" i="7"/>
  <c r="M11" i="7"/>
  <c r="M10" i="7"/>
  <c r="M9" i="7"/>
  <c r="M8" i="7"/>
  <c r="L14" i="7"/>
  <c r="L13" i="7"/>
  <c r="L12" i="7"/>
  <c r="L11" i="7"/>
  <c r="L10" i="7"/>
  <c r="L9" i="7"/>
  <c r="L8" i="7"/>
  <c r="K14" i="7"/>
  <c r="K13" i="7"/>
  <c r="K12" i="7"/>
  <c r="K11" i="7"/>
  <c r="K10" i="7"/>
  <c r="K9" i="7"/>
  <c r="K8" i="7"/>
  <c r="I14" i="7"/>
  <c r="I13" i="7"/>
  <c r="I12" i="7"/>
  <c r="I11" i="7"/>
  <c r="I10" i="7"/>
  <c r="I9" i="7"/>
  <c r="I8" i="7"/>
  <c r="H9" i="7"/>
  <c r="H10" i="7"/>
  <c r="H11" i="7"/>
  <c r="H12" i="7"/>
  <c r="H13" i="7"/>
  <c r="H14" i="7"/>
  <c r="H8" i="7"/>
  <c r="T8" i="9" s="1"/>
  <c r="V343" i="1" l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02" i="1"/>
  <c r="V201" i="1"/>
  <c r="V200" i="1"/>
  <c r="V199" i="1"/>
  <c r="W12" i="7" s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Z184" i="1" s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W11" i="7" s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Y213" i="2" s="1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Y197" i="2" s="1"/>
  <c r="V196" i="2"/>
  <c r="Z196" i="2" s="1"/>
  <c r="V195" i="2"/>
  <c r="V194" i="2"/>
  <c r="Z194" i="2" s="1"/>
  <c r="V193" i="2"/>
  <c r="V192" i="2"/>
  <c r="V191" i="2"/>
  <c r="V190" i="2"/>
  <c r="V189" i="2"/>
  <c r="V188" i="2"/>
  <c r="V187" i="2"/>
  <c r="V186" i="2"/>
  <c r="Y186" i="2" s="1"/>
  <c r="V185" i="2"/>
  <c r="V184" i="2"/>
  <c r="Z184" i="2" s="1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7" i="1"/>
  <c r="A7" i="2"/>
  <c r="Z122" i="1"/>
  <c r="Z121" i="1"/>
  <c r="Z193" i="1"/>
  <c r="Z192" i="1"/>
  <c r="Z188" i="1"/>
  <c r="Z190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W8" i="8" l="1"/>
  <c r="W9" i="8"/>
  <c r="W10" i="8"/>
  <c r="W11" i="8"/>
  <c r="Y199" i="2"/>
  <c r="W12" i="8"/>
  <c r="W13" i="8"/>
  <c r="W14" i="8"/>
  <c r="W14" i="7"/>
  <c r="W8" i="7"/>
  <c r="W9" i="7"/>
  <c r="W10" i="7"/>
  <c r="W13" i="7"/>
  <c r="Y189" i="2"/>
  <c r="Z187" i="1"/>
  <c r="Z191" i="1"/>
  <c r="Y183" i="2"/>
  <c r="Y185" i="1"/>
  <c r="Y189" i="1"/>
  <c r="Z195" i="1"/>
  <c r="Z193" i="2"/>
  <c r="Y192" i="2"/>
  <c r="Y190" i="1"/>
  <c r="Z185" i="2"/>
  <c r="Z205" i="1"/>
  <c r="Y205" i="1"/>
  <c r="Z213" i="1"/>
  <c r="Y213" i="1"/>
  <c r="Z210" i="1"/>
  <c r="Y210" i="1"/>
  <c r="Z112" i="1"/>
  <c r="Y112" i="1"/>
  <c r="Z209" i="1"/>
  <c r="Y209" i="1"/>
  <c r="Z64" i="1"/>
  <c r="Y64" i="1"/>
  <c r="Z208" i="1"/>
  <c r="Y208" i="1"/>
  <c r="Z63" i="1"/>
  <c r="Y63" i="1"/>
  <c r="Z37" i="2"/>
  <c r="Y37" i="2"/>
  <c r="Z69" i="2"/>
  <c r="Y69" i="2"/>
  <c r="Z93" i="2"/>
  <c r="Y93" i="2"/>
  <c r="Z117" i="2"/>
  <c r="Y117" i="2"/>
  <c r="Z133" i="2"/>
  <c r="Y133" i="2"/>
  <c r="Z157" i="2"/>
  <c r="Y157" i="2"/>
  <c r="Z173" i="2"/>
  <c r="Y173" i="2"/>
  <c r="Z181" i="2"/>
  <c r="Y181" i="2"/>
  <c r="Z205" i="2"/>
  <c r="Y205" i="2"/>
  <c r="Z237" i="2"/>
  <c r="Y237" i="2"/>
  <c r="Z269" i="2"/>
  <c r="Y269" i="2"/>
  <c r="Y293" i="2"/>
  <c r="Z293" i="2"/>
  <c r="Y309" i="2"/>
  <c r="Z309" i="2"/>
  <c r="Y341" i="2"/>
  <c r="Z341" i="2"/>
  <c r="Z28" i="1"/>
  <c r="Y28" i="1"/>
  <c r="Y52" i="1"/>
  <c r="Z52" i="1"/>
  <c r="Z76" i="1"/>
  <c r="Y76" i="1"/>
  <c r="Y92" i="1"/>
  <c r="Z92" i="1"/>
  <c r="Z116" i="1"/>
  <c r="Y116" i="1"/>
  <c r="Z156" i="1"/>
  <c r="Y156" i="1"/>
  <c r="Y188" i="1"/>
  <c r="Z220" i="1"/>
  <c r="Y220" i="1"/>
  <c r="Z252" i="1"/>
  <c r="Y252" i="1"/>
  <c r="Z268" i="1"/>
  <c r="Y268" i="1"/>
  <c r="Z292" i="1"/>
  <c r="Y292" i="1"/>
  <c r="Z316" i="1"/>
  <c r="Y316" i="1"/>
  <c r="Z46" i="2"/>
  <c r="Y46" i="2"/>
  <c r="Z86" i="2"/>
  <c r="Y86" i="2"/>
  <c r="Z118" i="2"/>
  <c r="Y118" i="2"/>
  <c r="Z150" i="2"/>
  <c r="Y150" i="2"/>
  <c r="Z238" i="2"/>
  <c r="Y238" i="2"/>
  <c r="Z294" i="2"/>
  <c r="Y294" i="2"/>
  <c r="Z310" i="2"/>
  <c r="Y310" i="2"/>
  <c r="Z342" i="2"/>
  <c r="Y342" i="2"/>
  <c r="Z21" i="1"/>
  <c r="Y21" i="1"/>
  <c r="Z45" i="1"/>
  <c r="Y45" i="1"/>
  <c r="Z77" i="1"/>
  <c r="Y77" i="1"/>
  <c r="Z109" i="1"/>
  <c r="Y109" i="1"/>
  <c r="Z149" i="1"/>
  <c r="Y149" i="1"/>
  <c r="Z285" i="1"/>
  <c r="Y285" i="1"/>
  <c r="Z325" i="1"/>
  <c r="Y325" i="1"/>
  <c r="Z7" i="2"/>
  <c r="Y7" i="2"/>
  <c r="Z47" i="2"/>
  <c r="Y47" i="2"/>
  <c r="Z79" i="2"/>
  <c r="Y79" i="2"/>
  <c r="Y103" i="2"/>
  <c r="Z103" i="2"/>
  <c r="Z135" i="2"/>
  <c r="Y135" i="2"/>
  <c r="Z159" i="2"/>
  <c r="Y159" i="2"/>
  <c r="Z175" i="2"/>
  <c r="Y175" i="2"/>
  <c r="Z207" i="2"/>
  <c r="Y207" i="2"/>
  <c r="Z239" i="2"/>
  <c r="Y239" i="2"/>
  <c r="Z279" i="2"/>
  <c r="Y279" i="2"/>
  <c r="Z311" i="2"/>
  <c r="Y311" i="2"/>
  <c r="Z343" i="2"/>
  <c r="Y343" i="2"/>
  <c r="Z38" i="1"/>
  <c r="Y38" i="1"/>
  <c r="Y86" i="1"/>
  <c r="Z86" i="1"/>
  <c r="Z134" i="1"/>
  <c r="Y134" i="1"/>
  <c r="Z222" i="1"/>
  <c r="Y222" i="1"/>
  <c r="Z254" i="1"/>
  <c r="Y254" i="1"/>
  <c r="Z286" i="1"/>
  <c r="Y286" i="1"/>
  <c r="Z318" i="1"/>
  <c r="Y318" i="1"/>
  <c r="Z199" i="2"/>
  <c r="Z32" i="2"/>
  <c r="Y32" i="2"/>
  <c r="Z64" i="2"/>
  <c r="Y64" i="2"/>
  <c r="Z112" i="2"/>
  <c r="Y112" i="2"/>
  <c r="Z144" i="2"/>
  <c r="Y144" i="2"/>
  <c r="Z160" i="2"/>
  <c r="Y160" i="2"/>
  <c r="Y184" i="2"/>
  <c r="Z200" i="2"/>
  <c r="Y200" i="2"/>
  <c r="Y216" i="2"/>
  <c r="Z216" i="2"/>
  <c r="Z248" i="2"/>
  <c r="Y248" i="2"/>
  <c r="Z264" i="2"/>
  <c r="Y264" i="2"/>
  <c r="Z280" i="2"/>
  <c r="Y280" i="2"/>
  <c r="Z296" i="2"/>
  <c r="Y296" i="2"/>
  <c r="Z320" i="2"/>
  <c r="Y320" i="2"/>
  <c r="Y328" i="2"/>
  <c r="Z328" i="2"/>
  <c r="Z15" i="1"/>
  <c r="Y15" i="1"/>
  <c r="Z31" i="1"/>
  <c r="Y31" i="1"/>
  <c r="Z47" i="1"/>
  <c r="Y47" i="1"/>
  <c r="Z79" i="1"/>
  <c r="Y79" i="1"/>
  <c r="Z95" i="1"/>
  <c r="Y95" i="1"/>
  <c r="Z127" i="1"/>
  <c r="Y127" i="1"/>
  <c r="Z143" i="1"/>
  <c r="Y143" i="1"/>
  <c r="Z159" i="1"/>
  <c r="Y159" i="1"/>
  <c r="Z175" i="1"/>
  <c r="Y175" i="1"/>
  <c r="Y191" i="1"/>
  <c r="Z215" i="1"/>
  <c r="Y215" i="1"/>
  <c r="Z231" i="1"/>
  <c r="Y231" i="1"/>
  <c r="Y247" i="1"/>
  <c r="Z247" i="1"/>
  <c r="Z255" i="1"/>
  <c r="Y255" i="1"/>
  <c r="Z271" i="1"/>
  <c r="Y271" i="1"/>
  <c r="Z295" i="1"/>
  <c r="Y295" i="1"/>
  <c r="Z319" i="1"/>
  <c r="Y319" i="1"/>
  <c r="Z327" i="1"/>
  <c r="Y327" i="1"/>
  <c r="Z343" i="1"/>
  <c r="Y343" i="1"/>
  <c r="Z213" i="2"/>
  <c r="Z186" i="1"/>
  <c r="Z190" i="1"/>
  <c r="Z194" i="1"/>
  <c r="Y9" i="2"/>
  <c r="Z9" i="2"/>
  <c r="Y17" i="2"/>
  <c r="Z17" i="2"/>
  <c r="Z25" i="2"/>
  <c r="Y25" i="2"/>
  <c r="Z33" i="2"/>
  <c r="Y33" i="2"/>
  <c r="Z41" i="2"/>
  <c r="Y41" i="2"/>
  <c r="Z49" i="2"/>
  <c r="Y49" i="2"/>
  <c r="Z57" i="2"/>
  <c r="Y57" i="2"/>
  <c r="Z65" i="2"/>
  <c r="Y65" i="2"/>
  <c r="Z73" i="2"/>
  <c r="Y73" i="2"/>
  <c r="Z81" i="2"/>
  <c r="Y81" i="2"/>
  <c r="Z89" i="2"/>
  <c r="Y89" i="2"/>
  <c r="Y97" i="2"/>
  <c r="Z97" i="2"/>
  <c r="Z105" i="2"/>
  <c r="Y105" i="2"/>
  <c r="Z113" i="2"/>
  <c r="Y113" i="2"/>
  <c r="Z121" i="2"/>
  <c r="Y121" i="2"/>
  <c r="Y129" i="2"/>
  <c r="Z129" i="2"/>
  <c r="Z137" i="2"/>
  <c r="Y137" i="2"/>
  <c r="Z145" i="2"/>
  <c r="Y145" i="2"/>
  <c r="Z153" i="2"/>
  <c r="Y153" i="2"/>
  <c r="Z161" i="2"/>
  <c r="Y161" i="2"/>
  <c r="Z169" i="2"/>
  <c r="Y169" i="2"/>
  <c r="Z177" i="2"/>
  <c r="Y177" i="2"/>
  <c r="Y185" i="2"/>
  <c r="Y193" i="2"/>
  <c r="Z201" i="2"/>
  <c r="Y201" i="2"/>
  <c r="Z209" i="2"/>
  <c r="Y209" i="2"/>
  <c r="Z217" i="2"/>
  <c r="Y217" i="2"/>
  <c r="Z225" i="2"/>
  <c r="Y225" i="2"/>
  <c r="Z233" i="2"/>
  <c r="Y233" i="2"/>
  <c r="Z241" i="2"/>
  <c r="Y241" i="2"/>
  <c r="Z249" i="2"/>
  <c r="Y249" i="2"/>
  <c r="Z257" i="2"/>
  <c r="Y257" i="2"/>
  <c r="Z265" i="2"/>
  <c r="Y265" i="2"/>
  <c r="Z273" i="2"/>
  <c r="Y273" i="2"/>
  <c r="Z281" i="2"/>
  <c r="Y281" i="2"/>
  <c r="Z289" i="2"/>
  <c r="Y289" i="2"/>
  <c r="Z297" i="2"/>
  <c r="Y297" i="2"/>
  <c r="Z305" i="2"/>
  <c r="Y305" i="2"/>
  <c r="Z313" i="2"/>
  <c r="Y313" i="2"/>
  <c r="Z321" i="2"/>
  <c r="Y321" i="2"/>
  <c r="Z329" i="2"/>
  <c r="Y329" i="2"/>
  <c r="Z337" i="2"/>
  <c r="Y337" i="2"/>
  <c r="Z8" i="1"/>
  <c r="Y8" i="1"/>
  <c r="Z16" i="1"/>
  <c r="Y16" i="1"/>
  <c r="Z24" i="1"/>
  <c r="Y24" i="1"/>
  <c r="Z32" i="1"/>
  <c r="Y32" i="1"/>
  <c r="Z40" i="1"/>
  <c r="Y40" i="1"/>
  <c r="Z48" i="1"/>
  <c r="Y48" i="1"/>
  <c r="Z56" i="1"/>
  <c r="Y56" i="1"/>
  <c r="Z72" i="1"/>
  <c r="Y72" i="1"/>
  <c r="Z80" i="1"/>
  <c r="Y80" i="1"/>
  <c r="Z88" i="1"/>
  <c r="Y88" i="1"/>
  <c r="Z96" i="1"/>
  <c r="Y96" i="1"/>
  <c r="Z104" i="1"/>
  <c r="Y104" i="1"/>
  <c r="Z120" i="1"/>
  <c r="Y120" i="1"/>
  <c r="Z128" i="1"/>
  <c r="Y128" i="1"/>
  <c r="Z136" i="1"/>
  <c r="Y136" i="1"/>
  <c r="Z144" i="1"/>
  <c r="Y144" i="1"/>
  <c r="Z152" i="1"/>
  <c r="Y152" i="1"/>
  <c r="Z160" i="1"/>
  <c r="Y160" i="1"/>
  <c r="Z168" i="1"/>
  <c r="Y168" i="1"/>
  <c r="Z176" i="1"/>
  <c r="Y176" i="1"/>
  <c r="Y184" i="1"/>
  <c r="Y192" i="1"/>
  <c r="Z216" i="1"/>
  <c r="Y216" i="1"/>
  <c r="Y224" i="1"/>
  <c r="Z224" i="1"/>
  <c r="Z232" i="1"/>
  <c r="Y232" i="1"/>
  <c r="Z240" i="1"/>
  <c r="Y240" i="1"/>
  <c r="Z248" i="1"/>
  <c r="Y248" i="1"/>
  <c r="Z256" i="1"/>
  <c r="Y256" i="1"/>
  <c r="Y264" i="1"/>
  <c r="Z264" i="1"/>
  <c r="Z272" i="1"/>
  <c r="Y272" i="1"/>
  <c r="Z280" i="1"/>
  <c r="Y280" i="1"/>
  <c r="Z288" i="1"/>
  <c r="Y288" i="1"/>
  <c r="Y296" i="1"/>
  <c r="Z296" i="1"/>
  <c r="Z312" i="1"/>
  <c r="Y312" i="1"/>
  <c r="Z320" i="1"/>
  <c r="Y320" i="1"/>
  <c r="Z328" i="1"/>
  <c r="Y328" i="1"/>
  <c r="Z185" i="1"/>
  <c r="Z197" i="2"/>
  <c r="Y29" i="2"/>
  <c r="Z29" i="2"/>
  <c r="Y61" i="2"/>
  <c r="Z61" i="2"/>
  <c r="Z85" i="2"/>
  <c r="Y85" i="2"/>
  <c r="Z125" i="2"/>
  <c r="Y125" i="2"/>
  <c r="Z165" i="2"/>
  <c r="Y165" i="2"/>
  <c r="Z245" i="2"/>
  <c r="Y245" i="2"/>
  <c r="Z277" i="2"/>
  <c r="Y277" i="2"/>
  <c r="Y325" i="2"/>
  <c r="Z325" i="2"/>
  <c r="Z20" i="1"/>
  <c r="Y20" i="1"/>
  <c r="Z60" i="1"/>
  <c r="Y60" i="1"/>
  <c r="Z100" i="1"/>
  <c r="Y100" i="1"/>
  <c r="Z132" i="1"/>
  <c r="Y132" i="1"/>
  <c r="Z172" i="1"/>
  <c r="Y172" i="1"/>
  <c r="Z204" i="1"/>
  <c r="Y204" i="1"/>
  <c r="Z228" i="1"/>
  <c r="Y228" i="1"/>
  <c r="Z260" i="1"/>
  <c r="Y260" i="1"/>
  <c r="Z284" i="1"/>
  <c r="Y284" i="1"/>
  <c r="Z332" i="1"/>
  <c r="Y332" i="1"/>
  <c r="Z38" i="2"/>
  <c r="Y38" i="2"/>
  <c r="Z70" i="2"/>
  <c r="Y70" i="2"/>
  <c r="Z102" i="2"/>
  <c r="Y102" i="2"/>
  <c r="Z142" i="2"/>
  <c r="Y142" i="2"/>
  <c r="Z174" i="2"/>
  <c r="Y174" i="2"/>
  <c r="Y198" i="2"/>
  <c r="Z230" i="2"/>
  <c r="Y230" i="2"/>
  <c r="Z262" i="2"/>
  <c r="Y262" i="2"/>
  <c r="Z286" i="2"/>
  <c r="Y286" i="2"/>
  <c r="Z318" i="2"/>
  <c r="Y318" i="2"/>
  <c r="Z13" i="1"/>
  <c r="Y13" i="1"/>
  <c r="Z61" i="1"/>
  <c r="Y61" i="1"/>
  <c r="Z93" i="1"/>
  <c r="Y93" i="1"/>
  <c r="Z125" i="1"/>
  <c r="Y125" i="1"/>
  <c r="Z173" i="1"/>
  <c r="Y173" i="1"/>
  <c r="Z237" i="1"/>
  <c r="Y237" i="1"/>
  <c r="Z269" i="1"/>
  <c r="Y269" i="1"/>
  <c r="Z293" i="1"/>
  <c r="Y293" i="1"/>
  <c r="Z309" i="1"/>
  <c r="Y309" i="1"/>
  <c r="Y341" i="1"/>
  <c r="Z341" i="1"/>
  <c r="Z31" i="2"/>
  <c r="Y31" i="2"/>
  <c r="Z63" i="2"/>
  <c r="Y63" i="2"/>
  <c r="Z111" i="2"/>
  <c r="Y111" i="2"/>
  <c r="Z151" i="2"/>
  <c r="Y151" i="2"/>
  <c r="Z231" i="2"/>
  <c r="Y231" i="2"/>
  <c r="Z263" i="2"/>
  <c r="Y263" i="2"/>
  <c r="Z295" i="2"/>
  <c r="Y295" i="2"/>
  <c r="Z327" i="2"/>
  <c r="Y327" i="2"/>
  <c r="Z22" i="1"/>
  <c r="Y22" i="1"/>
  <c r="Z54" i="1"/>
  <c r="Y54" i="1"/>
  <c r="Z70" i="1"/>
  <c r="Y70" i="1"/>
  <c r="Z94" i="1"/>
  <c r="Y94" i="1"/>
  <c r="Z118" i="1"/>
  <c r="Y118" i="1"/>
  <c r="Z150" i="1"/>
  <c r="Y150" i="1"/>
  <c r="Z174" i="1"/>
  <c r="Y174" i="1"/>
  <c r="Z238" i="1"/>
  <c r="Y238" i="1"/>
  <c r="Z270" i="1"/>
  <c r="Y270" i="1"/>
  <c r="Z294" i="1"/>
  <c r="Y294" i="1"/>
  <c r="Z326" i="1"/>
  <c r="Y326" i="1"/>
  <c r="Z16" i="2"/>
  <c r="Y16" i="2"/>
  <c r="Z48" i="2"/>
  <c r="Y48" i="2"/>
  <c r="Z80" i="2"/>
  <c r="Y80" i="2"/>
  <c r="Z104" i="2"/>
  <c r="Y104" i="2"/>
  <c r="Z136" i="2"/>
  <c r="Y136" i="2"/>
  <c r="Z152" i="2"/>
  <c r="Y152" i="2"/>
  <c r="Z208" i="2"/>
  <c r="Y208" i="2"/>
  <c r="Y232" i="2"/>
  <c r="Z232" i="2"/>
  <c r="Z256" i="2"/>
  <c r="Y256" i="2"/>
  <c r="Z272" i="2"/>
  <c r="Y272" i="2"/>
  <c r="Z288" i="2"/>
  <c r="Y288" i="2"/>
  <c r="Z304" i="2"/>
  <c r="Y304" i="2"/>
  <c r="Z7" i="1"/>
  <c r="Y7" i="1"/>
  <c r="Z23" i="1"/>
  <c r="Y23" i="1"/>
  <c r="Z39" i="1"/>
  <c r="Y39" i="1"/>
  <c r="Z55" i="1"/>
  <c r="Y55" i="1"/>
  <c r="Z71" i="1"/>
  <c r="Y71" i="1"/>
  <c r="Z87" i="1"/>
  <c r="Y87" i="1"/>
  <c r="Z103" i="1"/>
  <c r="Y103" i="1"/>
  <c r="Y119" i="1"/>
  <c r="Z119" i="1"/>
  <c r="Z135" i="1"/>
  <c r="Y135" i="1"/>
  <c r="Y151" i="1"/>
  <c r="Z151" i="1"/>
  <c r="Z167" i="1"/>
  <c r="Y167" i="1"/>
  <c r="Y183" i="1"/>
  <c r="Z207" i="1"/>
  <c r="Y207" i="1"/>
  <c r="Z223" i="1"/>
  <c r="Y223" i="1"/>
  <c r="Z239" i="1"/>
  <c r="Y239" i="1"/>
  <c r="Z263" i="1"/>
  <c r="Y263" i="1"/>
  <c r="Z279" i="1"/>
  <c r="Y279" i="1"/>
  <c r="Z287" i="1"/>
  <c r="Y287" i="1"/>
  <c r="Z311" i="1"/>
  <c r="Y311" i="1"/>
  <c r="Z188" i="2"/>
  <c r="Z192" i="2"/>
  <c r="Z10" i="2"/>
  <c r="Y10" i="2"/>
  <c r="Z18" i="2"/>
  <c r="Y18" i="2"/>
  <c r="Y26" i="2"/>
  <c r="Z26" i="2"/>
  <c r="Z34" i="2"/>
  <c r="Y34" i="2"/>
  <c r="Z42" i="2"/>
  <c r="Y42" i="2"/>
  <c r="Z50" i="2"/>
  <c r="Y50" i="2"/>
  <c r="Y58" i="2"/>
  <c r="Z58" i="2"/>
  <c r="Z66" i="2"/>
  <c r="Y66" i="2"/>
  <c r="Z74" i="2"/>
  <c r="Y74" i="2"/>
  <c r="Z82" i="2"/>
  <c r="Y82" i="2"/>
  <c r="Y90" i="2"/>
  <c r="Z90" i="2"/>
  <c r="Y98" i="2"/>
  <c r="Z98" i="2"/>
  <c r="Y106" i="2"/>
  <c r="Z106" i="2"/>
  <c r="Y114" i="2"/>
  <c r="Z114" i="2"/>
  <c r="Y122" i="2"/>
  <c r="Z122" i="2"/>
  <c r="Y130" i="2"/>
  <c r="Z130" i="2"/>
  <c r="Y138" i="2"/>
  <c r="Z138" i="2"/>
  <c r="Z146" i="2"/>
  <c r="Y146" i="2"/>
  <c r="Y154" i="2"/>
  <c r="Z154" i="2"/>
  <c r="Y162" i="2"/>
  <c r="Z162" i="2"/>
  <c r="Y170" i="2"/>
  <c r="Z170" i="2"/>
  <c r="Y178" i="2"/>
  <c r="Z178" i="2"/>
  <c r="Y194" i="2"/>
  <c r="Y202" i="2"/>
  <c r="Z202" i="2"/>
  <c r="Z210" i="2"/>
  <c r="Y210" i="2"/>
  <c r="Z218" i="2"/>
  <c r="Y218" i="2"/>
  <c r="Z226" i="2"/>
  <c r="Y226" i="2"/>
  <c r="Z234" i="2"/>
  <c r="Y234" i="2"/>
  <c r="Z242" i="2"/>
  <c r="Y242" i="2"/>
  <c r="Z250" i="2"/>
  <c r="Y250" i="2"/>
  <c r="Z258" i="2"/>
  <c r="Y258" i="2"/>
  <c r="Z266" i="2"/>
  <c r="Y266" i="2"/>
  <c r="Z274" i="2"/>
  <c r="Y274" i="2"/>
  <c r="Y282" i="2"/>
  <c r="Z282" i="2"/>
  <c r="Z290" i="2"/>
  <c r="Y290" i="2"/>
  <c r="Z298" i="2"/>
  <c r="Y298" i="2"/>
  <c r="Z306" i="2"/>
  <c r="Y306" i="2"/>
  <c r="Z314" i="2"/>
  <c r="Y314" i="2"/>
  <c r="Z322" i="2"/>
  <c r="Y322" i="2"/>
  <c r="Z330" i="2"/>
  <c r="Y330" i="2"/>
  <c r="Z338" i="2"/>
  <c r="Y338" i="2"/>
  <c r="Z9" i="1"/>
  <c r="Y9" i="1"/>
  <c r="Z17" i="1"/>
  <c r="Y17" i="1"/>
  <c r="Z25" i="1"/>
  <c r="Y25" i="1"/>
  <c r="Z33" i="1"/>
  <c r="Y33" i="1"/>
  <c r="Z41" i="1"/>
  <c r="Y41" i="1"/>
  <c r="Z49" i="1"/>
  <c r="Y49" i="1"/>
  <c r="Z57" i="1"/>
  <c r="Y57" i="1"/>
  <c r="Z65" i="1"/>
  <c r="Y65" i="1"/>
  <c r="Z73" i="1"/>
  <c r="Y73" i="1"/>
  <c r="Z81" i="1"/>
  <c r="Y81" i="1"/>
  <c r="Y89" i="1"/>
  <c r="Z89" i="1"/>
  <c r="Z97" i="1"/>
  <c r="Y97" i="1"/>
  <c r="Z105" i="1"/>
  <c r="Y105" i="1"/>
  <c r="Z113" i="1"/>
  <c r="Y113" i="1"/>
  <c r="Y121" i="1"/>
  <c r="Z129" i="1"/>
  <c r="Y129" i="1"/>
  <c r="Z137" i="1"/>
  <c r="Y137" i="1"/>
  <c r="Z145" i="1"/>
  <c r="Y145" i="1"/>
  <c r="Z153" i="1"/>
  <c r="Y153" i="1"/>
  <c r="Z161" i="1"/>
  <c r="Y161" i="1"/>
  <c r="Z169" i="1"/>
  <c r="Y169" i="1"/>
  <c r="Z177" i="1"/>
  <c r="Y177" i="1"/>
  <c r="Y193" i="1"/>
  <c r="Z217" i="1"/>
  <c r="Y217" i="1"/>
  <c r="Z225" i="1"/>
  <c r="Y225" i="1"/>
  <c r="Z233" i="1"/>
  <c r="Y233" i="1"/>
  <c r="Z241" i="1"/>
  <c r="Y241" i="1"/>
  <c r="Z249" i="1"/>
  <c r="Y249" i="1"/>
  <c r="Y257" i="1"/>
  <c r="Z257" i="1"/>
  <c r="Z265" i="1"/>
  <c r="Y265" i="1"/>
  <c r="Z273" i="1"/>
  <c r="Y273" i="1"/>
  <c r="Z281" i="1"/>
  <c r="Y281" i="1"/>
  <c r="Z289" i="1"/>
  <c r="Y289" i="1"/>
  <c r="Z297" i="1"/>
  <c r="Y297" i="1"/>
  <c r="Z313" i="1"/>
  <c r="Y313" i="1"/>
  <c r="Z321" i="1"/>
  <c r="Y321" i="1"/>
  <c r="Y329" i="1"/>
  <c r="Z329" i="1"/>
  <c r="Z183" i="1"/>
  <c r="Y13" i="2"/>
  <c r="Z13" i="2"/>
  <c r="Z53" i="2"/>
  <c r="Y53" i="2"/>
  <c r="Z101" i="2"/>
  <c r="Y101" i="2"/>
  <c r="Y141" i="2"/>
  <c r="Z141" i="2"/>
  <c r="Z229" i="2"/>
  <c r="Y229" i="2"/>
  <c r="Z261" i="2"/>
  <c r="Y261" i="2"/>
  <c r="Z301" i="2"/>
  <c r="Y301" i="2"/>
  <c r="Y333" i="2"/>
  <c r="Z333" i="2"/>
  <c r="Z36" i="1"/>
  <c r="Y36" i="1"/>
  <c r="Z84" i="1"/>
  <c r="Y84" i="1"/>
  <c r="Z140" i="1"/>
  <c r="Y140" i="1"/>
  <c r="Z164" i="1"/>
  <c r="Y164" i="1"/>
  <c r="Z180" i="1"/>
  <c r="Y180" i="1"/>
  <c r="Z212" i="1"/>
  <c r="Y212" i="1"/>
  <c r="Z244" i="1"/>
  <c r="Y244" i="1"/>
  <c r="Z276" i="1"/>
  <c r="Y276" i="1"/>
  <c r="Z300" i="1"/>
  <c r="Y300" i="1"/>
  <c r="Z324" i="1"/>
  <c r="Y324" i="1"/>
  <c r="Z22" i="2"/>
  <c r="Y22" i="2"/>
  <c r="Z54" i="2"/>
  <c r="Y54" i="2"/>
  <c r="Z78" i="2"/>
  <c r="Y78" i="2"/>
  <c r="Z110" i="2"/>
  <c r="Y110" i="2"/>
  <c r="Z134" i="2"/>
  <c r="Y134" i="2"/>
  <c r="Z158" i="2"/>
  <c r="Y158" i="2"/>
  <c r="Z182" i="2"/>
  <c r="Y182" i="2"/>
  <c r="Z214" i="2"/>
  <c r="Y214" i="2"/>
  <c r="Z254" i="2"/>
  <c r="Y254" i="2"/>
  <c r="Z278" i="2"/>
  <c r="Y278" i="2"/>
  <c r="Z326" i="2"/>
  <c r="Y326" i="2"/>
  <c r="Z37" i="1"/>
  <c r="Y37" i="1"/>
  <c r="Z53" i="1"/>
  <c r="Y53" i="1"/>
  <c r="Z85" i="1"/>
  <c r="Y85" i="1"/>
  <c r="Z117" i="1"/>
  <c r="Y117" i="1"/>
  <c r="Y141" i="1"/>
  <c r="Z141" i="1"/>
  <c r="Z157" i="1"/>
  <c r="Y157" i="1"/>
  <c r="Z229" i="1"/>
  <c r="Y229" i="1"/>
  <c r="Z253" i="1"/>
  <c r="Y253" i="1"/>
  <c r="Z277" i="1"/>
  <c r="Y277" i="1"/>
  <c r="Z317" i="1"/>
  <c r="Y317" i="1"/>
  <c r="Y23" i="2"/>
  <c r="Z23" i="2"/>
  <c r="Z39" i="2"/>
  <c r="Y39" i="2"/>
  <c r="Z71" i="2"/>
  <c r="Y71" i="2"/>
  <c r="Z95" i="2"/>
  <c r="Y95" i="2"/>
  <c r="Z119" i="2"/>
  <c r="Y119" i="2"/>
  <c r="Z143" i="2"/>
  <c r="Y143" i="2"/>
  <c r="Y167" i="2"/>
  <c r="Z167" i="2"/>
  <c r="Y191" i="2"/>
  <c r="Z223" i="2"/>
  <c r="Y223" i="2"/>
  <c r="Z255" i="2"/>
  <c r="Y255" i="2"/>
  <c r="Z287" i="2"/>
  <c r="Y287" i="2"/>
  <c r="Z319" i="2"/>
  <c r="Y319" i="2"/>
  <c r="Z14" i="1"/>
  <c r="Y14" i="1"/>
  <c r="Z46" i="1"/>
  <c r="Y46" i="1"/>
  <c r="Z78" i="1"/>
  <c r="Y78" i="1"/>
  <c r="Z102" i="1"/>
  <c r="Y102" i="1"/>
  <c r="Z126" i="1"/>
  <c r="Y126" i="1"/>
  <c r="Z158" i="1"/>
  <c r="Y158" i="1"/>
  <c r="Z182" i="1"/>
  <c r="Y182" i="1"/>
  <c r="Z246" i="1"/>
  <c r="Y246" i="1"/>
  <c r="Z278" i="1"/>
  <c r="Y278" i="1"/>
  <c r="Z310" i="1"/>
  <c r="Y310" i="1"/>
  <c r="Z342" i="1"/>
  <c r="Y342" i="1"/>
  <c r="Z24" i="2"/>
  <c r="Y24" i="2"/>
  <c r="Z56" i="2"/>
  <c r="Y56" i="2"/>
  <c r="Z88" i="2"/>
  <c r="Y88" i="2"/>
  <c r="Z120" i="2"/>
  <c r="Y120" i="2"/>
  <c r="Z176" i="2"/>
  <c r="Y176" i="2"/>
  <c r="Z240" i="2"/>
  <c r="Y240" i="2"/>
  <c r="Z336" i="2"/>
  <c r="Y336" i="2"/>
  <c r="Z189" i="1"/>
  <c r="Z11" i="2"/>
  <c r="Y11" i="2"/>
  <c r="Z19" i="2"/>
  <c r="Y19" i="2"/>
  <c r="Z27" i="2"/>
  <c r="Y27" i="2"/>
  <c r="Z35" i="2"/>
  <c r="Y35" i="2"/>
  <c r="Z43" i="2"/>
  <c r="Y43" i="2"/>
  <c r="Z51" i="2"/>
  <c r="Y51" i="2"/>
  <c r="Z59" i="2"/>
  <c r="Y59" i="2"/>
  <c r="Z67" i="2"/>
  <c r="Y67" i="2"/>
  <c r="Z75" i="2"/>
  <c r="Y75" i="2"/>
  <c r="Z83" i="2"/>
  <c r="Y83" i="2"/>
  <c r="Z91" i="2"/>
  <c r="Y91" i="2"/>
  <c r="Z99" i="2"/>
  <c r="Y99" i="2"/>
  <c r="Z107" i="2"/>
  <c r="Y107" i="2"/>
  <c r="Z115" i="2"/>
  <c r="Y115" i="2"/>
  <c r="Z123" i="2"/>
  <c r="Y123" i="2"/>
  <c r="Z131" i="2"/>
  <c r="Y131" i="2"/>
  <c r="Z139" i="2"/>
  <c r="Y139" i="2"/>
  <c r="Z147" i="2"/>
  <c r="Y147" i="2"/>
  <c r="Z155" i="2"/>
  <c r="Y155" i="2"/>
  <c r="Z163" i="2"/>
  <c r="Y163" i="2"/>
  <c r="Z171" i="2"/>
  <c r="Y171" i="2"/>
  <c r="Z179" i="2"/>
  <c r="Y179" i="2"/>
  <c r="Y187" i="2"/>
  <c r="Y195" i="2"/>
  <c r="Z203" i="2"/>
  <c r="Y203" i="2"/>
  <c r="Y211" i="2"/>
  <c r="Z211" i="2"/>
  <c r="Y219" i="2"/>
  <c r="Z219" i="2"/>
  <c r="Y227" i="2"/>
  <c r="Z227" i="2"/>
  <c r="Y235" i="2"/>
  <c r="Z235" i="2"/>
  <c r="Y243" i="2"/>
  <c r="Z243" i="2"/>
  <c r="Y251" i="2"/>
  <c r="Z251" i="2"/>
  <c r="Y259" i="2"/>
  <c r="Z259" i="2"/>
  <c r="Y267" i="2"/>
  <c r="Z267" i="2"/>
  <c r="Y275" i="2"/>
  <c r="Z275" i="2"/>
  <c r="Z283" i="2"/>
  <c r="Y283" i="2"/>
  <c r="Y291" i="2"/>
  <c r="Z291" i="2"/>
  <c r="Y299" i="2"/>
  <c r="Z299" i="2"/>
  <c r="Y307" i="2"/>
  <c r="Z307" i="2"/>
  <c r="Y315" i="2"/>
  <c r="Z315" i="2"/>
  <c r="Y323" i="2"/>
  <c r="Z323" i="2"/>
  <c r="Y331" i="2"/>
  <c r="Z331" i="2"/>
  <c r="Y339" i="2"/>
  <c r="Z339" i="2"/>
  <c r="Z10" i="1"/>
  <c r="Y10" i="1"/>
  <c r="Z18" i="1"/>
  <c r="Y18" i="1"/>
  <c r="Z26" i="1"/>
  <c r="Y26" i="1"/>
  <c r="Z34" i="1"/>
  <c r="Y34" i="1"/>
  <c r="Z42" i="1"/>
  <c r="Y42" i="1"/>
  <c r="Z50" i="1"/>
  <c r="Y50" i="1"/>
  <c r="Z58" i="1"/>
  <c r="Y58" i="1"/>
  <c r="Z74" i="1"/>
  <c r="Y74" i="1"/>
  <c r="Z82" i="1"/>
  <c r="Y82" i="1"/>
  <c r="Z90" i="1"/>
  <c r="Y90" i="1"/>
  <c r="Z98" i="1"/>
  <c r="Y98" i="1"/>
  <c r="Z106" i="1"/>
  <c r="Y106" i="1"/>
  <c r="Z114" i="1"/>
  <c r="Y114" i="1"/>
  <c r="Y122" i="1"/>
  <c r="Z130" i="1"/>
  <c r="Y130" i="1"/>
  <c r="Z138" i="1"/>
  <c r="Y138" i="1"/>
  <c r="Z146" i="1"/>
  <c r="Y146" i="1"/>
  <c r="Y154" i="1"/>
  <c r="Z154" i="1"/>
  <c r="Z162" i="1"/>
  <c r="Y162" i="1"/>
  <c r="Z170" i="1"/>
  <c r="Y170" i="1"/>
  <c r="Z178" i="1"/>
  <c r="Y178" i="1"/>
  <c r="Y186" i="1"/>
  <c r="Y194" i="1"/>
  <c r="Z218" i="1"/>
  <c r="Y218" i="1"/>
  <c r="Z226" i="1"/>
  <c r="Y226" i="1"/>
  <c r="Z234" i="1"/>
  <c r="Y234" i="1"/>
  <c r="Z242" i="1"/>
  <c r="Y242" i="1"/>
  <c r="Z250" i="1"/>
  <c r="Y250" i="1"/>
  <c r="Z258" i="1"/>
  <c r="Y258" i="1"/>
  <c r="Z266" i="1"/>
  <c r="Y266" i="1"/>
  <c r="Z274" i="1"/>
  <c r="Y274" i="1"/>
  <c r="Z282" i="1"/>
  <c r="Y282" i="1"/>
  <c r="Y290" i="1"/>
  <c r="Z290" i="1"/>
  <c r="Z298" i="1"/>
  <c r="Y298" i="1"/>
  <c r="Z314" i="1"/>
  <c r="Y314" i="1"/>
  <c r="Z322" i="1"/>
  <c r="Y322" i="1"/>
  <c r="Z330" i="1"/>
  <c r="Y330" i="1"/>
  <c r="Z183" i="2"/>
  <c r="Z186" i="2"/>
  <c r="Y21" i="2"/>
  <c r="Z21" i="2"/>
  <c r="Z45" i="2"/>
  <c r="Y45" i="2"/>
  <c r="Y77" i="2"/>
  <c r="Z77" i="2"/>
  <c r="Z109" i="2"/>
  <c r="Y109" i="2"/>
  <c r="Z149" i="2"/>
  <c r="Y149" i="2"/>
  <c r="Z221" i="2"/>
  <c r="Y221" i="2"/>
  <c r="Z253" i="2"/>
  <c r="Y253" i="2"/>
  <c r="Z285" i="2"/>
  <c r="Y285" i="2"/>
  <c r="Z317" i="2"/>
  <c r="Y317" i="2"/>
  <c r="Z12" i="1"/>
  <c r="Y12" i="1"/>
  <c r="Z44" i="1"/>
  <c r="Y44" i="1"/>
  <c r="Z68" i="1"/>
  <c r="Y68" i="1"/>
  <c r="Z108" i="1"/>
  <c r="Y108" i="1"/>
  <c r="Z124" i="1"/>
  <c r="Y124" i="1"/>
  <c r="Z148" i="1"/>
  <c r="Y148" i="1"/>
  <c r="Z236" i="1"/>
  <c r="Y236" i="1"/>
  <c r="Z14" i="2"/>
  <c r="Y14" i="2"/>
  <c r="Z30" i="2"/>
  <c r="Y30" i="2"/>
  <c r="Z62" i="2"/>
  <c r="Y62" i="2"/>
  <c r="Z94" i="2"/>
  <c r="Y94" i="2"/>
  <c r="Z126" i="2"/>
  <c r="Y126" i="2"/>
  <c r="Z166" i="2"/>
  <c r="Y166" i="2"/>
  <c r="Y190" i="2"/>
  <c r="Z222" i="2"/>
  <c r="Y222" i="2"/>
  <c r="Z246" i="2"/>
  <c r="Y246" i="2"/>
  <c r="Z270" i="2"/>
  <c r="Y270" i="2"/>
  <c r="Z302" i="2"/>
  <c r="Y302" i="2"/>
  <c r="Z334" i="2"/>
  <c r="Y334" i="2"/>
  <c r="Z29" i="1"/>
  <c r="Y29" i="1"/>
  <c r="Z69" i="1"/>
  <c r="Y69" i="1"/>
  <c r="Z101" i="1"/>
  <c r="Y101" i="1"/>
  <c r="Z133" i="1"/>
  <c r="Y133" i="1"/>
  <c r="Z165" i="1"/>
  <c r="Y165" i="1"/>
  <c r="Z181" i="1"/>
  <c r="Y181" i="1"/>
  <c r="Z221" i="1"/>
  <c r="Y221" i="1"/>
  <c r="Y261" i="1"/>
  <c r="Z261" i="1"/>
  <c r="Z301" i="1"/>
  <c r="Y301" i="1"/>
  <c r="Z333" i="1"/>
  <c r="Y333" i="1"/>
  <c r="Z15" i="2"/>
  <c r="Y15" i="2"/>
  <c r="Y55" i="2"/>
  <c r="Z55" i="2"/>
  <c r="Z87" i="2"/>
  <c r="Y87" i="2"/>
  <c r="Z127" i="2"/>
  <c r="Y127" i="2"/>
  <c r="Z215" i="2"/>
  <c r="Y215" i="2"/>
  <c r="Z247" i="2"/>
  <c r="Y247" i="2"/>
  <c r="Z271" i="2"/>
  <c r="Y271" i="2"/>
  <c r="Z303" i="2"/>
  <c r="Y303" i="2"/>
  <c r="Z335" i="2"/>
  <c r="Y335" i="2"/>
  <c r="Z30" i="1"/>
  <c r="Y30" i="1"/>
  <c r="Z110" i="1"/>
  <c r="Y110" i="1"/>
  <c r="Z142" i="1"/>
  <c r="Y142" i="1"/>
  <c r="Z166" i="1"/>
  <c r="Y166" i="1"/>
  <c r="Z206" i="1"/>
  <c r="Y206" i="1"/>
  <c r="Z230" i="1"/>
  <c r="Y230" i="1"/>
  <c r="Z262" i="1"/>
  <c r="Y262" i="1"/>
  <c r="Z334" i="1"/>
  <c r="Y334" i="1"/>
  <c r="Z189" i="2"/>
  <c r="Z8" i="2"/>
  <c r="Y8" i="2"/>
  <c r="Z40" i="2"/>
  <c r="Y40" i="2"/>
  <c r="Z72" i="2"/>
  <c r="Y72" i="2"/>
  <c r="Z96" i="2"/>
  <c r="Y96" i="2"/>
  <c r="Z128" i="2"/>
  <c r="Y128" i="2"/>
  <c r="Z168" i="2"/>
  <c r="Y168" i="2"/>
  <c r="Z224" i="2"/>
  <c r="Y224" i="2"/>
  <c r="Y312" i="2"/>
  <c r="Z312" i="2"/>
  <c r="Z187" i="2"/>
  <c r="Z191" i="2"/>
  <c r="Z195" i="2"/>
  <c r="Z12" i="2"/>
  <c r="Y12" i="2"/>
  <c r="Z20" i="2"/>
  <c r="Y20" i="2"/>
  <c r="Z28" i="2"/>
  <c r="Y28" i="2"/>
  <c r="Z36" i="2"/>
  <c r="Y36" i="2"/>
  <c r="Z44" i="2"/>
  <c r="Y44" i="2"/>
  <c r="Z52" i="2"/>
  <c r="Y52" i="2"/>
  <c r="Z60" i="2"/>
  <c r="Y60" i="2"/>
  <c r="Y68" i="2"/>
  <c r="Z68" i="2"/>
  <c r="Z76" i="2"/>
  <c r="Y76" i="2"/>
  <c r="Z84" i="2"/>
  <c r="Y84" i="2"/>
  <c r="Z92" i="2"/>
  <c r="Y92" i="2"/>
  <c r="Z100" i="2"/>
  <c r="Y100" i="2"/>
  <c r="Z108" i="2"/>
  <c r="Y108" i="2"/>
  <c r="Y116" i="2"/>
  <c r="Z116" i="2"/>
  <c r="Z124" i="2"/>
  <c r="Y124" i="2"/>
  <c r="Z132" i="2"/>
  <c r="Y132" i="2"/>
  <c r="Z140" i="2"/>
  <c r="Y140" i="2"/>
  <c r="Z148" i="2"/>
  <c r="Y148" i="2"/>
  <c r="Z156" i="2"/>
  <c r="Y156" i="2"/>
  <c r="Y164" i="2"/>
  <c r="Z164" i="2"/>
  <c r="Z172" i="2"/>
  <c r="Y172" i="2"/>
  <c r="Z180" i="2"/>
  <c r="Y180" i="2"/>
  <c r="Y188" i="2"/>
  <c r="Y196" i="2"/>
  <c r="Z204" i="2"/>
  <c r="Y204" i="2"/>
  <c r="Z212" i="2"/>
  <c r="Y212" i="2"/>
  <c r="Z220" i="2"/>
  <c r="Y220" i="2"/>
  <c r="Z228" i="2"/>
  <c r="Y228" i="2"/>
  <c r="Z236" i="2"/>
  <c r="Y236" i="2"/>
  <c r="Z244" i="2"/>
  <c r="Y244" i="2"/>
  <c r="Z252" i="2"/>
  <c r="Y252" i="2"/>
  <c r="Z260" i="2"/>
  <c r="Y260" i="2"/>
  <c r="Z268" i="2"/>
  <c r="Y268" i="2"/>
  <c r="Z276" i="2"/>
  <c r="Y276" i="2"/>
  <c r="Z284" i="2"/>
  <c r="Y284" i="2"/>
  <c r="Z292" i="2"/>
  <c r="Y292" i="2"/>
  <c r="Z300" i="2"/>
  <c r="Y300" i="2"/>
  <c r="Z308" i="2"/>
  <c r="Y308" i="2"/>
  <c r="Z316" i="2"/>
  <c r="Y316" i="2"/>
  <c r="Z324" i="2"/>
  <c r="Y324" i="2"/>
  <c r="Z332" i="2"/>
  <c r="Y332" i="2"/>
  <c r="Z340" i="2"/>
  <c r="Y340" i="2"/>
  <c r="Z11" i="1"/>
  <c r="Y11" i="1"/>
  <c r="Z19" i="1"/>
  <c r="Y19" i="1"/>
  <c r="Z27" i="1"/>
  <c r="Y27" i="1"/>
  <c r="Z35" i="1"/>
  <c r="Y35" i="1"/>
  <c r="Z43" i="1"/>
  <c r="Y43" i="1"/>
  <c r="Z51" i="1"/>
  <c r="Y51" i="1"/>
  <c r="Z59" i="1"/>
  <c r="Y59" i="1"/>
  <c r="Z67" i="1"/>
  <c r="Y67" i="1"/>
  <c r="Z75" i="1"/>
  <c r="Y75" i="1"/>
  <c r="Z83" i="1"/>
  <c r="Y83" i="1"/>
  <c r="Z91" i="1"/>
  <c r="Y91" i="1"/>
  <c r="Z99" i="1"/>
  <c r="Y99" i="1"/>
  <c r="Z107" i="1"/>
  <c r="Y107" i="1"/>
  <c r="Z115" i="1"/>
  <c r="Y115" i="1"/>
  <c r="Z123" i="1"/>
  <c r="Y123" i="1"/>
  <c r="Z131" i="1"/>
  <c r="Y131" i="1"/>
  <c r="Z139" i="1"/>
  <c r="Y139" i="1"/>
  <c r="Z147" i="1"/>
  <c r="Y147" i="1"/>
  <c r="Z155" i="1"/>
  <c r="Y155" i="1"/>
  <c r="Z163" i="1"/>
  <c r="Y163" i="1"/>
  <c r="Z171" i="1"/>
  <c r="Y171" i="1"/>
  <c r="Z179" i="1"/>
  <c r="Y179" i="1"/>
  <c r="Y187" i="1"/>
  <c r="Y195" i="1"/>
  <c r="Z211" i="1"/>
  <c r="Y211" i="1"/>
  <c r="Z219" i="1"/>
  <c r="Y219" i="1"/>
  <c r="Z227" i="1"/>
  <c r="Y227" i="1"/>
  <c r="Z235" i="1"/>
  <c r="Y235" i="1"/>
  <c r="Z243" i="1"/>
  <c r="Y243" i="1"/>
  <c r="Z251" i="1"/>
  <c r="Y251" i="1"/>
  <c r="Z267" i="1"/>
  <c r="Y267" i="1"/>
  <c r="Z275" i="1"/>
  <c r="Y275" i="1"/>
  <c r="Z283" i="1"/>
  <c r="Y283" i="1"/>
  <c r="Z291" i="1"/>
  <c r="Y291" i="1"/>
  <c r="Z299" i="1"/>
  <c r="Y299" i="1"/>
  <c r="Z315" i="1"/>
  <c r="Y315" i="1"/>
  <c r="Z323" i="1"/>
  <c r="Y323" i="1"/>
  <c r="Z331" i="1"/>
  <c r="Y331" i="1"/>
  <c r="Z198" i="2"/>
  <c r="Y206" i="2"/>
  <c r="Z206" i="2"/>
  <c r="Z196" i="1"/>
  <c r="Y196" i="1"/>
  <c r="Z198" i="1"/>
  <c r="Y198" i="1"/>
  <c r="Z200" i="1"/>
  <c r="Y200" i="1"/>
  <c r="Y197" i="1"/>
  <c r="Z197" i="1"/>
  <c r="Y199" i="1"/>
  <c r="Z199" i="1"/>
  <c r="Y201" i="1"/>
  <c r="Z201" i="1"/>
  <c r="Z203" i="1"/>
  <c r="Y203" i="1"/>
  <c r="Y336" i="1"/>
  <c r="Z336" i="1"/>
  <c r="Y338" i="1"/>
  <c r="Z338" i="1"/>
  <c r="Y340" i="1"/>
  <c r="Z340" i="1"/>
  <c r="Z335" i="1"/>
  <c r="Y335" i="1"/>
  <c r="Z337" i="1"/>
  <c r="Y337" i="1"/>
  <c r="Z339" i="1"/>
  <c r="Y339" i="1"/>
  <c r="Z304" i="1"/>
  <c r="Y304" i="1"/>
  <c r="Z306" i="1"/>
  <c r="Y306" i="1"/>
  <c r="Y305" i="1"/>
  <c r="Z305" i="1"/>
  <c r="Y307" i="1"/>
  <c r="Z307" i="1"/>
  <c r="Z303" i="1"/>
  <c r="Y303" i="1"/>
  <c r="Y308" i="1"/>
  <c r="Z308" i="1"/>
  <c r="Z302" i="1"/>
  <c r="Y302" i="1"/>
  <c r="Z259" i="1"/>
  <c r="Y259" i="1"/>
  <c r="Z245" i="1"/>
  <c r="Y245" i="1"/>
  <c r="Y214" i="1"/>
  <c r="Z214" i="1"/>
  <c r="Z202" i="1"/>
  <c r="Y202" i="1"/>
  <c r="Z111" i="1"/>
  <c r="Y111" i="1"/>
  <c r="Z66" i="1"/>
  <c r="Y66" i="1"/>
  <c r="Y62" i="1"/>
  <c r="Z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</authors>
  <commentList>
    <comment ref="D5" authorId="0" shapeId="0" xr:uid="{54D9AF51-A185-4C5F-BB0B-DDE16826275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F5" authorId="0" shapeId="0" xr:uid="{F15E11BE-C9AC-407F-BDAE-0FCF75E469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G5" authorId="0" shapeId="0" xr:uid="{B6EBEB86-F7EF-4C16-87FA-13C3AFC2DEF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H5" authorId="0" shapeId="0" xr:uid="{725A2E67-62FF-479C-B9F4-32CA88CDFF3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I5" authorId="0" shapeId="0" xr:uid="{A48F793C-37D7-4BD9-9122-D639DA41CAC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J5" authorId="0" shapeId="0" xr:uid="{36787FA1-F3BC-4CF7-A0E8-DDE8B1F6039C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K5" authorId="0" shapeId="0" xr:uid="{2C7403D6-2D2E-4A22-A218-36AE7FD1855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L5" authorId="0" shapeId="0" xr:uid="{0BAC03B5-6EEC-47C5-96D7-F79522FBD7D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M5" authorId="0" shapeId="0" xr:uid="{3F4C6221-FD52-4E0D-9C38-ABE972AC087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N5" authorId="0" shapeId="0" xr:uid="{BDCB7624-6CE0-437D-A70D-F6A198C7CFE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O5" authorId="0" shapeId="0" xr:uid="{F2AC6253-B635-43DB-A159-40BECBDCE27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P5" authorId="0" shapeId="0" xr:uid="{1F052DD7-DB80-4503-AD26-80E55C9AC1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Q5" authorId="0" shapeId="0" xr:uid="{BA4814C4-8E10-4630-86BC-B8AABA65760D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R5" authorId="0" shapeId="0" xr:uid="{284BDC8F-D36D-4CD1-9C10-CC236EB219F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S5" authorId="0" shapeId="0" xr:uid="{0202DE92-453E-4F60-AFD8-E3BB06F36C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  <comment ref="U5" authorId="0" shapeId="0" xr:uid="{BB093132-BA9C-4F24-A68D-1A754CA8076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W5" authorId="0" shapeId="0" xr:uid="{03B4E134-42AD-470C-B8DB-15216A58429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X5" authorId="0" shapeId="0" xr:uid="{02FD1A2A-BDFB-4B04-ABFE-66F0B2166C1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Y5" authorId="0" shapeId="0" xr:uid="{F1F5F0EA-B54F-4780-A737-BF6EEE3413F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Z5" authorId="0" shapeId="0" xr:uid="{7A327A04-23B2-4811-AADE-1A5BC97A4B8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A5" authorId="0" shapeId="0" xr:uid="{404FE663-C168-4DD6-8268-5CFA3CC2FD5B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B5" authorId="0" shapeId="0" xr:uid="{1984753B-B85B-446C-ACC6-8E526738919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C5" authorId="0" shapeId="0" xr:uid="{1C24E910-7AEB-4294-9525-5590E28041D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D5" authorId="0" shapeId="0" xr:uid="{BEB7A976-76D1-4D6B-8DFF-710656012E7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AE5" authorId="0" shapeId="0" xr:uid="{773B3534-6885-4549-9794-FF1D0B2FF8B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AF5" authorId="0" shapeId="0" xr:uid="{E00A6D61-180C-400A-93DF-1E1C264E8A6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AG5" authorId="0" shapeId="0" xr:uid="{438660D0-BA0A-4BC7-B2DD-015C7FF08A1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AH5" authorId="0" shapeId="0" xr:uid="{D3CDA327-E29E-44D9-BE5B-CF62A181ECC7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AI5" authorId="0" shapeId="0" xr:uid="{B5569D67-4CEE-43CD-A471-CA71F7410DB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J5" authorId="0" shapeId="0" xr:uid="{60A8241F-0169-4882-8065-A339FA8FCFE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8AC3777-5F34-4092-9E40-5815E0AAAEA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K5" authorId="0" shapeId="0" xr:uid="{FFC23A8F-6C54-45E4-A987-F545C362EDB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L5" authorId="0" shapeId="0" xr:uid="{57B5BF61-BDBB-455A-A31D-E9B027D8C93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M5" authorId="0" shapeId="0" xr:uid="{BFCA3344-A336-4E1A-88BB-4E6D69986B6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N5" authorId="0" shapeId="0" xr:uid="{B9660B05-934D-4632-8E8A-27232C2CD03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O5" authorId="0" shapeId="0" xr:uid="{4F7C4F32-C209-49AD-AA14-FE8DA4A3E088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P5" authorId="0" shapeId="0" xr:uid="{17D9174E-4204-4889-A46A-785B173A74B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Q5" authorId="0" shapeId="0" xr:uid="{F914A568-2070-42D5-92F3-1A3C78AEF4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R5" authorId="0" shapeId="0" xr:uid="{39EDC663-EACB-4D77-9095-3F3458A9558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S5" authorId="0" shapeId="0" xr:uid="{B7107FBA-F44C-402A-8EED-4796DBE437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T5" authorId="0" shapeId="0" xr:uid="{5635A214-11EC-4CAB-A727-8A0C6C7906B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U5" authorId="0" shapeId="0" xr:uid="{33F216B2-4614-4BF3-977E-AC7B1F17437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V5" authorId="0" shapeId="0" xr:uid="{9E45CEF6-CB0B-448C-A0C3-982608BE8A63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W5" authorId="0" shapeId="0" xr:uid="{75158A14-C60C-4111-B552-4D5589A3D78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X5" authorId="0" shapeId="0" xr:uid="{EF8A8DC7-3854-4FE4-B769-D99A5ED3792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  <comment ref="G6" authorId="1" shapeId="0" xr:uid="{C42842B9-3C50-4F85-9050-0E46DEA7A9A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6" authorId="0" shapeId="0" xr:uid="{E415EE34-CF4B-4F67-AADE-EE90891BCF2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6" authorId="1" shapeId="0" xr:uid="{AE3FEE49-E0BA-4DB6-A471-2BE714232AE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K6" authorId="1" shapeId="0" xr:uid="{3CC81F4F-3D69-47FB-8407-7A4D0DF7F41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L6" authorId="1" shapeId="0" xr:uid="{85A6B7B6-3428-474C-BF8B-E5F81FE0E1E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M6" authorId="1" shapeId="0" xr:uid="{71A3CE51-5B17-4044-96BC-07137729FB0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N6" authorId="1" shapeId="0" xr:uid="{DD72FA44-9533-43ED-9314-1E6C88D574E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O6" authorId="1" shapeId="0" xr:uid="{3110685B-3F75-4A8D-8EA8-D521E97138C9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P6" authorId="1" shapeId="0" xr:uid="{D08754A2-EBB3-42A1-8926-55E3B2CE1F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Q6" authorId="1" shapeId="0" xr:uid="{3C5AFF74-C55D-44EC-B9E7-A0F3880FC32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R6" authorId="1" shapeId="0" xr:uid="{C0A258E9-2437-4256-B1E8-3094C91D118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S6" authorId="1" shapeId="0" xr:uid="{C470F7BA-41E6-4535-B913-78BE105CB5F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T6" authorId="1" shapeId="0" xr:uid="{5610047C-1501-4D47-B9CE-F56F7C4E45A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U6" authorId="1" shapeId="0" xr:uid="{9E7A9ACD-83DC-4DB6-8472-F6F5FE039EC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V6" authorId="1" shapeId="0" xr:uid="{E7536A71-57E6-417C-8A22-2F6F2865BDFC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W6" authorId="1" shapeId="0" xr:uid="{52BB3A3F-3FCF-4C33-815E-36CC98BC1C8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X6" authorId="1" shapeId="0" xr:uid="{25E04562-4E60-45FE-94B8-F20B8E9845B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J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K5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L5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M5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N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O5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P5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Q5" authorId="1" shapeId="0" xr:uid="{00000000-0006-0000-02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R5" authorId="1" shapeId="0" xr:uid="{00000000-0006-0000-02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S5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T5" authorId="1" shapeId="0" xr:uid="{00000000-0006-0000-02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U5" authorId="1" shapeId="0" xr:uid="{00000000-0006-0000-0200-00000E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V5" authorId="1" shapeId="0" xr:uid="{00000000-0006-0000-02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W5" authorId="1" shapeId="0" xr:uid="{00000000-0006-0000-02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J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K5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L5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M5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N5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O5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P5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Q5" authorId="1" shapeId="0" xr:uid="{00000000-0006-0000-03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R5" authorId="1" shapeId="0" xr:uid="{00000000-0006-0000-03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S5" authorId="1" shapeId="0" xr:uid="{00000000-0006-0000-03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T5" authorId="1" shapeId="0" xr:uid="{00000000-0006-0000-03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U5" authorId="1" shapeId="0" xr:uid="{00000000-0006-0000-0300-00000E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V5" authorId="1" shapeId="0" xr:uid="{00000000-0006-0000-03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W5" authorId="1" shapeId="0" xr:uid="{00000000-0006-0000-03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sharedStrings.xml><?xml version="1.0" encoding="utf-8"?>
<sst xmlns="http://schemas.openxmlformats.org/spreadsheetml/2006/main" count="349" uniqueCount="137">
  <si>
    <t>Datetime(end)</t>
  </si>
  <si>
    <t>Doy</t>
  </si>
  <si>
    <t>Hour</t>
  </si>
  <si>
    <t>Min</t>
  </si>
  <si>
    <t>U_vect</t>
  </si>
  <si>
    <t>U_dir</t>
  </si>
  <si>
    <t>[-]</t>
  </si>
  <si>
    <t>[m/s]</t>
  </si>
  <si>
    <t>[K]</t>
  </si>
  <si>
    <t>[kg/m^3]</t>
  </si>
  <si>
    <t>[kg/kg]</t>
  </si>
  <si>
    <t>[degr.]</t>
  </si>
  <si>
    <t>[W/m^2]</t>
  </si>
  <si>
    <t>[kg/m^2/s]</t>
  </si>
  <si>
    <t>HHMM</t>
  </si>
  <si>
    <t>DecDoy</t>
  </si>
  <si>
    <t>T</t>
  </si>
  <si>
    <t>ρ</t>
  </si>
  <si>
    <t>FCO2</t>
  </si>
  <si>
    <t>LvE</t>
  </si>
  <si>
    <t>qCO2</t>
  </si>
  <si>
    <t>#Sonic_OK</t>
  </si>
  <si>
    <t>H</t>
  </si>
  <si>
    <t>u*</t>
  </si>
  <si>
    <t>TransRegio Experiment 2009 - Merken - Germany</t>
  </si>
  <si>
    <t>http://tr32.uni-koeln.de</t>
  </si>
  <si>
    <t xml:space="preserve">zEC = </t>
  </si>
  <si>
    <t>m</t>
  </si>
  <si>
    <t>3405_S3_sugarbeet_lo</t>
  </si>
  <si>
    <t>3239_J1_wheat_lo</t>
  </si>
  <si>
    <t>Lin</t>
  </si>
  <si>
    <t>Lout</t>
  </si>
  <si>
    <t>Kin</t>
  </si>
  <si>
    <t>Kout</t>
  </si>
  <si>
    <t>Q*</t>
  </si>
  <si>
    <t>[W/m2]</t>
  </si>
  <si>
    <t>G</t>
  </si>
  <si>
    <t>EB_closure</t>
  </si>
  <si>
    <t>H+LvE/(Rn-G)</t>
  </si>
  <si>
    <t>ustar</t>
  </si>
  <si>
    <t>rho</t>
  </si>
  <si>
    <t>rho_v</t>
  </si>
  <si>
    <t>Date</t>
  </si>
  <si>
    <t>day-of-year</t>
  </si>
  <si>
    <t>mean wind direction</t>
  </si>
  <si>
    <t>mean wind speed at 2.4 m height</t>
  </si>
  <si>
    <t>reflected short wave radiation (MAQ)</t>
  </si>
  <si>
    <t>downwelling longwave radiation (MAQ)</t>
  </si>
  <si>
    <t>upwelling longwave radiation (MAQ)</t>
  </si>
  <si>
    <t>net radiation (MAQ)</t>
  </si>
  <si>
    <t>soil heat flux (MAQ)</t>
  </si>
  <si>
    <t xml:space="preserve">global radiation </t>
  </si>
  <si>
    <t>K_in</t>
  </si>
  <si>
    <t>K_out</t>
  </si>
  <si>
    <t>L_in</t>
  </si>
  <si>
    <t>L_out</t>
  </si>
  <si>
    <t>Q_net</t>
  </si>
  <si>
    <t>G_0</t>
  </si>
  <si>
    <t>q</t>
  </si>
  <si>
    <t>specific humidity</t>
  </si>
  <si>
    <t>water vapour density</t>
  </si>
  <si>
    <t>air density</t>
  </si>
  <si>
    <t>CO2 flux</t>
  </si>
  <si>
    <t>friction velocity</t>
  </si>
  <si>
    <t>latent heat flux</t>
  </si>
  <si>
    <t>sensible heat flux</t>
  </si>
  <si>
    <t>mean air temperature at 2.4 m height</t>
  </si>
  <si>
    <t>Bare soil</t>
  </si>
  <si>
    <t>Sugar beat</t>
  </si>
  <si>
    <t>T_b</t>
  </si>
  <si>
    <t>rho_v_b</t>
  </si>
  <si>
    <t>q_b</t>
  </si>
  <si>
    <t>qCO2_b</t>
  </si>
  <si>
    <t>rho_b</t>
  </si>
  <si>
    <t>U_vect_b</t>
  </si>
  <si>
    <t>U_dir_b</t>
  </si>
  <si>
    <t>H_b</t>
  </si>
  <si>
    <t>LvE_b</t>
  </si>
  <si>
    <t>ustar_b</t>
  </si>
  <si>
    <t>FCO2_b</t>
  </si>
  <si>
    <t>K_in_b</t>
  </si>
  <si>
    <t>K_out_b</t>
  </si>
  <si>
    <t>L_in_b</t>
  </si>
  <si>
    <t>L_out_b</t>
  </si>
  <si>
    <t>Q_net_b</t>
  </si>
  <si>
    <t>G_0_b</t>
  </si>
  <si>
    <t>T_s</t>
  </si>
  <si>
    <t>rho_v_s</t>
  </si>
  <si>
    <t>q_s</t>
  </si>
  <si>
    <t>qCO2_s</t>
  </si>
  <si>
    <t>rho_s</t>
  </si>
  <si>
    <t>U_vect_s</t>
  </si>
  <si>
    <t>U_dir_s</t>
  </si>
  <si>
    <t>H_s</t>
  </si>
  <si>
    <t>LvE_s</t>
  </si>
  <si>
    <t>FCO2_s</t>
  </si>
  <si>
    <t>ustar_s</t>
  </si>
  <si>
    <t>K_in_s</t>
  </si>
  <si>
    <t>K_out_s</t>
  </si>
  <si>
    <t>L_in_s</t>
  </si>
  <si>
    <t>L_out_s</t>
  </si>
  <si>
    <t>Q_net_s</t>
  </si>
  <si>
    <t>G_0_s</t>
  </si>
  <si>
    <t>specific humidity over bare soil</t>
  </si>
  <si>
    <t>water vapour density over bare soil</t>
  </si>
  <si>
    <t>mean air temperature at 2.4 m height over bare soil</t>
  </si>
  <si>
    <t>specific CO2 concentration over bare soil</t>
  </si>
  <si>
    <t>air density over bare soil</t>
  </si>
  <si>
    <t>mean wind speed at 2.4 m height over bare soil</t>
  </si>
  <si>
    <t>mean wind direction over bare soil</t>
  </si>
  <si>
    <t>sensible heat flux over bare soil</t>
  </si>
  <si>
    <t>latent heat flux over bare soil</t>
  </si>
  <si>
    <t>friction velocity over bare soil</t>
  </si>
  <si>
    <t>CO2 flux over bare soil</t>
  </si>
  <si>
    <t>global radiation  over bare soil</t>
  </si>
  <si>
    <t>reflected short wave radiation  over bare soil</t>
  </si>
  <si>
    <t>downwelling longwave radiation over bare soil</t>
  </si>
  <si>
    <t>upwelling longwave radiation over bare soil</t>
  </si>
  <si>
    <t>net radiation over bare soil</t>
  </si>
  <si>
    <t>soil heat flux over bare soil</t>
  </si>
  <si>
    <t>mean air temperature at 2.4 m height over sugarbeet</t>
  </si>
  <si>
    <t>water vapour density over sugarbeet</t>
  </si>
  <si>
    <t>specific humidity over sugarbeet</t>
  </si>
  <si>
    <t>specific CO2 concentration over sugarbeet</t>
  </si>
  <si>
    <t>air density over sugarbeet</t>
  </si>
  <si>
    <t>mean wind speed at 2.4 m height over sugarbeet</t>
  </si>
  <si>
    <t>mean wind direction over sugarbeet</t>
  </si>
  <si>
    <t>sensible heat flux over sugarbeet</t>
  </si>
  <si>
    <t>latent heat flux over sugarbeet</t>
  </si>
  <si>
    <t>friction velocity sugarbeet</t>
  </si>
  <si>
    <t>CO2 flux over soil</t>
  </si>
  <si>
    <t>global radiation  over sugarbeet</t>
  </si>
  <si>
    <t>reflected short wave radiation  over sugarbeet</t>
  </si>
  <si>
    <t>downwelling longwave radiation over sugarbeet</t>
  </si>
  <si>
    <t>upwelling longwave radiation over sugarbeet</t>
  </si>
  <si>
    <t>net radiation over sugarbeet</t>
  </si>
  <si>
    <t>soil heat flux over sugarbeet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</si>
</sst>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dd/dd/m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3" borderId="0" xfId="0" applyNumberFormat="1" applyFont="1" applyFill="1"/>
    <xf numFmtId="22" fontId="0" fillId="0" borderId="0" xfId="0" applyNumberFormat="1" applyAlignment="1">
      <alignment horizontal="center"/>
    </xf>
    <xf numFmtId="0" fontId="5" fillId="0" borderId="0" xfId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6" borderId="0" xfId="0" quotePrefix="1" applyFont="1" applyFill="1"/>
    <xf numFmtId="164" fontId="7" fillId="0" borderId="0" xfId="0" applyNumberFormat="1" applyFont="1" applyFill="1" applyBorder="1"/>
    <xf numFmtId="0" fontId="7" fillId="2" borderId="0" xfId="0" applyFont="1" applyFill="1"/>
    <xf numFmtId="0" fontId="7" fillId="3" borderId="0" xfId="0" applyNumberFormat="1" applyFont="1" applyFill="1"/>
    <xf numFmtId="0" fontId="0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Energy balance terms bare soil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Qn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BareSoil!$V$7:$V$343</c:f>
              <c:numCache>
                <c:formatCode>General</c:formatCode>
                <c:ptCount val="337"/>
                <c:pt idx="0">
                  <c:v>-56.09839999999997</c:v>
                </c:pt>
                <c:pt idx="1">
                  <c:v>-59.79043999999999</c:v>
                </c:pt>
                <c:pt idx="2">
                  <c:v>-58.692939999999965</c:v>
                </c:pt>
                <c:pt idx="3">
                  <c:v>-56.266570000000002</c:v>
                </c:pt>
                <c:pt idx="4">
                  <c:v>-55.284060000000011</c:v>
                </c:pt>
                <c:pt idx="5">
                  <c:v>-56.075469999999996</c:v>
                </c:pt>
                <c:pt idx="6">
                  <c:v>-57.45966999999996</c:v>
                </c:pt>
                <c:pt idx="7">
                  <c:v>-56.561800000000005</c:v>
                </c:pt>
                <c:pt idx="8">
                  <c:v>-56.274329999999964</c:v>
                </c:pt>
                <c:pt idx="9">
                  <c:v>-51.261464700000033</c:v>
                </c:pt>
                <c:pt idx="10">
                  <c:v>-11.481107300000019</c:v>
                </c:pt>
                <c:pt idx="11">
                  <c:v>41.327037000000018</c:v>
                </c:pt>
                <c:pt idx="12">
                  <c:v>91.879126999999983</c:v>
                </c:pt>
                <c:pt idx="13">
                  <c:v>151.00466999999998</c:v>
                </c:pt>
                <c:pt idx="14">
                  <c:v>205.71822700000001</c:v>
                </c:pt>
                <c:pt idx="15">
                  <c:v>263.76968700000003</c:v>
                </c:pt>
                <c:pt idx="16">
                  <c:v>313.59078999999997</c:v>
                </c:pt>
                <c:pt idx="17">
                  <c:v>357.32717000000002</c:v>
                </c:pt>
                <c:pt idx="18">
                  <c:v>396.74266999999998</c:v>
                </c:pt>
                <c:pt idx="19">
                  <c:v>428.84013000000004</c:v>
                </c:pt>
                <c:pt idx="20">
                  <c:v>458.47566999999998</c:v>
                </c:pt>
                <c:pt idx="21">
                  <c:v>483.5092600000001</c:v>
                </c:pt>
                <c:pt idx="22">
                  <c:v>362.14609000000002</c:v>
                </c:pt>
                <c:pt idx="23">
                  <c:v>527.60257000000001</c:v>
                </c:pt>
                <c:pt idx="24">
                  <c:v>395.26460000000003</c:v>
                </c:pt>
                <c:pt idx="25">
                  <c:v>490.72514000000001</c:v>
                </c:pt>
                <c:pt idx="26">
                  <c:v>424.10457000000002</c:v>
                </c:pt>
                <c:pt idx="27">
                  <c:v>431.91407000000004</c:v>
                </c:pt>
                <c:pt idx="28">
                  <c:v>388.88526000000002</c:v>
                </c:pt>
                <c:pt idx="29">
                  <c:v>355.31412999999998</c:v>
                </c:pt>
                <c:pt idx="30">
                  <c:v>305.41112999999996</c:v>
                </c:pt>
                <c:pt idx="31">
                  <c:v>250.40796999999998</c:v>
                </c:pt>
                <c:pt idx="32">
                  <c:v>193.83490000000012</c:v>
                </c:pt>
                <c:pt idx="33">
                  <c:v>138.33875700000004</c:v>
                </c:pt>
                <c:pt idx="34">
                  <c:v>82.390602999999999</c:v>
                </c:pt>
                <c:pt idx="35">
                  <c:v>31.890279999999962</c:v>
                </c:pt>
                <c:pt idx="36">
                  <c:v>-10.046519999999987</c:v>
                </c:pt>
                <c:pt idx="37">
                  <c:v>-41.242027000000007</c:v>
                </c:pt>
                <c:pt idx="38">
                  <c:v>-55.523152299999936</c:v>
                </c:pt>
                <c:pt idx="39">
                  <c:v>-56.429100000000005</c:v>
                </c:pt>
                <c:pt idx="40">
                  <c:v>-51.665170000000046</c:v>
                </c:pt>
                <c:pt idx="41">
                  <c:v>-50.28143</c:v>
                </c:pt>
                <c:pt idx="42">
                  <c:v>-50.450440000000015</c:v>
                </c:pt>
                <c:pt idx="43">
                  <c:v>-50.667169999999999</c:v>
                </c:pt>
                <c:pt idx="44">
                  <c:v>-49.277560000000051</c:v>
                </c:pt>
                <c:pt idx="45">
                  <c:v>-47.700530000000015</c:v>
                </c:pt>
                <c:pt idx="46">
                  <c:v>-46.82099999999997</c:v>
                </c:pt>
                <c:pt idx="47">
                  <c:v>-47.204270000000008</c:v>
                </c:pt>
                <c:pt idx="48">
                  <c:v>-46.198429999999973</c:v>
                </c:pt>
                <c:pt idx="49">
                  <c:v>-45.903760000000034</c:v>
                </c:pt>
                <c:pt idx="50">
                  <c:v>-45.487670000000037</c:v>
                </c:pt>
                <c:pt idx="51">
                  <c:v>-44.886329999999987</c:v>
                </c:pt>
                <c:pt idx="52">
                  <c:v>-44.924530000000004</c:v>
                </c:pt>
                <c:pt idx="53">
                  <c:v>-44.45780000000002</c:v>
                </c:pt>
                <c:pt idx="54">
                  <c:v>-43.446230000000014</c:v>
                </c:pt>
                <c:pt idx="55">
                  <c:v>-43.871199999999988</c:v>
                </c:pt>
                <c:pt idx="56">
                  <c:v>-41.74002999999999</c:v>
                </c:pt>
                <c:pt idx="57">
                  <c:v>-35.343519700000002</c:v>
                </c:pt>
                <c:pt idx="58">
                  <c:v>11.55753900000002</c:v>
                </c:pt>
                <c:pt idx="59">
                  <c:v>49.470167000000004</c:v>
                </c:pt>
                <c:pt idx="60">
                  <c:v>53.758480000000077</c:v>
                </c:pt>
                <c:pt idx="61">
                  <c:v>113.54717700000003</c:v>
                </c:pt>
                <c:pt idx="62">
                  <c:v>209.67889700000001</c:v>
                </c:pt>
                <c:pt idx="63">
                  <c:v>258.47944000000007</c:v>
                </c:pt>
                <c:pt idx="64">
                  <c:v>301.60250000000002</c:v>
                </c:pt>
                <c:pt idx="65">
                  <c:v>293.77687000000003</c:v>
                </c:pt>
                <c:pt idx="66">
                  <c:v>373.48720999999995</c:v>
                </c:pt>
                <c:pt idx="67">
                  <c:v>404.2811999999999</c:v>
                </c:pt>
                <c:pt idx="68">
                  <c:v>437.50286000000006</c:v>
                </c:pt>
                <c:pt idx="69">
                  <c:v>459.25559999999996</c:v>
                </c:pt>
                <c:pt idx="70">
                  <c:v>468.83627000000007</c:v>
                </c:pt>
                <c:pt idx="71">
                  <c:v>475.94703000000004</c:v>
                </c:pt>
                <c:pt idx="72">
                  <c:v>471.83546000000001</c:v>
                </c:pt>
                <c:pt idx="73">
                  <c:v>454.46620000000007</c:v>
                </c:pt>
                <c:pt idx="74">
                  <c:v>431.89520000000005</c:v>
                </c:pt>
                <c:pt idx="75">
                  <c:v>418.98972999999989</c:v>
                </c:pt>
                <c:pt idx="76">
                  <c:v>380.01643000000013</c:v>
                </c:pt>
                <c:pt idx="77">
                  <c:v>294.30434000000002</c:v>
                </c:pt>
                <c:pt idx="78">
                  <c:v>284.53127000000001</c:v>
                </c:pt>
                <c:pt idx="79">
                  <c:v>259.04050000000001</c:v>
                </c:pt>
                <c:pt idx="80">
                  <c:v>190.03605300000004</c:v>
                </c:pt>
                <c:pt idx="81">
                  <c:v>153.31957999999997</c:v>
                </c:pt>
                <c:pt idx="82">
                  <c:v>93.92217700000009</c:v>
                </c:pt>
                <c:pt idx="83">
                  <c:v>43.154972999999984</c:v>
                </c:pt>
                <c:pt idx="84">
                  <c:v>-16.385845999999958</c:v>
                </c:pt>
                <c:pt idx="85">
                  <c:v>-35.326276999999948</c:v>
                </c:pt>
                <c:pt idx="86">
                  <c:v>-49.223525999999993</c:v>
                </c:pt>
                <c:pt idx="87">
                  <c:v>-49.210476659999983</c:v>
                </c:pt>
                <c:pt idx="88">
                  <c:v>-42.011439999999993</c:v>
                </c:pt>
                <c:pt idx="89">
                  <c:v>-40.677959999999985</c:v>
                </c:pt>
                <c:pt idx="90">
                  <c:v>-43.244870000000049</c:v>
                </c:pt>
                <c:pt idx="91">
                  <c:v>-42.966669999999965</c:v>
                </c:pt>
                <c:pt idx="92">
                  <c:v>-42.578869999999995</c:v>
                </c:pt>
                <c:pt idx="93">
                  <c:v>-41.317270000000008</c:v>
                </c:pt>
                <c:pt idx="94">
                  <c:v>-39.779030000000034</c:v>
                </c:pt>
                <c:pt idx="95">
                  <c:v>-39.083199999999977</c:v>
                </c:pt>
                <c:pt idx="96">
                  <c:v>-40.447999999999979</c:v>
                </c:pt>
                <c:pt idx="97">
                  <c:v>-40.859469999999988</c:v>
                </c:pt>
                <c:pt idx="98">
                  <c:v>-40.785730000000001</c:v>
                </c:pt>
                <c:pt idx="99">
                  <c:v>-40.990160000000003</c:v>
                </c:pt>
                <c:pt idx="100">
                  <c:v>-43.453100000000006</c:v>
                </c:pt>
                <c:pt idx="101">
                  <c:v>-41.342899999999986</c:v>
                </c:pt>
                <c:pt idx="102">
                  <c:v>-40.293700000000001</c:v>
                </c:pt>
                <c:pt idx="103">
                  <c:v>-40.895959999999945</c:v>
                </c:pt>
                <c:pt idx="104">
                  <c:v>-42.764169999999979</c:v>
                </c:pt>
                <c:pt idx="105">
                  <c:v>-39.835929700000065</c:v>
                </c:pt>
                <c:pt idx="106">
                  <c:v>-8.2722370000000183</c:v>
                </c:pt>
                <c:pt idx="107">
                  <c:v>39.506410000000017</c:v>
                </c:pt>
                <c:pt idx="108">
                  <c:v>95.984250000000031</c:v>
                </c:pt>
                <c:pt idx="109">
                  <c:v>161.19283000000001</c:v>
                </c:pt>
                <c:pt idx="110">
                  <c:v>194.09854300000006</c:v>
                </c:pt>
                <c:pt idx="111">
                  <c:v>233.93929699999995</c:v>
                </c:pt>
                <c:pt idx="112">
                  <c:v>173.352913</c:v>
                </c:pt>
                <c:pt idx="113">
                  <c:v>354.59852999999998</c:v>
                </c:pt>
                <c:pt idx="114">
                  <c:v>400.80442000000005</c:v>
                </c:pt>
                <c:pt idx="115">
                  <c:v>402.23596000000003</c:v>
                </c:pt>
                <c:pt idx="116">
                  <c:v>277.30516999999998</c:v>
                </c:pt>
                <c:pt idx="117">
                  <c:v>375.18263999999994</c:v>
                </c:pt>
                <c:pt idx="118">
                  <c:v>410.20065999999997</c:v>
                </c:pt>
                <c:pt idx="119">
                  <c:v>362.84529999999995</c:v>
                </c:pt>
                <c:pt idx="120">
                  <c:v>464.42183</c:v>
                </c:pt>
                <c:pt idx="121">
                  <c:v>447.60304000000019</c:v>
                </c:pt>
                <c:pt idx="122">
                  <c:v>426.86243000000002</c:v>
                </c:pt>
                <c:pt idx="123">
                  <c:v>400.87117000000012</c:v>
                </c:pt>
                <c:pt idx="124">
                  <c:v>371.40847000000008</c:v>
                </c:pt>
                <c:pt idx="125">
                  <c:v>335.69213999999999</c:v>
                </c:pt>
                <c:pt idx="126">
                  <c:v>292.88303000000008</c:v>
                </c:pt>
                <c:pt idx="127">
                  <c:v>239.9174999999999</c:v>
                </c:pt>
                <c:pt idx="128">
                  <c:v>188.58571000000006</c:v>
                </c:pt>
                <c:pt idx="129">
                  <c:v>102.98659299999997</c:v>
                </c:pt>
                <c:pt idx="130">
                  <c:v>84.528617000000054</c:v>
                </c:pt>
                <c:pt idx="131">
                  <c:v>41.665396999999984</c:v>
                </c:pt>
                <c:pt idx="132">
                  <c:v>-1.4556230000000028</c:v>
                </c:pt>
                <c:pt idx="133">
                  <c:v>-34.867009999999993</c:v>
                </c:pt>
                <c:pt idx="134">
                  <c:v>-53.271731699999975</c:v>
                </c:pt>
                <c:pt idx="135">
                  <c:v>-52.761959999999988</c:v>
                </c:pt>
                <c:pt idx="136">
                  <c:v>-47.523140000000012</c:v>
                </c:pt>
                <c:pt idx="137">
                  <c:v>-43.672300000000007</c:v>
                </c:pt>
                <c:pt idx="138">
                  <c:v>-40.334839999999986</c:v>
                </c:pt>
                <c:pt idx="139">
                  <c:v>-39.61930000000001</c:v>
                </c:pt>
                <c:pt idx="140">
                  <c:v>-39.575800000000015</c:v>
                </c:pt>
                <c:pt idx="141">
                  <c:v>-39.580669999999998</c:v>
                </c:pt>
                <c:pt idx="142">
                  <c:v>-39.524530000000027</c:v>
                </c:pt>
                <c:pt idx="143">
                  <c:v>-38.847829999999988</c:v>
                </c:pt>
                <c:pt idx="144">
                  <c:v>-39.625</c:v>
                </c:pt>
                <c:pt idx="145">
                  <c:v>-37.828440000000001</c:v>
                </c:pt>
                <c:pt idx="146">
                  <c:v>-38.93407000000002</c:v>
                </c:pt>
                <c:pt idx="147">
                  <c:v>-39.997399999999971</c:v>
                </c:pt>
                <c:pt idx="148">
                  <c:v>-40.375670000000014</c:v>
                </c:pt>
                <c:pt idx="149">
                  <c:v>-39.50569999999999</c:v>
                </c:pt>
                <c:pt idx="150">
                  <c:v>-39.166729999999973</c:v>
                </c:pt>
                <c:pt idx="151">
                  <c:v>-40.816199999999981</c:v>
                </c:pt>
                <c:pt idx="152">
                  <c:v>-40.195299999999975</c:v>
                </c:pt>
                <c:pt idx="153">
                  <c:v>-38.075150300000018</c:v>
                </c:pt>
                <c:pt idx="154">
                  <c:v>-15.445371999999963</c:v>
                </c:pt>
                <c:pt idx="155">
                  <c:v>26.969640000000027</c:v>
                </c:pt>
                <c:pt idx="156">
                  <c:v>62.861199999999997</c:v>
                </c:pt>
                <c:pt idx="157">
                  <c:v>122.67662300000001</c:v>
                </c:pt>
                <c:pt idx="158">
                  <c:v>194.06668699999989</c:v>
                </c:pt>
                <c:pt idx="159">
                  <c:v>231.98492999999996</c:v>
                </c:pt>
                <c:pt idx="160">
                  <c:v>211.10522700000001</c:v>
                </c:pt>
                <c:pt idx="161">
                  <c:v>315.44479000000001</c:v>
                </c:pt>
                <c:pt idx="162">
                  <c:v>200.03666700000002</c:v>
                </c:pt>
                <c:pt idx="163">
                  <c:v>224.50855999999993</c:v>
                </c:pt>
                <c:pt idx="164">
                  <c:v>307.17923999999999</c:v>
                </c:pt>
                <c:pt idx="165">
                  <c:v>333.18590000000006</c:v>
                </c:pt>
                <c:pt idx="166">
                  <c:v>220.70414</c:v>
                </c:pt>
                <c:pt idx="167">
                  <c:v>282.26540999999997</c:v>
                </c:pt>
                <c:pt idx="168">
                  <c:v>277.52410999999995</c:v>
                </c:pt>
                <c:pt idx="169">
                  <c:v>345.45717000000002</c:v>
                </c:pt>
                <c:pt idx="170">
                  <c:v>451.30038999999999</c:v>
                </c:pt>
                <c:pt idx="171">
                  <c:v>376.86005999999998</c:v>
                </c:pt>
                <c:pt idx="172">
                  <c:v>155.00551000000002</c:v>
                </c:pt>
                <c:pt idx="173">
                  <c:v>81.115546999999992</c:v>
                </c:pt>
                <c:pt idx="174">
                  <c:v>65.249602999999979</c:v>
                </c:pt>
                <c:pt idx="175">
                  <c:v>26.644893999999965</c:v>
                </c:pt>
                <c:pt idx="176">
                  <c:v>-5.5412593000000356</c:v>
                </c:pt>
                <c:pt idx="177">
                  <c:v>-7.4599290000000451</c:v>
                </c:pt>
                <c:pt idx="178">
                  <c:v>-11.534552899999994</c:v>
                </c:pt>
                <c:pt idx="179">
                  <c:v>-10.655466639999986</c:v>
                </c:pt>
                <c:pt idx="180">
                  <c:v>-10.355728236700031</c:v>
                </c:pt>
                <c:pt idx="181">
                  <c:v>-4.7534999999999741</c:v>
                </c:pt>
                <c:pt idx="182">
                  <c:v>-5.9817600000000084</c:v>
                </c:pt>
                <c:pt idx="183">
                  <c:v>-8.4815699999999765</c:v>
                </c:pt>
                <c:pt idx="184">
                  <c:v>-9.3196399999999926</c:v>
                </c:pt>
                <c:pt idx="185">
                  <c:v>-9.0429300000000126</c:v>
                </c:pt>
                <c:pt idx="186">
                  <c:v>-9.5346000000000117</c:v>
                </c:pt>
                <c:pt idx="187">
                  <c:v>-9.318369999999959</c:v>
                </c:pt>
                <c:pt idx="188">
                  <c:v>-10.79910000000001</c:v>
                </c:pt>
                <c:pt idx="189">
                  <c:v>-13.677129999999977</c:v>
                </c:pt>
                <c:pt idx="190">
                  <c:v>-13.149440000000027</c:v>
                </c:pt>
                <c:pt idx="191">
                  <c:v>-9.6245700000000056</c:v>
                </c:pt>
                <c:pt idx="192">
                  <c:v>-8.857529999999997</c:v>
                </c:pt>
                <c:pt idx="193">
                  <c:v>-3.4891700000000014</c:v>
                </c:pt>
                <c:pt idx="194">
                  <c:v>-4.4936000000000149</c:v>
                </c:pt>
                <c:pt idx="195">
                  <c:v>-7.6698000000000093</c:v>
                </c:pt>
                <c:pt idx="196">
                  <c:v>-7.4043700000000285</c:v>
                </c:pt>
                <c:pt idx="197">
                  <c:v>-7.1003000000000043</c:v>
                </c:pt>
                <c:pt idx="198">
                  <c:v>-5.1269399999999905</c:v>
                </c:pt>
                <c:pt idx="199">
                  <c:v>-5.3869699999999625</c:v>
                </c:pt>
                <c:pt idx="200">
                  <c:v>-5.4481212700000015</c:v>
                </c:pt>
                <c:pt idx="201">
                  <c:v>-4.6948618000000124</c:v>
                </c:pt>
                <c:pt idx="202">
                  <c:v>-2.9775630000000319</c:v>
                </c:pt>
                <c:pt idx="203">
                  <c:v>5.4461000000003423E-2</c:v>
                </c:pt>
                <c:pt idx="204">
                  <c:v>5.5059003000000075</c:v>
                </c:pt>
                <c:pt idx="205">
                  <c:v>13.921760300000017</c:v>
                </c:pt>
                <c:pt idx="206">
                  <c:v>30.097255700000005</c:v>
                </c:pt>
                <c:pt idx="207">
                  <c:v>43.869723999999962</c:v>
                </c:pt>
                <c:pt idx="208">
                  <c:v>81.260190000000023</c:v>
                </c:pt>
                <c:pt idx="209">
                  <c:v>120.55675000000002</c:v>
                </c:pt>
                <c:pt idx="210">
                  <c:v>107.80573999999996</c:v>
                </c:pt>
                <c:pt idx="211">
                  <c:v>78.695292999999936</c:v>
                </c:pt>
                <c:pt idx="212">
                  <c:v>128.76403999999997</c:v>
                </c:pt>
                <c:pt idx="213">
                  <c:v>125.1198270000001</c:v>
                </c:pt>
                <c:pt idx="214">
                  <c:v>100.81183299999992</c:v>
                </c:pt>
                <c:pt idx="215">
                  <c:v>67.694997000000001</c:v>
                </c:pt>
                <c:pt idx="216">
                  <c:v>81.736332999999945</c:v>
                </c:pt>
                <c:pt idx="217">
                  <c:v>143.76016299999998</c:v>
                </c:pt>
                <c:pt idx="218">
                  <c:v>194.39982299999991</c:v>
                </c:pt>
                <c:pt idx="219">
                  <c:v>198.48227999999995</c:v>
                </c:pt>
                <c:pt idx="220">
                  <c:v>150.31901300000004</c:v>
                </c:pt>
                <c:pt idx="221">
                  <c:v>186.72556300000008</c:v>
                </c:pt>
                <c:pt idx="222">
                  <c:v>125.81925699999999</c:v>
                </c:pt>
                <c:pt idx="223">
                  <c:v>106.06786699999992</c:v>
                </c:pt>
                <c:pt idx="224">
                  <c:v>60.999470000000031</c:v>
                </c:pt>
                <c:pt idx="225">
                  <c:v>29.250460000000032</c:v>
                </c:pt>
                <c:pt idx="226">
                  <c:v>54.528617000000054</c:v>
                </c:pt>
                <c:pt idx="227">
                  <c:v>44.296212999999966</c:v>
                </c:pt>
                <c:pt idx="228">
                  <c:v>21.641923000000077</c:v>
                </c:pt>
                <c:pt idx="229">
                  <c:v>14.070472999999993</c:v>
                </c:pt>
                <c:pt idx="230">
                  <c:v>-6.8163683000000219</c:v>
                </c:pt>
                <c:pt idx="231">
                  <c:v>-24.536234470000011</c:v>
                </c:pt>
                <c:pt idx="232">
                  <c:v>-14.923900000000003</c:v>
                </c:pt>
                <c:pt idx="233">
                  <c:v>-26.325130000000001</c:v>
                </c:pt>
                <c:pt idx="234">
                  <c:v>-40.065870000000018</c:v>
                </c:pt>
                <c:pt idx="235">
                  <c:v>-39.045500000000004</c:v>
                </c:pt>
                <c:pt idx="236">
                  <c:v>-40.526700000000005</c:v>
                </c:pt>
                <c:pt idx="237">
                  <c:v>-42.935669999999959</c:v>
                </c:pt>
                <c:pt idx="238">
                  <c:v>-44.162570000000017</c:v>
                </c:pt>
                <c:pt idx="239">
                  <c:v>-39.269560000000013</c:v>
                </c:pt>
                <c:pt idx="240">
                  <c:v>-18.838200000000029</c:v>
                </c:pt>
                <c:pt idx="241">
                  <c:v>-29.573399999999992</c:v>
                </c:pt>
                <c:pt idx="242">
                  <c:v>-24.999369999999999</c:v>
                </c:pt>
                <c:pt idx="243">
                  <c:v>-39.979970000000037</c:v>
                </c:pt>
                <c:pt idx="244">
                  <c:v>-26.532330000000002</c:v>
                </c:pt>
                <c:pt idx="245">
                  <c:v>-20.653899999999965</c:v>
                </c:pt>
                <c:pt idx="246">
                  <c:v>-10.062439999999981</c:v>
                </c:pt>
                <c:pt idx="247">
                  <c:v>-6.0944999999999823</c:v>
                </c:pt>
                <c:pt idx="248">
                  <c:v>-20.569729999999993</c:v>
                </c:pt>
                <c:pt idx="249">
                  <c:v>-3.3919068299999822</c:v>
                </c:pt>
                <c:pt idx="250">
                  <c:v>3.4454020000000014</c:v>
                </c:pt>
                <c:pt idx="251">
                  <c:v>10.504971300000022</c:v>
                </c:pt>
                <c:pt idx="252">
                  <c:v>24.948100699999998</c:v>
                </c:pt>
                <c:pt idx="253">
                  <c:v>40.440020000000004</c:v>
                </c:pt>
                <c:pt idx="254">
                  <c:v>48.570349999999962</c:v>
                </c:pt>
                <c:pt idx="255">
                  <c:v>58.465704000000017</c:v>
                </c:pt>
                <c:pt idx="256">
                  <c:v>86.587270000000046</c:v>
                </c:pt>
                <c:pt idx="257">
                  <c:v>112.41877999999997</c:v>
                </c:pt>
                <c:pt idx="258">
                  <c:v>92.814773000000002</c:v>
                </c:pt>
                <c:pt idx="259">
                  <c:v>197.51261299999999</c:v>
                </c:pt>
                <c:pt idx="260">
                  <c:v>284.00603700000011</c:v>
                </c:pt>
                <c:pt idx="261">
                  <c:v>318.26505300000008</c:v>
                </c:pt>
                <c:pt idx="262">
                  <c:v>270.48145699999998</c:v>
                </c:pt>
                <c:pt idx="263">
                  <c:v>269.68451999999996</c:v>
                </c:pt>
                <c:pt idx="264">
                  <c:v>270.68047300000001</c:v>
                </c:pt>
                <c:pt idx="265">
                  <c:v>328.79845000000006</c:v>
                </c:pt>
                <c:pt idx="266">
                  <c:v>301.55273</c:v>
                </c:pt>
                <c:pt idx="267">
                  <c:v>417.98165999999998</c:v>
                </c:pt>
                <c:pt idx="268">
                  <c:v>321.25823000000008</c:v>
                </c:pt>
                <c:pt idx="269">
                  <c:v>295.53208999999998</c:v>
                </c:pt>
                <c:pt idx="270">
                  <c:v>289.28089999999997</c:v>
                </c:pt>
                <c:pt idx="271">
                  <c:v>249.56557300000003</c:v>
                </c:pt>
                <c:pt idx="272">
                  <c:v>199.60559299999994</c:v>
                </c:pt>
                <c:pt idx="273">
                  <c:v>84.290980000000104</c:v>
                </c:pt>
                <c:pt idx="274">
                  <c:v>40.39252700000003</c:v>
                </c:pt>
                <c:pt idx="275">
                  <c:v>34.280863000000011</c:v>
                </c:pt>
                <c:pt idx="276">
                  <c:v>9.1254940000000033</c:v>
                </c:pt>
                <c:pt idx="277">
                  <c:v>-25.243132000000003</c:v>
                </c:pt>
                <c:pt idx="278">
                  <c:v>-40.853261300000042</c:v>
                </c:pt>
                <c:pt idx="279">
                  <c:v>-42.112070000000017</c:v>
                </c:pt>
                <c:pt idx="280">
                  <c:v>-36.381929999999954</c:v>
                </c:pt>
                <c:pt idx="281">
                  <c:v>-30.424230000000023</c:v>
                </c:pt>
                <c:pt idx="282">
                  <c:v>-27.640570000000025</c:v>
                </c:pt>
                <c:pt idx="283">
                  <c:v>-29.250800000000027</c:v>
                </c:pt>
                <c:pt idx="284">
                  <c:v>-31.416299999999978</c:v>
                </c:pt>
                <c:pt idx="285">
                  <c:v>-32.600199999999973</c:v>
                </c:pt>
                <c:pt idx="286">
                  <c:v>-31.130800000000022</c:v>
                </c:pt>
                <c:pt idx="287">
                  <c:v>-23.033729999999991</c:v>
                </c:pt>
                <c:pt idx="288">
                  <c:v>-35.94640000000004</c:v>
                </c:pt>
                <c:pt idx="289">
                  <c:v>-36.731400000000008</c:v>
                </c:pt>
                <c:pt idx="290">
                  <c:v>-35.589429999999993</c:v>
                </c:pt>
                <c:pt idx="291">
                  <c:v>-38.888759999999991</c:v>
                </c:pt>
                <c:pt idx="292">
                  <c:v>-40.498499999999979</c:v>
                </c:pt>
                <c:pt idx="293">
                  <c:v>-36.893569999999954</c:v>
                </c:pt>
                <c:pt idx="294">
                  <c:v>-30.485670000000027</c:v>
                </c:pt>
                <c:pt idx="295">
                  <c:v>-26.84050000000002</c:v>
                </c:pt>
                <c:pt idx="296">
                  <c:v>-15.204099999999983</c:v>
                </c:pt>
                <c:pt idx="297">
                  <c:v>-6.2906000000000404</c:v>
                </c:pt>
                <c:pt idx="298">
                  <c:v>3.415253000000007</c:v>
                </c:pt>
                <c:pt idx="299">
                  <c:v>13.691921300000047</c:v>
                </c:pt>
                <c:pt idx="300">
                  <c:v>29.783024299999965</c:v>
                </c:pt>
                <c:pt idx="301">
                  <c:v>45.325023000000044</c:v>
                </c:pt>
                <c:pt idx="302">
                  <c:v>59.666484000000025</c:v>
                </c:pt>
                <c:pt idx="303">
                  <c:v>74.778312999999969</c:v>
                </c:pt>
                <c:pt idx="304">
                  <c:v>75.735492999999963</c:v>
                </c:pt>
                <c:pt idx="305">
                  <c:v>93.751222999999982</c:v>
                </c:pt>
                <c:pt idx="306">
                  <c:v>110.43136299999998</c:v>
                </c:pt>
                <c:pt idx="307">
                  <c:v>183.77436699999993</c:v>
                </c:pt>
                <c:pt idx="308">
                  <c:v>355.92504999999994</c:v>
                </c:pt>
                <c:pt idx="309">
                  <c:v>407.29605000000004</c:v>
                </c:pt>
                <c:pt idx="310">
                  <c:v>423.76696999999996</c:v>
                </c:pt>
                <c:pt idx="311">
                  <c:v>482.23156999999998</c:v>
                </c:pt>
                <c:pt idx="312">
                  <c:v>382.99419</c:v>
                </c:pt>
                <c:pt idx="313">
                  <c:v>415.74690000000004</c:v>
                </c:pt>
                <c:pt idx="314">
                  <c:v>417.65811000000008</c:v>
                </c:pt>
                <c:pt idx="315">
                  <c:v>363.45005999999995</c:v>
                </c:pt>
                <c:pt idx="316">
                  <c:v>290.15685999999988</c:v>
                </c:pt>
                <c:pt idx="317">
                  <c:v>283.99203000000006</c:v>
                </c:pt>
                <c:pt idx="318">
                  <c:v>182.45175700000004</c:v>
                </c:pt>
                <c:pt idx="319">
                  <c:v>170.77278300000006</c:v>
                </c:pt>
                <c:pt idx="320">
                  <c:v>142.05095</c:v>
                </c:pt>
                <c:pt idx="321">
                  <c:v>146.80726999999996</c:v>
                </c:pt>
                <c:pt idx="322">
                  <c:v>-15.399054999999976</c:v>
                </c:pt>
                <c:pt idx="323">
                  <c:v>43.605732999999987</c:v>
                </c:pt>
                <c:pt idx="324">
                  <c:v>-4.3941429999999855</c:v>
                </c:pt>
                <c:pt idx="325">
                  <c:v>-36.246975999999961</c:v>
                </c:pt>
                <c:pt idx="326">
                  <c:v>-51.144965669999976</c:v>
                </c:pt>
                <c:pt idx="327">
                  <c:v>-48.553840000000037</c:v>
                </c:pt>
                <c:pt idx="328">
                  <c:v>-36.053169999999966</c:v>
                </c:pt>
                <c:pt idx="329">
                  <c:v>-14.584499999999991</c:v>
                </c:pt>
                <c:pt idx="330">
                  <c:v>-16.731139999999982</c:v>
                </c:pt>
                <c:pt idx="331">
                  <c:v>-15.96857</c:v>
                </c:pt>
                <c:pt idx="332">
                  <c:v>-10.81546000000003</c:v>
                </c:pt>
                <c:pt idx="333">
                  <c:v>-13.31746000000004</c:v>
                </c:pt>
                <c:pt idx="334">
                  <c:v>-15.287700000000029</c:v>
                </c:pt>
                <c:pt idx="335">
                  <c:v>-15.80707000000001</c:v>
                </c:pt>
                <c:pt idx="336">
                  <c:v>-19.927540000000022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C16-A94F-86197E1CA09F}"/>
            </c:ext>
          </c:extLst>
        </c:ser>
        <c:ser>
          <c:idx val="2"/>
          <c:order val="1"/>
          <c:tx>
            <c:v>H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BareSoil!$N$7:$N$343</c:f>
              <c:numCache>
                <c:formatCode>General</c:formatCode>
                <c:ptCount val="337"/>
                <c:pt idx="0">
                  <c:v>-14.797000000000001</c:v>
                </c:pt>
                <c:pt idx="1">
                  <c:v>-15.532</c:v>
                </c:pt>
                <c:pt idx="2">
                  <c:v>-10.353</c:v>
                </c:pt>
                <c:pt idx="3">
                  <c:v>10.323</c:v>
                </c:pt>
                <c:pt idx="4">
                  <c:v>-1.5706</c:v>
                </c:pt>
                <c:pt idx="5">
                  <c:v>-11.153</c:v>
                </c:pt>
                <c:pt idx="6">
                  <c:v>-12.678000000000001</c:v>
                </c:pt>
                <c:pt idx="7">
                  <c:v>-11.791</c:v>
                </c:pt>
                <c:pt idx="8">
                  <c:v>-9.5350999999999999</c:v>
                </c:pt>
                <c:pt idx="9">
                  <c:v>-9.7365999999999993</c:v>
                </c:pt>
                <c:pt idx="10">
                  <c:v>-4.7515000000000001</c:v>
                </c:pt>
                <c:pt idx="11">
                  <c:v>-0.56274999999999997</c:v>
                </c:pt>
                <c:pt idx="12">
                  <c:v>15.641</c:v>
                </c:pt>
                <c:pt idx="13">
                  <c:v>31.199000000000002</c:v>
                </c:pt>
                <c:pt idx="14">
                  <c:v>57.787999999999997</c:v>
                </c:pt>
                <c:pt idx="15">
                  <c:v>92.697000000000003</c:v>
                </c:pt>
                <c:pt idx="16">
                  <c:v>122.33</c:v>
                </c:pt>
                <c:pt idx="17">
                  <c:v>165.23</c:v>
                </c:pt>
                <c:pt idx="18">
                  <c:v>195.42</c:v>
                </c:pt>
                <c:pt idx="19">
                  <c:v>214.7</c:v>
                </c:pt>
                <c:pt idx="20">
                  <c:v>243.43</c:v>
                </c:pt>
                <c:pt idx="21">
                  <c:v>278.52999999999997</c:v>
                </c:pt>
                <c:pt idx="22">
                  <c:v>240.57</c:v>
                </c:pt>
                <c:pt idx="23">
                  <c:v>325.45999999999998</c:v>
                </c:pt>
                <c:pt idx="24">
                  <c:v>250.86</c:v>
                </c:pt>
                <c:pt idx="25">
                  <c:v>309.32</c:v>
                </c:pt>
                <c:pt idx="26">
                  <c:v>270.02999999999997</c:v>
                </c:pt>
                <c:pt idx="27">
                  <c:v>255.83</c:v>
                </c:pt>
                <c:pt idx="28">
                  <c:v>250.67</c:v>
                </c:pt>
                <c:pt idx="29">
                  <c:v>235.26</c:v>
                </c:pt>
                <c:pt idx="30">
                  <c:v>241.59</c:v>
                </c:pt>
                <c:pt idx="31">
                  <c:v>205.24</c:v>
                </c:pt>
                <c:pt idx="32">
                  <c:v>152.94999999999999</c:v>
                </c:pt>
                <c:pt idx="33">
                  <c:v>101.02</c:v>
                </c:pt>
                <c:pt idx="34">
                  <c:v>71.369</c:v>
                </c:pt>
                <c:pt idx="35">
                  <c:v>33.966999999999999</c:v>
                </c:pt>
                <c:pt idx="36">
                  <c:v>8.0985999999999994</c:v>
                </c:pt>
                <c:pt idx="37">
                  <c:v>-4.2220000000000004</c:v>
                </c:pt>
                <c:pt idx="38">
                  <c:v>-9.4617002000000006E-2</c:v>
                </c:pt>
                <c:pt idx="39">
                  <c:v>6.8057999999999996</c:v>
                </c:pt>
                <c:pt idx="40">
                  <c:v>-3.4567999999999999</c:v>
                </c:pt>
                <c:pt idx="41">
                  <c:v>3.0802999999999998</c:v>
                </c:pt>
                <c:pt idx="42">
                  <c:v>-4.0610999999999997</c:v>
                </c:pt>
                <c:pt idx="43">
                  <c:v>-5.6936</c:v>
                </c:pt>
                <c:pt idx="44">
                  <c:v>-2.5173999999999999</c:v>
                </c:pt>
                <c:pt idx="45">
                  <c:v>-1.3042</c:v>
                </c:pt>
                <c:pt idx="46">
                  <c:v>-2.1158999999999999</c:v>
                </c:pt>
                <c:pt idx="47">
                  <c:v>-4.4467999999999996</c:v>
                </c:pt>
                <c:pt idx="48">
                  <c:v>-1.9319</c:v>
                </c:pt>
                <c:pt idx="49">
                  <c:v>-0.42275000000000001</c:v>
                </c:pt>
                <c:pt idx="50">
                  <c:v>1.5866</c:v>
                </c:pt>
                <c:pt idx="51">
                  <c:v>-0.41572999999999999</c:v>
                </c:pt>
                <c:pt idx="52">
                  <c:v>0.21171000000000001</c:v>
                </c:pt>
                <c:pt idx="53">
                  <c:v>-0.38285999999999998</c:v>
                </c:pt>
                <c:pt idx="54">
                  <c:v>-0.40916999999999998</c:v>
                </c:pt>
                <c:pt idx="55">
                  <c:v>-4.4128999999999996</c:v>
                </c:pt>
                <c:pt idx="56">
                  <c:v>-3.0029999000000002E-2</c:v>
                </c:pt>
                <c:pt idx="57">
                  <c:v>2.9020999999999999</c:v>
                </c:pt>
                <c:pt idx="58">
                  <c:v>-1.8566</c:v>
                </c:pt>
                <c:pt idx="59">
                  <c:v>6.2293000000000003</c:v>
                </c:pt>
                <c:pt idx="60">
                  <c:v>8.6201000000000008</c:v>
                </c:pt>
                <c:pt idx="61">
                  <c:v>14.079000000000001</c:v>
                </c:pt>
                <c:pt idx="62">
                  <c:v>73.557000000000002</c:v>
                </c:pt>
                <c:pt idx="63">
                  <c:v>110.76</c:v>
                </c:pt>
                <c:pt idx="64">
                  <c:v>134.08000000000001</c:v>
                </c:pt>
                <c:pt idx="65">
                  <c:v>166.31</c:v>
                </c:pt>
                <c:pt idx="66">
                  <c:v>187.2</c:v>
                </c:pt>
                <c:pt idx="67">
                  <c:v>216.05</c:v>
                </c:pt>
                <c:pt idx="68">
                  <c:v>208.08</c:v>
                </c:pt>
                <c:pt idx="69">
                  <c:v>249.49</c:v>
                </c:pt>
                <c:pt idx="70">
                  <c:v>265.85000000000002</c:v>
                </c:pt>
                <c:pt idx="71">
                  <c:v>264.94</c:v>
                </c:pt>
                <c:pt idx="72">
                  <c:v>289.2</c:v>
                </c:pt>
                <c:pt idx="73">
                  <c:v>247.83</c:v>
                </c:pt>
                <c:pt idx="74">
                  <c:v>269.07</c:v>
                </c:pt>
                <c:pt idx="75">
                  <c:v>225.74</c:v>
                </c:pt>
                <c:pt idx="76">
                  <c:v>252.4</c:v>
                </c:pt>
                <c:pt idx="77">
                  <c:v>173.46</c:v>
                </c:pt>
                <c:pt idx="78">
                  <c:v>196.27</c:v>
                </c:pt>
                <c:pt idx="79">
                  <c:v>160.93</c:v>
                </c:pt>
                <c:pt idx="80">
                  <c:v>103.55</c:v>
                </c:pt>
                <c:pt idx="81">
                  <c:v>103.41</c:v>
                </c:pt>
                <c:pt idx="82">
                  <c:v>66.387</c:v>
                </c:pt>
                <c:pt idx="83">
                  <c:v>39.164999999999999</c:v>
                </c:pt>
                <c:pt idx="84">
                  <c:v>-1.589</c:v>
                </c:pt>
                <c:pt idx="85">
                  <c:v>-13.18</c:v>
                </c:pt>
                <c:pt idx="86">
                  <c:v>-22.591000000000001</c:v>
                </c:pt>
                <c:pt idx="87">
                  <c:v>-13.372999999999999</c:v>
                </c:pt>
                <c:pt idx="88">
                  <c:v>-12.07</c:v>
                </c:pt>
                <c:pt idx="89">
                  <c:v>-14.843</c:v>
                </c:pt>
                <c:pt idx="90">
                  <c:v>-8.4243000000000006</c:v>
                </c:pt>
                <c:pt idx="91">
                  <c:v>-9.2842000000000002</c:v>
                </c:pt>
                <c:pt idx="92">
                  <c:v>-5.3259999999999996</c:v>
                </c:pt>
                <c:pt idx="93">
                  <c:v>-3.9639000000000002</c:v>
                </c:pt>
                <c:pt idx="94">
                  <c:v>-3.0975999000000001E-2</c:v>
                </c:pt>
                <c:pt idx="95">
                  <c:v>-4.5000999999999998</c:v>
                </c:pt>
                <c:pt idx="96">
                  <c:v>-4.3887</c:v>
                </c:pt>
                <c:pt idx="97">
                  <c:v>-11.478</c:v>
                </c:pt>
                <c:pt idx="98">
                  <c:v>-1.1779999999999999</c:v>
                </c:pt>
                <c:pt idx="99">
                  <c:v>-6.6989999999999998</c:v>
                </c:pt>
                <c:pt idx="100">
                  <c:v>-8.1170000000000009</c:v>
                </c:pt>
                <c:pt idx="101">
                  <c:v>-1.0230999999999999</c:v>
                </c:pt>
                <c:pt idx="102">
                  <c:v>-2.0701999999999998</c:v>
                </c:pt>
                <c:pt idx="103">
                  <c:v>0.85573999999999995</c:v>
                </c:pt>
                <c:pt idx="104">
                  <c:v>-11.103</c:v>
                </c:pt>
                <c:pt idx="105">
                  <c:v>-12.85</c:v>
                </c:pt>
                <c:pt idx="106">
                  <c:v>-10.672000000000001</c:v>
                </c:pt>
                <c:pt idx="107">
                  <c:v>-0.53283000000000003</c:v>
                </c:pt>
                <c:pt idx="108">
                  <c:v>15.797000000000001</c:v>
                </c:pt>
                <c:pt idx="109">
                  <c:v>40.188000000000002</c:v>
                </c:pt>
                <c:pt idx="110">
                  <c:v>74.38</c:v>
                </c:pt>
                <c:pt idx="111">
                  <c:v>114.84</c:v>
                </c:pt>
                <c:pt idx="112">
                  <c:v>94.335999999999999</c:v>
                </c:pt>
                <c:pt idx="113">
                  <c:v>192.18</c:v>
                </c:pt>
                <c:pt idx="114">
                  <c:v>224.21</c:v>
                </c:pt>
                <c:pt idx="115">
                  <c:v>215.88</c:v>
                </c:pt>
                <c:pt idx="116">
                  <c:v>169.09</c:v>
                </c:pt>
                <c:pt idx="117">
                  <c:v>221.86</c:v>
                </c:pt>
                <c:pt idx="118">
                  <c:v>254.62</c:v>
                </c:pt>
                <c:pt idx="119">
                  <c:v>210.64</c:v>
                </c:pt>
                <c:pt idx="120">
                  <c:v>284.47000000000003</c:v>
                </c:pt>
                <c:pt idx="121">
                  <c:v>243.48</c:v>
                </c:pt>
                <c:pt idx="122">
                  <c:v>277.16000000000003</c:v>
                </c:pt>
                <c:pt idx="123">
                  <c:v>289.95999999999998</c:v>
                </c:pt>
                <c:pt idx="124">
                  <c:v>249.31</c:v>
                </c:pt>
                <c:pt idx="125">
                  <c:v>233.64</c:v>
                </c:pt>
                <c:pt idx="126">
                  <c:v>193.96</c:v>
                </c:pt>
                <c:pt idx="127">
                  <c:v>176.73</c:v>
                </c:pt>
                <c:pt idx="128">
                  <c:v>130.43</c:v>
                </c:pt>
                <c:pt idx="129">
                  <c:v>87.174000000000007</c:v>
                </c:pt>
                <c:pt idx="130">
                  <c:v>35.06</c:v>
                </c:pt>
                <c:pt idx="131">
                  <c:v>23.437999999999999</c:v>
                </c:pt>
                <c:pt idx="132">
                  <c:v>-5.2187999999999999</c:v>
                </c:pt>
                <c:pt idx="133">
                  <c:v>-18.294</c:v>
                </c:pt>
                <c:pt idx="134">
                  <c:v>-26.488</c:v>
                </c:pt>
                <c:pt idx="135">
                  <c:v>-15.573</c:v>
                </c:pt>
                <c:pt idx="136">
                  <c:v>-13.064</c:v>
                </c:pt>
                <c:pt idx="137">
                  <c:v>-1.2765</c:v>
                </c:pt>
                <c:pt idx="138">
                  <c:v>-1.0671999999999999</c:v>
                </c:pt>
                <c:pt idx="139">
                  <c:v>-2.2134999999999998</c:v>
                </c:pt>
                <c:pt idx="140">
                  <c:v>0.40997</c:v>
                </c:pt>
                <c:pt idx="141">
                  <c:v>-1.294</c:v>
                </c:pt>
                <c:pt idx="142">
                  <c:v>0.18210999999999999</c:v>
                </c:pt>
                <c:pt idx="143">
                  <c:v>0.29116999999999998</c:v>
                </c:pt>
                <c:pt idx="144">
                  <c:v>3.6501000000000001</c:v>
                </c:pt>
                <c:pt idx="145">
                  <c:v>-2.5752999999999999</c:v>
                </c:pt>
                <c:pt idx="146">
                  <c:v>2.0708000000000002</c:v>
                </c:pt>
                <c:pt idx="147">
                  <c:v>-4.9260000000000002</c:v>
                </c:pt>
                <c:pt idx="148">
                  <c:v>-2.1741000000000001</c:v>
                </c:pt>
                <c:pt idx="149">
                  <c:v>6.1862000000000004</c:v>
                </c:pt>
                <c:pt idx="150">
                  <c:v>-1.3202</c:v>
                </c:pt>
                <c:pt idx="151">
                  <c:v>-3.4914000000000001</c:v>
                </c:pt>
                <c:pt idx="152">
                  <c:v>-6.8048999999999999</c:v>
                </c:pt>
                <c:pt idx="153">
                  <c:v>-7.6765999999999996</c:v>
                </c:pt>
                <c:pt idx="154">
                  <c:v>-8.0942000000000007</c:v>
                </c:pt>
                <c:pt idx="155">
                  <c:v>-7.7789000000000001</c:v>
                </c:pt>
                <c:pt idx="156">
                  <c:v>4.5376000000000003</c:v>
                </c:pt>
                <c:pt idx="157">
                  <c:v>21.748999999999999</c:v>
                </c:pt>
                <c:pt idx="158">
                  <c:v>62.61</c:v>
                </c:pt>
                <c:pt idx="159">
                  <c:v>92.867999999999995</c:v>
                </c:pt>
                <c:pt idx="160">
                  <c:v>84.037000000000006</c:v>
                </c:pt>
                <c:pt idx="161">
                  <c:v>140.31</c:v>
                </c:pt>
                <c:pt idx="162">
                  <c:v>100.89</c:v>
                </c:pt>
                <c:pt idx="163">
                  <c:v>82.730999999999995</c:v>
                </c:pt>
                <c:pt idx="164">
                  <c:v>149.01</c:v>
                </c:pt>
                <c:pt idx="165">
                  <c:v>184.13</c:v>
                </c:pt>
                <c:pt idx="166">
                  <c:v>119.25</c:v>
                </c:pt>
                <c:pt idx="167">
                  <c:v>155.78</c:v>
                </c:pt>
                <c:pt idx="168">
                  <c:v>141.25</c:v>
                </c:pt>
                <c:pt idx="169">
                  <c:v>183.17</c:v>
                </c:pt>
                <c:pt idx="170">
                  <c:v>258.07</c:v>
                </c:pt>
                <c:pt idx="171">
                  <c:v>229.07</c:v>
                </c:pt>
                <c:pt idx="172">
                  <c:v>97.578000000000003</c:v>
                </c:pt>
                <c:pt idx="173">
                  <c:v>36.204999999999998</c:v>
                </c:pt>
                <c:pt idx="174">
                  <c:v>27.713999999999999</c:v>
                </c:pt>
                <c:pt idx="175">
                  <c:v>13.416</c:v>
                </c:pt>
                <c:pt idx="193">
                  <c:v>-7.7034000000000002</c:v>
                </c:pt>
                <c:pt idx="194">
                  <c:v>-12.013999999999999</c:v>
                </c:pt>
                <c:pt idx="195">
                  <c:v>-7.3380000000000001</c:v>
                </c:pt>
                <c:pt idx="196">
                  <c:v>-7.7484000000000002</c:v>
                </c:pt>
                <c:pt idx="197">
                  <c:v>-9.0878999999999994</c:v>
                </c:pt>
                <c:pt idx="198">
                  <c:v>-5.0006000000000004</c:v>
                </c:pt>
                <c:pt idx="199">
                  <c:v>-4.0984999999999996</c:v>
                </c:pt>
                <c:pt idx="200">
                  <c:v>-3.9138000000000002</c:v>
                </c:pt>
                <c:pt idx="201">
                  <c:v>-7.2721</c:v>
                </c:pt>
                <c:pt idx="202">
                  <c:v>-3.7578</c:v>
                </c:pt>
                <c:pt idx="203">
                  <c:v>-3.5449000000000002</c:v>
                </c:pt>
                <c:pt idx="204">
                  <c:v>-1.5622</c:v>
                </c:pt>
                <c:pt idx="205">
                  <c:v>0.41671999999999998</c:v>
                </c:pt>
                <c:pt idx="206">
                  <c:v>4.9339000000000004</c:v>
                </c:pt>
                <c:pt idx="207">
                  <c:v>5.976</c:v>
                </c:pt>
                <c:pt idx="208">
                  <c:v>13.403</c:v>
                </c:pt>
                <c:pt idx="209">
                  <c:v>22.273</c:v>
                </c:pt>
                <c:pt idx="210">
                  <c:v>24.187000000000001</c:v>
                </c:pt>
                <c:pt idx="211">
                  <c:v>15.441000000000001</c:v>
                </c:pt>
                <c:pt idx="212">
                  <c:v>21.994</c:v>
                </c:pt>
                <c:pt idx="213">
                  <c:v>28.771000000000001</c:v>
                </c:pt>
                <c:pt idx="214">
                  <c:v>20.181000000000001</c:v>
                </c:pt>
                <c:pt idx="215">
                  <c:v>9.7029999999999994</c:v>
                </c:pt>
                <c:pt idx="216">
                  <c:v>15.541</c:v>
                </c:pt>
                <c:pt idx="217">
                  <c:v>31.966999999999999</c:v>
                </c:pt>
                <c:pt idx="218">
                  <c:v>47.343000000000004</c:v>
                </c:pt>
                <c:pt idx="219">
                  <c:v>52.674999999999997</c:v>
                </c:pt>
                <c:pt idx="220">
                  <c:v>39.985999999999997</c:v>
                </c:pt>
                <c:pt idx="221">
                  <c:v>55.363999999999997</c:v>
                </c:pt>
                <c:pt idx="222">
                  <c:v>39.835999999999999</c:v>
                </c:pt>
                <c:pt idx="223">
                  <c:v>25.869</c:v>
                </c:pt>
                <c:pt idx="224">
                  <c:v>14.92</c:v>
                </c:pt>
                <c:pt idx="225">
                  <c:v>1.5571999999999999</c:v>
                </c:pt>
                <c:pt idx="226">
                  <c:v>12.632</c:v>
                </c:pt>
                <c:pt idx="227">
                  <c:v>9.2149999999999999</c:v>
                </c:pt>
                <c:pt idx="228">
                  <c:v>1.8090999999999999</c:v>
                </c:pt>
                <c:pt idx="229">
                  <c:v>-1.2302999999999999</c:v>
                </c:pt>
                <c:pt idx="230">
                  <c:v>-1.6202000000000001</c:v>
                </c:pt>
                <c:pt idx="231">
                  <c:v>-0.47638999999999998</c:v>
                </c:pt>
                <c:pt idx="232">
                  <c:v>0.18404999999999999</c:v>
                </c:pt>
                <c:pt idx="233">
                  <c:v>-0.17343</c:v>
                </c:pt>
                <c:pt idx="234">
                  <c:v>-2.7364000999999999E-2</c:v>
                </c:pt>
                <c:pt idx="235">
                  <c:v>-0.37186999999999998</c:v>
                </c:pt>
                <c:pt idx="236">
                  <c:v>1.3826000000000001</c:v>
                </c:pt>
                <c:pt idx="237">
                  <c:v>-5.8045</c:v>
                </c:pt>
                <c:pt idx="238">
                  <c:v>-9.3282000000000007</c:v>
                </c:pt>
                <c:pt idx="239">
                  <c:v>-7.4493999999999998</c:v>
                </c:pt>
                <c:pt idx="240">
                  <c:v>-6.3174000000000001</c:v>
                </c:pt>
                <c:pt idx="241">
                  <c:v>-4.6817000000000002</c:v>
                </c:pt>
                <c:pt idx="242">
                  <c:v>-1.9236</c:v>
                </c:pt>
                <c:pt idx="243">
                  <c:v>-4.0457000000000001</c:v>
                </c:pt>
                <c:pt idx="244">
                  <c:v>-1.2861</c:v>
                </c:pt>
                <c:pt idx="245">
                  <c:v>-2.4956999999999998</c:v>
                </c:pt>
                <c:pt idx="246">
                  <c:v>-2.1837</c:v>
                </c:pt>
                <c:pt idx="247">
                  <c:v>-0.57511000000000001</c:v>
                </c:pt>
                <c:pt idx="248">
                  <c:v>-3.9557000000000002</c:v>
                </c:pt>
                <c:pt idx="249">
                  <c:v>1.3633999999999999</c:v>
                </c:pt>
                <c:pt idx="250">
                  <c:v>4.5167999999999999</c:v>
                </c:pt>
                <c:pt idx="251">
                  <c:v>5.4276</c:v>
                </c:pt>
                <c:pt idx="252">
                  <c:v>8.1890000000000001</c:v>
                </c:pt>
                <c:pt idx="253">
                  <c:v>9.8855000000000004</c:v>
                </c:pt>
                <c:pt idx="254">
                  <c:v>8.9589999999999996</c:v>
                </c:pt>
                <c:pt idx="255">
                  <c:v>10.177</c:v>
                </c:pt>
                <c:pt idx="256">
                  <c:v>19.658000000000001</c:v>
                </c:pt>
                <c:pt idx="257">
                  <c:v>37.085999999999999</c:v>
                </c:pt>
                <c:pt idx="258">
                  <c:v>30.279</c:v>
                </c:pt>
                <c:pt idx="259">
                  <c:v>72.692999999999998</c:v>
                </c:pt>
                <c:pt idx="260">
                  <c:v>111.23</c:v>
                </c:pt>
                <c:pt idx="261">
                  <c:v>145.09</c:v>
                </c:pt>
                <c:pt idx="262">
                  <c:v>119.37</c:v>
                </c:pt>
                <c:pt idx="263">
                  <c:v>115.86</c:v>
                </c:pt>
                <c:pt idx="264">
                  <c:v>158.4</c:v>
                </c:pt>
                <c:pt idx="265">
                  <c:v>148.78</c:v>
                </c:pt>
                <c:pt idx="266">
                  <c:v>133.03</c:v>
                </c:pt>
                <c:pt idx="267">
                  <c:v>206.75</c:v>
                </c:pt>
                <c:pt idx="268">
                  <c:v>188.53</c:v>
                </c:pt>
                <c:pt idx="269">
                  <c:v>138.02000000000001</c:v>
                </c:pt>
                <c:pt idx="270">
                  <c:v>152.01</c:v>
                </c:pt>
                <c:pt idx="271">
                  <c:v>121.13</c:v>
                </c:pt>
                <c:pt idx="272">
                  <c:v>107.1</c:v>
                </c:pt>
                <c:pt idx="273">
                  <c:v>55.774999999999999</c:v>
                </c:pt>
                <c:pt idx="274">
                  <c:v>19.597999999999999</c:v>
                </c:pt>
                <c:pt idx="275">
                  <c:v>9.8754000000000008</c:v>
                </c:pt>
                <c:pt idx="276">
                  <c:v>5.3301999999999996</c:v>
                </c:pt>
                <c:pt idx="277">
                  <c:v>-0.64744999999999997</c:v>
                </c:pt>
                <c:pt idx="278">
                  <c:v>-0.40179999999999999</c:v>
                </c:pt>
                <c:pt idx="279">
                  <c:v>-1.4331</c:v>
                </c:pt>
                <c:pt idx="280">
                  <c:v>-0.19653000000000001</c:v>
                </c:pt>
                <c:pt idx="281">
                  <c:v>0.36243999999999998</c:v>
                </c:pt>
                <c:pt idx="282">
                  <c:v>-2.2526999999999999</c:v>
                </c:pt>
                <c:pt idx="283">
                  <c:v>-2.9298999999999999</c:v>
                </c:pt>
                <c:pt idx="284">
                  <c:v>-2.6962999999999999</c:v>
                </c:pt>
                <c:pt idx="285">
                  <c:v>-6.0618999999999996</c:v>
                </c:pt>
                <c:pt idx="286">
                  <c:v>-3.9859</c:v>
                </c:pt>
                <c:pt idx="287">
                  <c:v>-5.0160999999999998</c:v>
                </c:pt>
                <c:pt idx="288">
                  <c:v>-5.3422000000000001</c:v>
                </c:pt>
                <c:pt idx="289">
                  <c:v>-7.2915999999999999</c:v>
                </c:pt>
                <c:pt idx="290">
                  <c:v>-8.0747</c:v>
                </c:pt>
                <c:pt idx="291">
                  <c:v>-7.6824000000000003</c:v>
                </c:pt>
                <c:pt idx="292">
                  <c:v>-5.7571000000000003</c:v>
                </c:pt>
                <c:pt idx="293">
                  <c:v>-3.1048</c:v>
                </c:pt>
                <c:pt idx="294">
                  <c:v>-4.4541000000000004</c:v>
                </c:pt>
                <c:pt idx="295">
                  <c:v>-2.5274000000000001</c:v>
                </c:pt>
                <c:pt idx="296">
                  <c:v>-5.1974999999999998</c:v>
                </c:pt>
                <c:pt idx="297">
                  <c:v>-0.28827999999999998</c:v>
                </c:pt>
                <c:pt idx="298">
                  <c:v>2.9363000000000001</c:v>
                </c:pt>
                <c:pt idx="299">
                  <c:v>4.9476000000000004</c:v>
                </c:pt>
                <c:pt idx="300">
                  <c:v>7.0965999999999996</c:v>
                </c:pt>
                <c:pt idx="301">
                  <c:v>9.7948000000000004</c:v>
                </c:pt>
                <c:pt idx="302">
                  <c:v>17.574999999999999</c:v>
                </c:pt>
                <c:pt idx="303">
                  <c:v>23.847000000000001</c:v>
                </c:pt>
                <c:pt idx="304">
                  <c:v>27.867000000000001</c:v>
                </c:pt>
                <c:pt idx="305">
                  <c:v>33.835000000000001</c:v>
                </c:pt>
                <c:pt idx="306">
                  <c:v>39.738</c:v>
                </c:pt>
                <c:pt idx="307">
                  <c:v>71.314999999999998</c:v>
                </c:pt>
                <c:pt idx="308">
                  <c:v>137.01</c:v>
                </c:pt>
                <c:pt idx="309">
                  <c:v>208.16</c:v>
                </c:pt>
                <c:pt idx="310">
                  <c:v>186.38</c:v>
                </c:pt>
                <c:pt idx="311">
                  <c:v>235.91</c:v>
                </c:pt>
                <c:pt idx="312">
                  <c:v>189.48</c:v>
                </c:pt>
                <c:pt idx="313">
                  <c:v>203.85</c:v>
                </c:pt>
                <c:pt idx="314">
                  <c:v>225.58</c:v>
                </c:pt>
                <c:pt idx="315">
                  <c:v>193.49</c:v>
                </c:pt>
                <c:pt idx="316">
                  <c:v>191.12</c:v>
                </c:pt>
                <c:pt idx="317">
                  <c:v>161.63999999999999</c:v>
                </c:pt>
                <c:pt idx="318">
                  <c:v>87.406999999999996</c:v>
                </c:pt>
                <c:pt idx="319">
                  <c:v>85.491</c:v>
                </c:pt>
                <c:pt idx="320">
                  <c:v>75.585999999999999</c:v>
                </c:pt>
                <c:pt idx="321">
                  <c:v>95.634</c:v>
                </c:pt>
                <c:pt idx="322">
                  <c:v>3.5670000000000002</c:v>
                </c:pt>
                <c:pt idx="323">
                  <c:v>12.78</c:v>
                </c:pt>
                <c:pt idx="324">
                  <c:v>-0.29076000000000002</c:v>
                </c:pt>
                <c:pt idx="325">
                  <c:v>0.26139000000000001</c:v>
                </c:pt>
                <c:pt idx="326">
                  <c:v>-1.2573000000000001</c:v>
                </c:pt>
                <c:pt idx="327">
                  <c:v>-10.728999999999999</c:v>
                </c:pt>
                <c:pt idx="328">
                  <c:v>-8.6010000000000009</c:v>
                </c:pt>
                <c:pt idx="329">
                  <c:v>-6.2267999999999999</c:v>
                </c:pt>
                <c:pt idx="330">
                  <c:v>-6.0911</c:v>
                </c:pt>
                <c:pt idx="331">
                  <c:v>-6.6025999999999998</c:v>
                </c:pt>
                <c:pt idx="332">
                  <c:v>-3.2404000000000002</c:v>
                </c:pt>
                <c:pt idx="333">
                  <c:v>-17.425000000000001</c:v>
                </c:pt>
                <c:pt idx="334">
                  <c:v>-11.166</c:v>
                </c:pt>
                <c:pt idx="335">
                  <c:v>-15.465</c:v>
                </c:pt>
                <c:pt idx="336">
                  <c:v>-17.16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C16-A94F-86197E1CA09F}"/>
            </c:ext>
          </c:extLst>
        </c:ser>
        <c:ser>
          <c:idx val="3"/>
          <c:order val="2"/>
          <c:tx>
            <c:v>LvE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BareSoil!$O$7:$O$343</c:f>
              <c:numCache>
                <c:formatCode>General</c:formatCode>
                <c:ptCount val="337"/>
                <c:pt idx="0">
                  <c:v>-1.1969000000000001</c:v>
                </c:pt>
                <c:pt idx="1">
                  <c:v>9.0700001000000002E-2</c:v>
                </c:pt>
                <c:pt idx="2">
                  <c:v>-1.0353000000000001</c:v>
                </c:pt>
                <c:pt idx="3">
                  <c:v>3.4226000000000001</c:v>
                </c:pt>
                <c:pt idx="4">
                  <c:v>-0.55130999999999997</c:v>
                </c:pt>
                <c:pt idx="5">
                  <c:v>-2.3605999999999998</c:v>
                </c:pt>
                <c:pt idx="6">
                  <c:v>-3.1288999999999998</c:v>
                </c:pt>
                <c:pt idx="7">
                  <c:v>-3.1528</c:v>
                </c:pt>
                <c:pt idx="8">
                  <c:v>-1.8318000000000001</c:v>
                </c:pt>
                <c:pt idx="9">
                  <c:v>-2.0232999999999999</c:v>
                </c:pt>
                <c:pt idx="10">
                  <c:v>1.0436000000000001</c:v>
                </c:pt>
                <c:pt idx="11">
                  <c:v>14.34</c:v>
                </c:pt>
                <c:pt idx="12">
                  <c:v>49.898000000000003</c:v>
                </c:pt>
                <c:pt idx="13">
                  <c:v>63.286999999999999</c:v>
                </c:pt>
                <c:pt idx="14">
                  <c:v>68.141000000000005</c:v>
                </c:pt>
                <c:pt idx="15">
                  <c:v>78.935000000000002</c:v>
                </c:pt>
                <c:pt idx="16">
                  <c:v>69.718000000000004</c:v>
                </c:pt>
                <c:pt idx="17">
                  <c:v>55.953000000000003</c:v>
                </c:pt>
                <c:pt idx="18">
                  <c:v>43.319000000000003</c:v>
                </c:pt>
                <c:pt idx="19">
                  <c:v>63.034999999999997</c:v>
                </c:pt>
                <c:pt idx="20">
                  <c:v>49.378</c:v>
                </c:pt>
                <c:pt idx="21">
                  <c:v>67.113</c:v>
                </c:pt>
                <c:pt idx="22">
                  <c:v>65.632999999999996</c:v>
                </c:pt>
                <c:pt idx="23">
                  <c:v>70.578000000000003</c:v>
                </c:pt>
                <c:pt idx="24">
                  <c:v>59.097000000000001</c:v>
                </c:pt>
                <c:pt idx="25">
                  <c:v>63.823999999999998</c:v>
                </c:pt>
                <c:pt idx="26">
                  <c:v>49.970999999999997</c:v>
                </c:pt>
                <c:pt idx="27">
                  <c:v>53.110999999999997</c:v>
                </c:pt>
                <c:pt idx="28">
                  <c:v>57.634</c:v>
                </c:pt>
                <c:pt idx="29">
                  <c:v>51.746000000000002</c:v>
                </c:pt>
                <c:pt idx="30">
                  <c:v>54.4</c:v>
                </c:pt>
                <c:pt idx="31">
                  <c:v>45.180999999999997</c:v>
                </c:pt>
                <c:pt idx="32">
                  <c:v>40.204999999999998</c:v>
                </c:pt>
                <c:pt idx="33">
                  <c:v>32.118000000000002</c:v>
                </c:pt>
                <c:pt idx="34">
                  <c:v>31.402999999999999</c:v>
                </c:pt>
                <c:pt idx="35">
                  <c:v>20.353000000000002</c:v>
                </c:pt>
                <c:pt idx="36">
                  <c:v>20.033000000000001</c:v>
                </c:pt>
                <c:pt idx="37">
                  <c:v>16.071000000000002</c:v>
                </c:pt>
                <c:pt idx="38">
                  <c:v>-1.161</c:v>
                </c:pt>
                <c:pt idx="39">
                  <c:v>-11.997</c:v>
                </c:pt>
                <c:pt idx="40">
                  <c:v>0.62309000000000003</c:v>
                </c:pt>
                <c:pt idx="41">
                  <c:v>1.9555</c:v>
                </c:pt>
                <c:pt idx="42">
                  <c:v>0.42470000000000002</c:v>
                </c:pt>
                <c:pt idx="43">
                  <c:v>0.37024000000000001</c:v>
                </c:pt>
                <c:pt idx="44">
                  <c:v>2.2998000000000001E-2</c:v>
                </c:pt>
                <c:pt idx="45">
                  <c:v>8.9308000999999998E-2</c:v>
                </c:pt>
                <c:pt idx="46">
                  <c:v>0.20213</c:v>
                </c:pt>
                <c:pt idx="47">
                  <c:v>-0.79473000000000005</c:v>
                </c:pt>
                <c:pt idx="48">
                  <c:v>-0.1835</c:v>
                </c:pt>
                <c:pt idx="49">
                  <c:v>-9.7443998000000004E-2</c:v>
                </c:pt>
                <c:pt idx="50">
                  <c:v>0.2666</c:v>
                </c:pt>
                <c:pt idx="51">
                  <c:v>-0.28621999999999997</c:v>
                </c:pt>
                <c:pt idx="52">
                  <c:v>6.5292999000000004E-2</c:v>
                </c:pt>
                <c:pt idx="53">
                  <c:v>-8.4480002999999998E-2</c:v>
                </c:pt>
                <c:pt idx="54">
                  <c:v>-9.3603997999999994E-2</c:v>
                </c:pt>
                <c:pt idx="55">
                  <c:v>-0.63904000000000005</c:v>
                </c:pt>
                <c:pt idx="56">
                  <c:v>8.5827000000000001E-2</c:v>
                </c:pt>
                <c:pt idx="57">
                  <c:v>0.25180999999999998</c:v>
                </c:pt>
                <c:pt idx="58">
                  <c:v>2.2787000000000002</c:v>
                </c:pt>
                <c:pt idx="59">
                  <c:v>12.044</c:v>
                </c:pt>
                <c:pt idx="60">
                  <c:v>17.015000000000001</c:v>
                </c:pt>
                <c:pt idx="61">
                  <c:v>50.625</c:v>
                </c:pt>
                <c:pt idx="62">
                  <c:v>79.063999999999993</c:v>
                </c:pt>
                <c:pt idx="63">
                  <c:v>48.493000000000002</c:v>
                </c:pt>
                <c:pt idx="64">
                  <c:v>36.04</c:v>
                </c:pt>
                <c:pt idx="65">
                  <c:v>38.722000000000001</c:v>
                </c:pt>
                <c:pt idx="66">
                  <c:v>39.686</c:v>
                </c:pt>
                <c:pt idx="67">
                  <c:v>41.23</c:v>
                </c:pt>
                <c:pt idx="68">
                  <c:v>50.164000000000001</c:v>
                </c:pt>
                <c:pt idx="69">
                  <c:v>50.420999999999999</c:v>
                </c:pt>
                <c:pt idx="70">
                  <c:v>59.814999999999998</c:v>
                </c:pt>
                <c:pt idx="71">
                  <c:v>64.289000000000001</c:v>
                </c:pt>
                <c:pt idx="72">
                  <c:v>69.763999999999996</c:v>
                </c:pt>
                <c:pt idx="73">
                  <c:v>50.783999999999999</c:v>
                </c:pt>
                <c:pt idx="74">
                  <c:v>55.279000000000003</c:v>
                </c:pt>
                <c:pt idx="75">
                  <c:v>50.901000000000003</c:v>
                </c:pt>
                <c:pt idx="76">
                  <c:v>66.853999999999999</c:v>
                </c:pt>
                <c:pt idx="77">
                  <c:v>53.59</c:v>
                </c:pt>
                <c:pt idx="78">
                  <c:v>49.92</c:v>
                </c:pt>
                <c:pt idx="79">
                  <c:v>35.103000000000002</c:v>
                </c:pt>
                <c:pt idx="80">
                  <c:v>29.402999999999999</c:v>
                </c:pt>
                <c:pt idx="81">
                  <c:v>35.21</c:v>
                </c:pt>
                <c:pt idx="82">
                  <c:v>24.117000000000001</c:v>
                </c:pt>
                <c:pt idx="83">
                  <c:v>28.190999999999999</c:v>
                </c:pt>
                <c:pt idx="84">
                  <c:v>24.088000000000001</c:v>
                </c:pt>
                <c:pt idx="85">
                  <c:v>14.811999999999999</c:v>
                </c:pt>
                <c:pt idx="86">
                  <c:v>10.250999999999999</c:v>
                </c:pt>
                <c:pt idx="87">
                  <c:v>3.2471000000000001</c:v>
                </c:pt>
                <c:pt idx="88">
                  <c:v>3.4994000000000001</c:v>
                </c:pt>
                <c:pt idx="89">
                  <c:v>5.5435999999999996</c:v>
                </c:pt>
                <c:pt idx="90">
                  <c:v>1.6429</c:v>
                </c:pt>
                <c:pt idx="91">
                  <c:v>2.2094</c:v>
                </c:pt>
                <c:pt idx="92">
                  <c:v>-5.4028000999999999E-2</c:v>
                </c:pt>
                <c:pt idx="93">
                  <c:v>-0.23709</c:v>
                </c:pt>
                <c:pt idx="94">
                  <c:v>-8.5277996999999994E-2</c:v>
                </c:pt>
                <c:pt idx="95">
                  <c:v>5.3856999000000003E-2</c:v>
                </c:pt>
                <c:pt idx="96">
                  <c:v>-1.8591</c:v>
                </c:pt>
                <c:pt idx="97">
                  <c:v>-1.3315999999999999</c:v>
                </c:pt>
                <c:pt idx="98">
                  <c:v>-0.25530000000000003</c:v>
                </c:pt>
                <c:pt idx="99">
                  <c:v>-1.341</c:v>
                </c:pt>
                <c:pt idx="100">
                  <c:v>-1.4998</c:v>
                </c:pt>
                <c:pt idx="101">
                  <c:v>-0.98863000000000001</c:v>
                </c:pt>
                <c:pt idx="102">
                  <c:v>-0.60665999999999998</c:v>
                </c:pt>
                <c:pt idx="103">
                  <c:v>1.0379</c:v>
                </c:pt>
                <c:pt idx="104">
                  <c:v>-4.1025999999999998</c:v>
                </c:pt>
                <c:pt idx="105">
                  <c:v>-3.57</c:v>
                </c:pt>
                <c:pt idx="106">
                  <c:v>2.3454000000000002</c:v>
                </c:pt>
                <c:pt idx="107">
                  <c:v>13.138999999999999</c:v>
                </c:pt>
                <c:pt idx="108">
                  <c:v>31.74</c:v>
                </c:pt>
                <c:pt idx="109">
                  <c:v>46.884</c:v>
                </c:pt>
                <c:pt idx="110">
                  <c:v>47.784999999999997</c:v>
                </c:pt>
                <c:pt idx="111">
                  <c:v>44.837000000000003</c:v>
                </c:pt>
                <c:pt idx="112">
                  <c:v>29.207000000000001</c:v>
                </c:pt>
                <c:pt idx="113">
                  <c:v>43.688000000000002</c:v>
                </c:pt>
                <c:pt idx="114">
                  <c:v>48.786000000000001</c:v>
                </c:pt>
                <c:pt idx="115">
                  <c:v>39.359000000000002</c:v>
                </c:pt>
                <c:pt idx="116">
                  <c:v>31.402000000000001</c:v>
                </c:pt>
                <c:pt idx="117">
                  <c:v>50.100999999999999</c:v>
                </c:pt>
                <c:pt idx="118">
                  <c:v>42.631999999999998</c:v>
                </c:pt>
                <c:pt idx="119">
                  <c:v>44.68</c:v>
                </c:pt>
                <c:pt idx="120">
                  <c:v>42.884</c:v>
                </c:pt>
                <c:pt idx="121">
                  <c:v>47.826999999999998</c:v>
                </c:pt>
                <c:pt idx="122">
                  <c:v>41.462000000000003</c:v>
                </c:pt>
                <c:pt idx="123">
                  <c:v>45.677999999999997</c:v>
                </c:pt>
                <c:pt idx="124">
                  <c:v>47.738999999999997</c:v>
                </c:pt>
                <c:pt idx="125">
                  <c:v>47.476999999999997</c:v>
                </c:pt>
                <c:pt idx="126">
                  <c:v>44.86</c:v>
                </c:pt>
                <c:pt idx="127">
                  <c:v>44.886000000000003</c:v>
                </c:pt>
                <c:pt idx="128">
                  <c:v>68.037999999999997</c:v>
                </c:pt>
                <c:pt idx="129">
                  <c:v>83.658000000000001</c:v>
                </c:pt>
                <c:pt idx="130">
                  <c:v>32.081000000000003</c:v>
                </c:pt>
                <c:pt idx="131">
                  <c:v>48.999000000000002</c:v>
                </c:pt>
                <c:pt idx="132">
                  <c:v>34.222000000000001</c:v>
                </c:pt>
                <c:pt idx="133">
                  <c:v>16.861999999999998</c:v>
                </c:pt>
                <c:pt idx="134">
                  <c:v>11.271000000000001</c:v>
                </c:pt>
                <c:pt idx="135">
                  <c:v>2.9087000000000001</c:v>
                </c:pt>
                <c:pt idx="136">
                  <c:v>1.2369000000000001</c:v>
                </c:pt>
                <c:pt idx="137">
                  <c:v>-1.5023</c:v>
                </c:pt>
                <c:pt idx="138">
                  <c:v>-5.1810997999999997E-2</c:v>
                </c:pt>
                <c:pt idx="139">
                  <c:v>8.0459997000000005E-2</c:v>
                </c:pt>
                <c:pt idx="140">
                  <c:v>0.39476</c:v>
                </c:pt>
                <c:pt idx="141">
                  <c:v>-4.3692999000000003E-2</c:v>
                </c:pt>
                <c:pt idx="142">
                  <c:v>0.10074</c:v>
                </c:pt>
                <c:pt idx="143">
                  <c:v>1.3642E-2</c:v>
                </c:pt>
                <c:pt idx="144">
                  <c:v>1.7710999999999999</c:v>
                </c:pt>
                <c:pt idx="145">
                  <c:v>-1.0858000000000001</c:v>
                </c:pt>
                <c:pt idx="146">
                  <c:v>1.7663</c:v>
                </c:pt>
                <c:pt idx="147">
                  <c:v>-1.0699000000000001</c:v>
                </c:pt>
                <c:pt idx="148">
                  <c:v>-1.8348999000000001E-2</c:v>
                </c:pt>
                <c:pt idx="149">
                  <c:v>3.6036999999999999</c:v>
                </c:pt>
                <c:pt idx="150">
                  <c:v>-0.25840000000000002</c:v>
                </c:pt>
                <c:pt idx="151">
                  <c:v>-0.78264999999999996</c:v>
                </c:pt>
                <c:pt idx="152">
                  <c:v>-2.9386000000000001</c:v>
                </c:pt>
                <c:pt idx="153">
                  <c:v>-1.8381000000000001</c:v>
                </c:pt>
                <c:pt idx="154">
                  <c:v>2.6888999999999998</c:v>
                </c:pt>
                <c:pt idx="155">
                  <c:v>18.404</c:v>
                </c:pt>
                <c:pt idx="156">
                  <c:v>31.317</c:v>
                </c:pt>
                <c:pt idx="157">
                  <c:v>41.162999999999997</c:v>
                </c:pt>
                <c:pt idx="158">
                  <c:v>56.825000000000003</c:v>
                </c:pt>
                <c:pt idx="159">
                  <c:v>65.543000000000006</c:v>
                </c:pt>
                <c:pt idx="160">
                  <c:v>48.716000000000001</c:v>
                </c:pt>
                <c:pt idx="161">
                  <c:v>48.417999999999999</c:v>
                </c:pt>
                <c:pt idx="162">
                  <c:v>35.610999999999997</c:v>
                </c:pt>
                <c:pt idx="163">
                  <c:v>39.697000000000003</c:v>
                </c:pt>
                <c:pt idx="164">
                  <c:v>44.107999999999997</c:v>
                </c:pt>
                <c:pt idx="165">
                  <c:v>52.442999999999998</c:v>
                </c:pt>
                <c:pt idx="166">
                  <c:v>36.701999999999998</c:v>
                </c:pt>
                <c:pt idx="167">
                  <c:v>65.736999999999995</c:v>
                </c:pt>
                <c:pt idx="168">
                  <c:v>44.887999999999998</c:v>
                </c:pt>
                <c:pt idx="169">
                  <c:v>44.540999999999997</c:v>
                </c:pt>
                <c:pt idx="170">
                  <c:v>70.858999999999995</c:v>
                </c:pt>
                <c:pt idx="171">
                  <c:v>85.888999999999996</c:v>
                </c:pt>
                <c:pt idx="172">
                  <c:v>58.524000000000001</c:v>
                </c:pt>
                <c:pt idx="173">
                  <c:v>21.901</c:v>
                </c:pt>
                <c:pt idx="174">
                  <c:v>24.364999999999998</c:v>
                </c:pt>
                <c:pt idx="175">
                  <c:v>1.2203999999999999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12.156000000000001</c:v>
                </c:pt>
                <c:pt idx="194">
                  <c:v>17.254999999999999</c:v>
                </c:pt>
                <c:pt idx="195">
                  <c:v>8.2693999999999992</c:v>
                </c:pt>
                <c:pt idx="196">
                  <c:v>13.779</c:v>
                </c:pt>
                <c:pt idx="197">
                  <c:v>15.375999999999999</c:v>
                </c:pt>
                <c:pt idx="198">
                  <c:v>11.574</c:v>
                </c:pt>
                <c:pt idx="199">
                  <c:v>10.09</c:v>
                </c:pt>
                <c:pt idx="200">
                  <c:v>8.1834000000000007</c:v>
                </c:pt>
                <c:pt idx="201">
                  <c:v>21.306999999999999</c:v>
                </c:pt>
                <c:pt idx="202">
                  <c:v>12.045999999999999</c:v>
                </c:pt>
                <c:pt idx="203">
                  <c:v>17.686</c:v>
                </c:pt>
                <c:pt idx="204">
                  <c:v>13.401</c:v>
                </c:pt>
                <c:pt idx="205">
                  <c:v>13.411</c:v>
                </c:pt>
                <c:pt idx="206">
                  <c:v>0</c:v>
                </c:pt>
                <c:pt idx="207">
                  <c:v>24.744</c:v>
                </c:pt>
                <c:pt idx="208">
                  <c:v>46.878999999999998</c:v>
                </c:pt>
                <c:pt idx="209">
                  <c:v>67.867999999999995</c:v>
                </c:pt>
                <c:pt idx="210">
                  <c:v>68.438999999999993</c:v>
                </c:pt>
                <c:pt idx="211">
                  <c:v>50.747999999999998</c:v>
                </c:pt>
                <c:pt idx="212">
                  <c:v>61.814999999999998</c:v>
                </c:pt>
                <c:pt idx="213">
                  <c:v>78.701999999999998</c:v>
                </c:pt>
                <c:pt idx="214">
                  <c:v>65.781999999999996</c:v>
                </c:pt>
                <c:pt idx="215">
                  <c:v>55.942999999999998</c:v>
                </c:pt>
                <c:pt idx="216">
                  <c:v>59.741999999999997</c:v>
                </c:pt>
                <c:pt idx="217">
                  <c:v>84.436999999999998</c:v>
                </c:pt>
                <c:pt idx="218">
                  <c:v>108.56</c:v>
                </c:pt>
                <c:pt idx="219">
                  <c:v>123.06</c:v>
                </c:pt>
                <c:pt idx="220">
                  <c:v>82.19</c:v>
                </c:pt>
                <c:pt idx="221">
                  <c:v>99.497</c:v>
                </c:pt>
                <c:pt idx="222">
                  <c:v>83.197999999999993</c:v>
                </c:pt>
                <c:pt idx="223">
                  <c:v>57.826999999999998</c:v>
                </c:pt>
                <c:pt idx="224">
                  <c:v>51.32</c:v>
                </c:pt>
                <c:pt idx="225">
                  <c:v>29.352</c:v>
                </c:pt>
                <c:pt idx="226">
                  <c:v>28.297000000000001</c:v>
                </c:pt>
                <c:pt idx="227">
                  <c:v>30.734000000000002</c:v>
                </c:pt>
                <c:pt idx="228">
                  <c:v>32.569000000000003</c:v>
                </c:pt>
                <c:pt idx="229">
                  <c:v>21.463999999999999</c:v>
                </c:pt>
                <c:pt idx="230">
                  <c:v>7.6275000000000004</c:v>
                </c:pt>
                <c:pt idx="231">
                  <c:v>0.32818000000000003</c:v>
                </c:pt>
                <c:pt idx="232">
                  <c:v>1.5517000000000001</c:v>
                </c:pt>
                <c:pt idx="233">
                  <c:v>0.43719000000000002</c:v>
                </c:pt>
                <c:pt idx="234">
                  <c:v>0.52270000000000005</c:v>
                </c:pt>
                <c:pt idx="235">
                  <c:v>0.12422999999999999</c:v>
                </c:pt>
                <c:pt idx="236">
                  <c:v>1.1889000000000001</c:v>
                </c:pt>
                <c:pt idx="237">
                  <c:v>-4.0423999999999998</c:v>
                </c:pt>
                <c:pt idx="238">
                  <c:v>-7.5720999999999998</c:v>
                </c:pt>
                <c:pt idx="239">
                  <c:v>-3.4967999999999999</c:v>
                </c:pt>
                <c:pt idx="240">
                  <c:v>6.9118000999999998E-2</c:v>
                </c:pt>
                <c:pt idx="241">
                  <c:v>-0.23358000000000001</c:v>
                </c:pt>
                <c:pt idx="242">
                  <c:v>-1.5361</c:v>
                </c:pt>
                <c:pt idx="243">
                  <c:v>-3.5343</c:v>
                </c:pt>
                <c:pt idx="244">
                  <c:v>-1.3435999999999999</c:v>
                </c:pt>
                <c:pt idx="245">
                  <c:v>-1.4420999999999999</c:v>
                </c:pt>
                <c:pt idx="246">
                  <c:v>1.9207000000000001</c:v>
                </c:pt>
                <c:pt idx="247">
                  <c:v>4.3798000000000004</c:v>
                </c:pt>
                <c:pt idx="248">
                  <c:v>-1.8612</c:v>
                </c:pt>
                <c:pt idx="249">
                  <c:v>3.7168999999999999</c:v>
                </c:pt>
                <c:pt idx="250">
                  <c:v>6.5136000000000003</c:v>
                </c:pt>
                <c:pt idx="251">
                  <c:v>6.8977000000000004</c:v>
                </c:pt>
                <c:pt idx="252">
                  <c:v>7.0773000000000001</c:v>
                </c:pt>
                <c:pt idx="253">
                  <c:v>18.751999999999999</c:v>
                </c:pt>
                <c:pt idx="254">
                  <c:v>36.049999999999997</c:v>
                </c:pt>
                <c:pt idx="255">
                  <c:v>32.820999999999998</c:v>
                </c:pt>
                <c:pt idx="256">
                  <c:v>48.789000000000001</c:v>
                </c:pt>
                <c:pt idx="257">
                  <c:v>67.349999999999994</c:v>
                </c:pt>
                <c:pt idx="258">
                  <c:v>50.761000000000003</c:v>
                </c:pt>
                <c:pt idx="259">
                  <c:v>84.948999999999998</c:v>
                </c:pt>
                <c:pt idx="260">
                  <c:v>104.94</c:v>
                </c:pt>
                <c:pt idx="261">
                  <c:v>121.37</c:v>
                </c:pt>
                <c:pt idx="262">
                  <c:v>95.894000000000005</c:v>
                </c:pt>
                <c:pt idx="263">
                  <c:v>80.278999999999996</c:v>
                </c:pt>
                <c:pt idx="264">
                  <c:v>90.287000000000006</c:v>
                </c:pt>
                <c:pt idx="265">
                  <c:v>89.177999999999997</c:v>
                </c:pt>
                <c:pt idx="266">
                  <c:v>75.646000000000001</c:v>
                </c:pt>
                <c:pt idx="267">
                  <c:v>115.28</c:v>
                </c:pt>
                <c:pt idx="268">
                  <c:v>108.05</c:v>
                </c:pt>
                <c:pt idx="269">
                  <c:v>85.298000000000002</c:v>
                </c:pt>
                <c:pt idx="270">
                  <c:v>77.134</c:v>
                </c:pt>
                <c:pt idx="271">
                  <c:v>81.477999999999994</c:v>
                </c:pt>
                <c:pt idx="272">
                  <c:v>79.608000000000004</c:v>
                </c:pt>
                <c:pt idx="273">
                  <c:v>84.66</c:v>
                </c:pt>
                <c:pt idx="274">
                  <c:v>52.911999999999999</c:v>
                </c:pt>
                <c:pt idx="275">
                  <c:v>50.790999999999997</c:v>
                </c:pt>
                <c:pt idx="276">
                  <c:v>30.375</c:v>
                </c:pt>
                <c:pt idx="277">
                  <c:v>6.0617999999999999</c:v>
                </c:pt>
                <c:pt idx="278">
                  <c:v>-1.8129</c:v>
                </c:pt>
                <c:pt idx="279">
                  <c:v>0.84136</c:v>
                </c:pt>
                <c:pt idx="280">
                  <c:v>0.16034000000000001</c:v>
                </c:pt>
                <c:pt idx="281">
                  <c:v>8.9178003000000006E-2</c:v>
                </c:pt>
                <c:pt idx="282">
                  <c:v>0.51422000000000001</c:v>
                </c:pt>
                <c:pt idx="283">
                  <c:v>0.42925000000000002</c:v>
                </c:pt>
                <c:pt idx="284">
                  <c:v>-0.88602999999999998</c:v>
                </c:pt>
                <c:pt idx="285">
                  <c:v>0.50614000000000003</c:v>
                </c:pt>
                <c:pt idx="286">
                  <c:v>0.69528000000000001</c:v>
                </c:pt>
                <c:pt idx="287">
                  <c:v>0.90146000000000004</c:v>
                </c:pt>
                <c:pt idx="288">
                  <c:v>-1.5605</c:v>
                </c:pt>
                <c:pt idx="289">
                  <c:v>-1.8289</c:v>
                </c:pt>
                <c:pt idx="290">
                  <c:v>-0.26526</c:v>
                </c:pt>
                <c:pt idx="291">
                  <c:v>-2.9737</c:v>
                </c:pt>
                <c:pt idx="292">
                  <c:v>-2.1863000000000001</c:v>
                </c:pt>
                <c:pt idx="293">
                  <c:v>-1.6819999999999999</c:v>
                </c:pt>
                <c:pt idx="294">
                  <c:v>-1.9766999999999999</c:v>
                </c:pt>
                <c:pt idx="295">
                  <c:v>-1.3963000000000001</c:v>
                </c:pt>
                <c:pt idx="296">
                  <c:v>-1.4435</c:v>
                </c:pt>
                <c:pt idx="297">
                  <c:v>2.5828000000000002</c:v>
                </c:pt>
                <c:pt idx="298">
                  <c:v>3.8578999999999999</c:v>
                </c:pt>
                <c:pt idx="299">
                  <c:v>6.6135000000000002</c:v>
                </c:pt>
                <c:pt idx="300">
                  <c:v>6.4165000000000001</c:v>
                </c:pt>
                <c:pt idx="301">
                  <c:v>14.266999999999999</c:v>
                </c:pt>
                <c:pt idx="302">
                  <c:v>23.219000000000001</c:v>
                </c:pt>
                <c:pt idx="303">
                  <c:v>28.622</c:v>
                </c:pt>
                <c:pt idx="304">
                  <c:v>27.423999999999999</c:v>
                </c:pt>
                <c:pt idx="305">
                  <c:v>33.706000000000003</c:v>
                </c:pt>
                <c:pt idx="306">
                  <c:v>34.226999999999997</c:v>
                </c:pt>
                <c:pt idx="307">
                  <c:v>51.215000000000003</c:v>
                </c:pt>
                <c:pt idx="308">
                  <c:v>82.903999999999996</c:v>
                </c:pt>
                <c:pt idx="309">
                  <c:v>111.77</c:v>
                </c:pt>
                <c:pt idx="310">
                  <c:v>96.016999999999996</c:v>
                </c:pt>
                <c:pt idx="311">
                  <c:v>129.22</c:v>
                </c:pt>
                <c:pt idx="312">
                  <c:v>116</c:v>
                </c:pt>
                <c:pt idx="313">
                  <c:v>140.66999999999999</c:v>
                </c:pt>
                <c:pt idx="314">
                  <c:v>162.49</c:v>
                </c:pt>
                <c:pt idx="315">
                  <c:v>139.30000000000001</c:v>
                </c:pt>
                <c:pt idx="316">
                  <c:v>179.25</c:v>
                </c:pt>
                <c:pt idx="317">
                  <c:v>153.87</c:v>
                </c:pt>
                <c:pt idx="318">
                  <c:v>119.26</c:v>
                </c:pt>
                <c:pt idx="319">
                  <c:v>109.82</c:v>
                </c:pt>
                <c:pt idx="320">
                  <c:v>93.192999999999998</c:v>
                </c:pt>
                <c:pt idx="321">
                  <c:v>95.150999999999996</c:v>
                </c:pt>
                <c:pt idx="322">
                  <c:v>41.857999999999997</c:v>
                </c:pt>
                <c:pt idx="323">
                  <c:v>51.192</c:v>
                </c:pt>
                <c:pt idx="324">
                  <c:v>29.081</c:v>
                </c:pt>
                <c:pt idx="325">
                  <c:v>3.4056000000000002</c:v>
                </c:pt>
                <c:pt idx="326">
                  <c:v>-8.4654003000000005E-2</c:v>
                </c:pt>
                <c:pt idx="327">
                  <c:v>3.7713999999999999</c:v>
                </c:pt>
                <c:pt idx="328">
                  <c:v>6.9762000000000004</c:v>
                </c:pt>
                <c:pt idx="329">
                  <c:v>13.99</c:v>
                </c:pt>
                <c:pt idx="330">
                  <c:v>13.553000000000001</c:v>
                </c:pt>
                <c:pt idx="331">
                  <c:v>11.243</c:v>
                </c:pt>
                <c:pt idx="332">
                  <c:v>6.6445999999999996</c:v>
                </c:pt>
                <c:pt idx="333">
                  <c:v>24.827999999999999</c:v>
                </c:pt>
                <c:pt idx="334">
                  <c:v>13.3</c:v>
                </c:pt>
                <c:pt idx="335">
                  <c:v>18.106999999999999</c:v>
                </c:pt>
                <c:pt idx="336">
                  <c:v>17.672999999999998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C16-A94F-86197E1CA09F}"/>
            </c:ext>
          </c:extLst>
        </c:ser>
        <c:ser>
          <c:idx val="1"/>
          <c:order val="3"/>
          <c:tx>
            <c:v>G</c:v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3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BareSoil!$W$7:$W$343</c:f>
              <c:numCache>
                <c:formatCode>General</c:formatCode>
                <c:ptCount val="337"/>
                <c:pt idx="0">
                  <c:v>-83.656666999999999</c:v>
                </c:pt>
                <c:pt idx="1">
                  <c:v>-77.486666999999997</c:v>
                </c:pt>
                <c:pt idx="2">
                  <c:v>-78.099999999999994</c:v>
                </c:pt>
                <c:pt idx="3">
                  <c:v>-80.546666999999999</c:v>
                </c:pt>
                <c:pt idx="4">
                  <c:v>-83.433333000000005</c:v>
                </c:pt>
                <c:pt idx="5">
                  <c:v>-84.94</c:v>
                </c:pt>
                <c:pt idx="6">
                  <c:v>-81.086667000000006</c:v>
                </c:pt>
                <c:pt idx="7">
                  <c:v>-79.166667000000004</c:v>
                </c:pt>
                <c:pt idx="8">
                  <c:v>-79.383332999999993</c:v>
                </c:pt>
                <c:pt idx="9">
                  <c:v>-77.896666999999994</c:v>
                </c:pt>
                <c:pt idx="10">
                  <c:v>-85.16</c:v>
                </c:pt>
                <c:pt idx="11">
                  <c:v>-78.983333000000002</c:v>
                </c:pt>
                <c:pt idx="12">
                  <c:v>-54.993333</c:v>
                </c:pt>
                <c:pt idx="13">
                  <c:v>-33.153333000000003</c:v>
                </c:pt>
                <c:pt idx="14">
                  <c:v>14.601667000000001</c:v>
                </c:pt>
                <c:pt idx="15">
                  <c:v>46.306666999999997</c:v>
                </c:pt>
                <c:pt idx="16">
                  <c:v>78.576667</c:v>
                </c:pt>
                <c:pt idx="17">
                  <c:v>114.83333</c:v>
                </c:pt>
                <c:pt idx="18">
                  <c:v>145.80000000000001</c:v>
                </c:pt>
                <c:pt idx="19">
                  <c:v>164.46666999999999</c:v>
                </c:pt>
                <c:pt idx="20">
                  <c:v>170.8</c:v>
                </c:pt>
                <c:pt idx="21">
                  <c:v>160.93333000000001</c:v>
                </c:pt>
                <c:pt idx="22">
                  <c:v>122.36667</c:v>
                </c:pt>
                <c:pt idx="23">
                  <c:v>154.73333</c:v>
                </c:pt>
                <c:pt idx="24">
                  <c:v>120.33333</c:v>
                </c:pt>
                <c:pt idx="25">
                  <c:v>119.9</c:v>
                </c:pt>
                <c:pt idx="26">
                  <c:v>111.16</c:v>
                </c:pt>
                <c:pt idx="27">
                  <c:v>125.5</c:v>
                </c:pt>
                <c:pt idx="28">
                  <c:v>88.836667000000006</c:v>
                </c:pt>
                <c:pt idx="29">
                  <c:v>77.696667000000005</c:v>
                </c:pt>
                <c:pt idx="30">
                  <c:v>91.206666999999996</c:v>
                </c:pt>
                <c:pt idx="31">
                  <c:v>70.826667</c:v>
                </c:pt>
                <c:pt idx="32">
                  <c:v>24.552</c:v>
                </c:pt>
                <c:pt idx="33">
                  <c:v>-6.3066332999999997</c:v>
                </c:pt>
                <c:pt idx="34">
                  <c:v>-27.774332999999999</c:v>
                </c:pt>
                <c:pt idx="35">
                  <c:v>-38.766666999999998</c:v>
                </c:pt>
                <c:pt idx="36">
                  <c:v>-42.546666999999999</c:v>
                </c:pt>
                <c:pt idx="37">
                  <c:v>-39.33</c:v>
                </c:pt>
                <c:pt idx="38">
                  <c:v>-45.246667000000002</c:v>
                </c:pt>
                <c:pt idx="39">
                  <c:v>-60.14</c:v>
                </c:pt>
                <c:pt idx="40">
                  <c:v>-69.043333000000004</c:v>
                </c:pt>
                <c:pt idx="41">
                  <c:v>-74.849999999999994</c:v>
                </c:pt>
                <c:pt idx="42">
                  <c:v>-78.133332999999993</c:v>
                </c:pt>
                <c:pt idx="43">
                  <c:v>-78.743333000000007</c:v>
                </c:pt>
                <c:pt idx="44">
                  <c:v>-78.673333</c:v>
                </c:pt>
                <c:pt idx="45">
                  <c:v>-79.513333000000003</c:v>
                </c:pt>
                <c:pt idx="46">
                  <c:v>-79.093333000000001</c:v>
                </c:pt>
                <c:pt idx="47">
                  <c:v>-78.566666999999995</c:v>
                </c:pt>
                <c:pt idx="48">
                  <c:v>-78.303332999999995</c:v>
                </c:pt>
                <c:pt idx="49">
                  <c:v>-77.853333000000006</c:v>
                </c:pt>
                <c:pt idx="50">
                  <c:v>-80.503332999999998</c:v>
                </c:pt>
                <c:pt idx="51">
                  <c:v>-79.636667000000003</c:v>
                </c:pt>
                <c:pt idx="52">
                  <c:v>-78.803332999999995</c:v>
                </c:pt>
                <c:pt idx="53">
                  <c:v>-80.203333000000001</c:v>
                </c:pt>
                <c:pt idx="54">
                  <c:v>-78.186667</c:v>
                </c:pt>
                <c:pt idx="55">
                  <c:v>-77.536666999999994</c:v>
                </c:pt>
                <c:pt idx="56">
                  <c:v>-72.846666999999997</c:v>
                </c:pt>
                <c:pt idx="57">
                  <c:v>-71.486666999999997</c:v>
                </c:pt>
                <c:pt idx="58">
                  <c:v>-81.536666999999994</c:v>
                </c:pt>
                <c:pt idx="59">
                  <c:v>-66.226667000000006</c:v>
                </c:pt>
                <c:pt idx="60">
                  <c:v>-24.079667000000001</c:v>
                </c:pt>
                <c:pt idx="61">
                  <c:v>-17.833333</c:v>
                </c:pt>
                <c:pt idx="62">
                  <c:v>6.1429999999999998</c:v>
                </c:pt>
                <c:pt idx="63">
                  <c:v>40.686667</c:v>
                </c:pt>
                <c:pt idx="64">
                  <c:v>80.37</c:v>
                </c:pt>
                <c:pt idx="65">
                  <c:v>105.13333</c:v>
                </c:pt>
                <c:pt idx="66">
                  <c:v>137.4</c:v>
                </c:pt>
                <c:pt idx="67">
                  <c:v>162.33332999999999</c:v>
                </c:pt>
                <c:pt idx="68">
                  <c:v>174.7</c:v>
                </c:pt>
                <c:pt idx="69">
                  <c:v>156.9</c:v>
                </c:pt>
                <c:pt idx="70">
                  <c:v>162.43333000000001</c:v>
                </c:pt>
                <c:pt idx="71">
                  <c:v>147.1</c:v>
                </c:pt>
                <c:pt idx="72">
                  <c:v>148.03333000000001</c:v>
                </c:pt>
                <c:pt idx="73">
                  <c:v>132.63333</c:v>
                </c:pt>
                <c:pt idx="74">
                  <c:v>132.1</c:v>
                </c:pt>
                <c:pt idx="75">
                  <c:v>142.86667</c:v>
                </c:pt>
                <c:pt idx="76">
                  <c:v>97.403333000000003</c:v>
                </c:pt>
                <c:pt idx="77">
                  <c:v>83.873333000000002</c:v>
                </c:pt>
                <c:pt idx="78">
                  <c:v>92.766666999999998</c:v>
                </c:pt>
                <c:pt idx="79">
                  <c:v>84.083332999999996</c:v>
                </c:pt>
                <c:pt idx="80">
                  <c:v>29.873667000000001</c:v>
                </c:pt>
                <c:pt idx="81">
                  <c:v>4.8460000000000001</c:v>
                </c:pt>
                <c:pt idx="82">
                  <c:v>-12.758667000000001</c:v>
                </c:pt>
                <c:pt idx="83">
                  <c:v>-28.613333000000001</c:v>
                </c:pt>
                <c:pt idx="84">
                  <c:v>-30.9</c:v>
                </c:pt>
                <c:pt idx="85">
                  <c:v>-36.996667000000002</c:v>
                </c:pt>
                <c:pt idx="86">
                  <c:v>-38.746667000000002</c:v>
                </c:pt>
                <c:pt idx="87">
                  <c:v>-45.056666999999997</c:v>
                </c:pt>
                <c:pt idx="88">
                  <c:v>-51.933332999999998</c:v>
                </c:pt>
                <c:pt idx="89">
                  <c:v>-55.516666999999998</c:v>
                </c:pt>
                <c:pt idx="90">
                  <c:v>-61.72</c:v>
                </c:pt>
                <c:pt idx="91">
                  <c:v>-64.836667000000006</c:v>
                </c:pt>
                <c:pt idx="92">
                  <c:v>-64.363332999999997</c:v>
                </c:pt>
                <c:pt idx="93">
                  <c:v>-65.773332999999994</c:v>
                </c:pt>
                <c:pt idx="94">
                  <c:v>-66.41</c:v>
                </c:pt>
                <c:pt idx="95">
                  <c:v>-66.489999999999995</c:v>
                </c:pt>
                <c:pt idx="96">
                  <c:v>-67.646666999999994</c:v>
                </c:pt>
                <c:pt idx="97">
                  <c:v>-65.426666999999995</c:v>
                </c:pt>
                <c:pt idx="98">
                  <c:v>-69.586667000000006</c:v>
                </c:pt>
                <c:pt idx="99">
                  <c:v>-68.943332999999996</c:v>
                </c:pt>
                <c:pt idx="100">
                  <c:v>-68.323333000000005</c:v>
                </c:pt>
                <c:pt idx="101">
                  <c:v>-67.209999999999994</c:v>
                </c:pt>
                <c:pt idx="102">
                  <c:v>-67.69</c:v>
                </c:pt>
                <c:pt idx="103">
                  <c:v>-69.596666999999997</c:v>
                </c:pt>
                <c:pt idx="104">
                  <c:v>-67.183333000000005</c:v>
                </c:pt>
                <c:pt idx="105">
                  <c:v>-64.92</c:v>
                </c:pt>
                <c:pt idx="106">
                  <c:v>-70.746667000000002</c:v>
                </c:pt>
                <c:pt idx="107">
                  <c:v>-62.926667000000002</c:v>
                </c:pt>
                <c:pt idx="108">
                  <c:v>-29.683333000000001</c:v>
                </c:pt>
                <c:pt idx="109">
                  <c:v>-9.3773333000000001</c:v>
                </c:pt>
                <c:pt idx="110">
                  <c:v>25.846667</c:v>
                </c:pt>
                <c:pt idx="111">
                  <c:v>49.1</c:v>
                </c:pt>
                <c:pt idx="112">
                  <c:v>59.163333000000002</c:v>
                </c:pt>
                <c:pt idx="113">
                  <c:v>110.68333</c:v>
                </c:pt>
                <c:pt idx="114">
                  <c:v>154.83332999999999</c:v>
                </c:pt>
                <c:pt idx="115">
                  <c:v>171.33332999999999</c:v>
                </c:pt>
                <c:pt idx="116">
                  <c:v>123.24</c:v>
                </c:pt>
                <c:pt idx="117">
                  <c:v>137.43</c:v>
                </c:pt>
                <c:pt idx="118">
                  <c:v>161.43333000000001</c:v>
                </c:pt>
                <c:pt idx="119">
                  <c:v>114.54333</c:v>
                </c:pt>
                <c:pt idx="120">
                  <c:v>158.5</c:v>
                </c:pt>
                <c:pt idx="121">
                  <c:v>144.33332999999999</c:v>
                </c:pt>
                <c:pt idx="122">
                  <c:v>142.26667</c:v>
                </c:pt>
                <c:pt idx="123">
                  <c:v>153.73333</c:v>
                </c:pt>
                <c:pt idx="124">
                  <c:v>104.34667</c:v>
                </c:pt>
                <c:pt idx="125">
                  <c:v>102.02333</c:v>
                </c:pt>
                <c:pt idx="126">
                  <c:v>100.51333</c:v>
                </c:pt>
                <c:pt idx="127">
                  <c:v>87.133332999999993</c:v>
                </c:pt>
                <c:pt idx="128">
                  <c:v>43.783332999999999</c:v>
                </c:pt>
                <c:pt idx="129">
                  <c:v>6.649</c:v>
                </c:pt>
                <c:pt idx="130">
                  <c:v>-7.3583333</c:v>
                </c:pt>
                <c:pt idx="131">
                  <c:v>-17.626667000000001</c:v>
                </c:pt>
                <c:pt idx="132">
                  <c:v>-26.143332999999998</c:v>
                </c:pt>
                <c:pt idx="133">
                  <c:v>-29.163333000000002</c:v>
                </c:pt>
                <c:pt idx="134">
                  <c:v>-37.196666999999998</c:v>
                </c:pt>
                <c:pt idx="135">
                  <c:v>-43.086666999999998</c:v>
                </c:pt>
                <c:pt idx="136">
                  <c:v>-49.073332999999998</c:v>
                </c:pt>
                <c:pt idx="137">
                  <c:v>-50.86</c:v>
                </c:pt>
                <c:pt idx="138">
                  <c:v>-55.623333000000002</c:v>
                </c:pt>
                <c:pt idx="139">
                  <c:v>-58.11</c:v>
                </c:pt>
                <c:pt idx="140">
                  <c:v>-62.516666999999998</c:v>
                </c:pt>
                <c:pt idx="141">
                  <c:v>-63.473332999999997</c:v>
                </c:pt>
                <c:pt idx="142">
                  <c:v>-63.836666999999998</c:v>
                </c:pt>
                <c:pt idx="143">
                  <c:v>-64.44</c:v>
                </c:pt>
                <c:pt idx="144">
                  <c:v>-64.930000000000007</c:v>
                </c:pt>
                <c:pt idx="145">
                  <c:v>-63.05</c:v>
                </c:pt>
                <c:pt idx="146">
                  <c:v>-63.41</c:v>
                </c:pt>
                <c:pt idx="147">
                  <c:v>-63.443333000000003</c:v>
                </c:pt>
                <c:pt idx="148">
                  <c:v>-62.456667000000003</c:v>
                </c:pt>
                <c:pt idx="149">
                  <c:v>-62.083333000000003</c:v>
                </c:pt>
                <c:pt idx="150">
                  <c:v>-61.06</c:v>
                </c:pt>
                <c:pt idx="151">
                  <c:v>-61.076667</c:v>
                </c:pt>
                <c:pt idx="152">
                  <c:v>-59.146667000000001</c:v>
                </c:pt>
                <c:pt idx="153">
                  <c:v>-58.666666999999997</c:v>
                </c:pt>
                <c:pt idx="154">
                  <c:v>-58.8</c:v>
                </c:pt>
                <c:pt idx="155">
                  <c:v>-52.133333</c:v>
                </c:pt>
                <c:pt idx="156">
                  <c:v>-24.536667000000001</c:v>
                </c:pt>
                <c:pt idx="157">
                  <c:v>-5.7676667000000004</c:v>
                </c:pt>
                <c:pt idx="158">
                  <c:v>21.802667</c:v>
                </c:pt>
                <c:pt idx="159">
                  <c:v>68.156666999999999</c:v>
                </c:pt>
                <c:pt idx="160">
                  <c:v>70.073333000000005</c:v>
                </c:pt>
                <c:pt idx="161">
                  <c:v>113.38</c:v>
                </c:pt>
                <c:pt idx="162">
                  <c:v>97.55</c:v>
                </c:pt>
                <c:pt idx="163">
                  <c:v>97.826667</c:v>
                </c:pt>
                <c:pt idx="164">
                  <c:v>124.82</c:v>
                </c:pt>
                <c:pt idx="165">
                  <c:v>149.03333000000001</c:v>
                </c:pt>
                <c:pt idx="166">
                  <c:v>103.46</c:v>
                </c:pt>
                <c:pt idx="167">
                  <c:v>132.23333</c:v>
                </c:pt>
                <c:pt idx="168">
                  <c:v>114.16667</c:v>
                </c:pt>
                <c:pt idx="169">
                  <c:v>153.76667</c:v>
                </c:pt>
                <c:pt idx="170">
                  <c:v>162.83332999999999</c:v>
                </c:pt>
                <c:pt idx="171">
                  <c:v>161.76667</c:v>
                </c:pt>
                <c:pt idx="172">
                  <c:v>86.79</c:v>
                </c:pt>
                <c:pt idx="173">
                  <c:v>34.046666999999999</c:v>
                </c:pt>
                <c:pt idx="174">
                  <c:v>24.35</c:v>
                </c:pt>
                <c:pt idx="175">
                  <c:v>10.005000000000001</c:v>
                </c:pt>
                <c:pt idx="176">
                  <c:v>-9.5891999999999999</c:v>
                </c:pt>
                <c:pt idx="177">
                  <c:v>-68.086667000000006</c:v>
                </c:pt>
                <c:pt idx="178">
                  <c:v>-95.94</c:v>
                </c:pt>
                <c:pt idx="179">
                  <c:v>-92.013333000000003</c:v>
                </c:pt>
                <c:pt idx="180">
                  <c:v>-86.44</c:v>
                </c:pt>
                <c:pt idx="181">
                  <c:v>-77.02</c:v>
                </c:pt>
                <c:pt idx="182">
                  <c:v>-63.756667</c:v>
                </c:pt>
                <c:pt idx="183">
                  <c:v>-55.79</c:v>
                </c:pt>
                <c:pt idx="184">
                  <c:v>-51.36</c:v>
                </c:pt>
                <c:pt idx="185">
                  <c:v>-49.036667000000001</c:v>
                </c:pt>
                <c:pt idx="186">
                  <c:v>-47.443333000000003</c:v>
                </c:pt>
                <c:pt idx="187">
                  <c:v>-43.783332999999999</c:v>
                </c:pt>
                <c:pt idx="188">
                  <c:v>-38.903333000000003</c:v>
                </c:pt>
                <c:pt idx="189">
                  <c:v>-35.36</c:v>
                </c:pt>
                <c:pt idx="190">
                  <c:v>-34.106667000000002</c:v>
                </c:pt>
                <c:pt idx="191">
                  <c:v>-32.993333</c:v>
                </c:pt>
                <c:pt idx="192">
                  <c:v>-30.14</c:v>
                </c:pt>
                <c:pt idx="193">
                  <c:v>-23.463332999999999</c:v>
                </c:pt>
                <c:pt idx="194">
                  <c:v>-25.546666999999999</c:v>
                </c:pt>
                <c:pt idx="195">
                  <c:v>-26.35</c:v>
                </c:pt>
                <c:pt idx="196">
                  <c:v>-27.74</c:v>
                </c:pt>
                <c:pt idx="197">
                  <c:v>-27.293333000000001</c:v>
                </c:pt>
                <c:pt idx="198">
                  <c:v>-25.196667000000001</c:v>
                </c:pt>
                <c:pt idx="199">
                  <c:v>-22.823333000000002</c:v>
                </c:pt>
                <c:pt idx="200">
                  <c:v>-24.793333000000001</c:v>
                </c:pt>
                <c:pt idx="201">
                  <c:v>-28.006667</c:v>
                </c:pt>
                <c:pt idx="202">
                  <c:v>-27.7</c:v>
                </c:pt>
                <c:pt idx="203">
                  <c:v>-28.403333</c:v>
                </c:pt>
                <c:pt idx="204">
                  <c:v>-25.803332999999999</c:v>
                </c:pt>
                <c:pt idx="205">
                  <c:v>-20.836666999999998</c:v>
                </c:pt>
                <c:pt idx="206">
                  <c:v>-15.103332999999999</c:v>
                </c:pt>
                <c:pt idx="207">
                  <c:v>-13.08</c:v>
                </c:pt>
                <c:pt idx="208">
                  <c:v>-0.80933332999999996</c:v>
                </c:pt>
                <c:pt idx="209">
                  <c:v>13.067</c:v>
                </c:pt>
                <c:pt idx="210">
                  <c:v>13.473333</c:v>
                </c:pt>
                <c:pt idx="211">
                  <c:v>7.5694999999999997</c:v>
                </c:pt>
                <c:pt idx="212">
                  <c:v>6.6436666999999998</c:v>
                </c:pt>
                <c:pt idx="213">
                  <c:v>13.651</c:v>
                </c:pt>
                <c:pt idx="214">
                  <c:v>7.8696666999999998</c:v>
                </c:pt>
                <c:pt idx="215">
                  <c:v>-7.1289999999999996</c:v>
                </c:pt>
                <c:pt idx="216">
                  <c:v>-6.1669999999999998</c:v>
                </c:pt>
                <c:pt idx="217">
                  <c:v>11.940333000000001</c:v>
                </c:pt>
                <c:pt idx="218">
                  <c:v>36.526667000000003</c:v>
                </c:pt>
                <c:pt idx="219">
                  <c:v>43.096666999999997</c:v>
                </c:pt>
                <c:pt idx="220">
                  <c:v>18.913333000000002</c:v>
                </c:pt>
                <c:pt idx="221">
                  <c:v>32.54</c:v>
                </c:pt>
                <c:pt idx="222">
                  <c:v>24.736667000000001</c:v>
                </c:pt>
                <c:pt idx="223">
                  <c:v>19.743333</c:v>
                </c:pt>
                <c:pt idx="224">
                  <c:v>7.3223333000000004</c:v>
                </c:pt>
                <c:pt idx="225">
                  <c:v>-7.867</c:v>
                </c:pt>
                <c:pt idx="226">
                  <c:v>0.78933333000000006</c:v>
                </c:pt>
                <c:pt idx="227">
                  <c:v>-0.12266667000000001</c:v>
                </c:pt>
                <c:pt idx="228">
                  <c:v>-5.6935000000000002</c:v>
                </c:pt>
                <c:pt idx="229">
                  <c:v>-10.531667000000001</c:v>
                </c:pt>
                <c:pt idx="230">
                  <c:v>-16.713332999999999</c:v>
                </c:pt>
                <c:pt idx="231">
                  <c:v>-26.903333</c:v>
                </c:pt>
                <c:pt idx="232">
                  <c:v>-25.493333</c:v>
                </c:pt>
                <c:pt idx="233">
                  <c:v>-29.52</c:v>
                </c:pt>
                <c:pt idx="234">
                  <c:v>-42.13</c:v>
                </c:pt>
                <c:pt idx="235">
                  <c:v>-47.706667000000003</c:v>
                </c:pt>
                <c:pt idx="236">
                  <c:v>-49.643332999999998</c:v>
                </c:pt>
                <c:pt idx="237">
                  <c:v>-50.796666999999999</c:v>
                </c:pt>
                <c:pt idx="238">
                  <c:v>-50.643332999999998</c:v>
                </c:pt>
                <c:pt idx="239">
                  <c:v>-45.5</c:v>
                </c:pt>
                <c:pt idx="240">
                  <c:v>-38.073332999999998</c:v>
                </c:pt>
                <c:pt idx="241">
                  <c:v>-32.443333000000003</c:v>
                </c:pt>
                <c:pt idx="242">
                  <c:v>-35.693333000000003</c:v>
                </c:pt>
                <c:pt idx="243">
                  <c:v>-40.436667</c:v>
                </c:pt>
                <c:pt idx="244">
                  <c:v>-40.736666999999997</c:v>
                </c:pt>
                <c:pt idx="245">
                  <c:v>-34.44</c:v>
                </c:pt>
                <c:pt idx="246">
                  <c:v>-31.106667000000002</c:v>
                </c:pt>
                <c:pt idx="247">
                  <c:v>-26.22</c:v>
                </c:pt>
                <c:pt idx="248">
                  <c:v>-30.47</c:v>
                </c:pt>
                <c:pt idx="249">
                  <c:v>-25.563333</c:v>
                </c:pt>
                <c:pt idx="250">
                  <c:v>-22.633333</c:v>
                </c:pt>
                <c:pt idx="251">
                  <c:v>-20.896667000000001</c:v>
                </c:pt>
                <c:pt idx="252">
                  <c:v>-14.31</c:v>
                </c:pt>
                <c:pt idx="253">
                  <c:v>-6.9776667000000003</c:v>
                </c:pt>
                <c:pt idx="254">
                  <c:v>-2.8195066999999998</c:v>
                </c:pt>
                <c:pt idx="255">
                  <c:v>0.27246667000000002</c:v>
                </c:pt>
                <c:pt idx="256">
                  <c:v>8.0783333000000006</c:v>
                </c:pt>
                <c:pt idx="257">
                  <c:v>22.546666999999999</c:v>
                </c:pt>
                <c:pt idx="258">
                  <c:v>20.046666999999999</c:v>
                </c:pt>
                <c:pt idx="259">
                  <c:v>36.123333000000002</c:v>
                </c:pt>
                <c:pt idx="260">
                  <c:v>74.599999999999994</c:v>
                </c:pt>
                <c:pt idx="261">
                  <c:v>88.96</c:v>
                </c:pt>
                <c:pt idx="262">
                  <c:v>81.856667000000002</c:v>
                </c:pt>
                <c:pt idx="263">
                  <c:v>82.936667</c:v>
                </c:pt>
                <c:pt idx="264">
                  <c:v>83.586667000000006</c:v>
                </c:pt>
                <c:pt idx="265">
                  <c:v>91.003332999999998</c:v>
                </c:pt>
                <c:pt idx="266">
                  <c:v>92.616667000000007</c:v>
                </c:pt>
                <c:pt idx="267">
                  <c:v>116.53333000000001</c:v>
                </c:pt>
                <c:pt idx="268">
                  <c:v>97.34</c:v>
                </c:pt>
                <c:pt idx="269">
                  <c:v>83.48</c:v>
                </c:pt>
                <c:pt idx="270">
                  <c:v>87.543333000000004</c:v>
                </c:pt>
                <c:pt idx="271">
                  <c:v>69.006666999999993</c:v>
                </c:pt>
                <c:pt idx="272">
                  <c:v>47.643332999999998</c:v>
                </c:pt>
                <c:pt idx="273">
                  <c:v>9.8996666999999992</c:v>
                </c:pt>
                <c:pt idx="274">
                  <c:v>-9.8736666999999994</c:v>
                </c:pt>
                <c:pt idx="275">
                  <c:v>-16.206666999999999</c:v>
                </c:pt>
                <c:pt idx="276">
                  <c:v>-17.920000000000002</c:v>
                </c:pt>
                <c:pt idx="277">
                  <c:v>-24.286667000000001</c:v>
                </c:pt>
                <c:pt idx="278">
                  <c:v>-34.073332999999998</c:v>
                </c:pt>
                <c:pt idx="279">
                  <c:v>-44.98</c:v>
                </c:pt>
                <c:pt idx="280">
                  <c:v>-48.8</c:v>
                </c:pt>
                <c:pt idx="281">
                  <c:v>-47.443333000000003</c:v>
                </c:pt>
                <c:pt idx="282">
                  <c:v>-45.346666999999997</c:v>
                </c:pt>
                <c:pt idx="283">
                  <c:v>-44.09</c:v>
                </c:pt>
                <c:pt idx="284">
                  <c:v>-44.313333</c:v>
                </c:pt>
                <c:pt idx="285">
                  <c:v>-43.39</c:v>
                </c:pt>
                <c:pt idx="286">
                  <c:v>-43.1</c:v>
                </c:pt>
                <c:pt idx="287">
                  <c:v>-38.5</c:v>
                </c:pt>
                <c:pt idx="288">
                  <c:v>-41.416666999999997</c:v>
                </c:pt>
                <c:pt idx="289">
                  <c:v>-42.173333</c:v>
                </c:pt>
                <c:pt idx="290">
                  <c:v>-42.623333000000002</c:v>
                </c:pt>
                <c:pt idx="291">
                  <c:v>-44.706667000000003</c:v>
                </c:pt>
                <c:pt idx="292">
                  <c:v>-45.463332999999999</c:v>
                </c:pt>
                <c:pt idx="293">
                  <c:v>-46.096666999999997</c:v>
                </c:pt>
                <c:pt idx="294">
                  <c:v>-42.51</c:v>
                </c:pt>
                <c:pt idx="295">
                  <c:v>-40.803333000000002</c:v>
                </c:pt>
                <c:pt idx="296">
                  <c:v>-36.066667000000002</c:v>
                </c:pt>
                <c:pt idx="297">
                  <c:v>-26.59</c:v>
                </c:pt>
                <c:pt idx="298">
                  <c:v>-19.676666999999998</c:v>
                </c:pt>
                <c:pt idx="299">
                  <c:v>-13.28</c:v>
                </c:pt>
                <c:pt idx="300">
                  <c:v>-6.234</c:v>
                </c:pt>
                <c:pt idx="301">
                  <c:v>-2.2626667</c:v>
                </c:pt>
                <c:pt idx="302">
                  <c:v>5.6906667000000004</c:v>
                </c:pt>
                <c:pt idx="303">
                  <c:v>11.936667</c:v>
                </c:pt>
                <c:pt idx="304">
                  <c:v>12.004667</c:v>
                </c:pt>
                <c:pt idx="305">
                  <c:v>10.384333</c:v>
                </c:pt>
                <c:pt idx="306">
                  <c:v>26.53</c:v>
                </c:pt>
                <c:pt idx="307">
                  <c:v>37.99</c:v>
                </c:pt>
                <c:pt idx="308">
                  <c:v>82.16</c:v>
                </c:pt>
                <c:pt idx="309">
                  <c:v>116.50333000000001</c:v>
                </c:pt>
                <c:pt idx="310">
                  <c:v>116.53333000000001</c:v>
                </c:pt>
                <c:pt idx="311">
                  <c:v>144.26667</c:v>
                </c:pt>
                <c:pt idx="312">
                  <c:v>103.65667000000001</c:v>
                </c:pt>
                <c:pt idx="313">
                  <c:v>94.72</c:v>
                </c:pt>
                <c:pt idx="314">
                  <c:v>94.806667000000004</c:v>
                </c:pt>
                <c:pt idx="315">
                  <c:v>92.203333000000001</c:v>
                </c:pt>
                <c:pt idx="316">
                  <c:v>52.553333000000002</c:v>
                </c:pt>
                <c:pt idx="317">
                  <c:v>64.510000000000005</c:v>
                </c:pt>
                <c:pt idx="318">
                  <c:v>31.99</c:v>
                </c:pt>
                <c:pt idx="319">
                  <c:v>25.5</c:v>
                </c:pt>
                <c:pt idx="320">
                  <c:v>13.530333000000001</c:v>
                </c:pt>
                <c:pt idx="321">
                  <c:v>2.5663333000000002</c:v>
                </c:pt>
                <c:pt idx="322">
                  <c:v>-26.343333000000001</c:v>
                </c:pt>
                <c:pt idx="323">
                  <c:v>-26.876667000000001</c:v>
                </c:pt>
                <c:pt idx="324">
                  <c:v>-32.4</c:v>
                </c:pt>
                <c:pt idx="325">
                  <c:v>-31.206666999999999</c:v>
                </c:pt>
                <c:pt idx="326">
                  <c:v>-44.336666999999998</c:v>
                </c:pt>
                <c:pt idx="327">
                  <c:v>-58.45</c:v>
                </c:pt>
                <c:pt idx="328">
                  <c:v>-60.036667000000001</c:v>
                </c:pt>
                <c:pt idx="329">
                  <c:v>-50.463332999999999</c:v>
                </c:pt>
                <c:pt idx="330">
                  <c:v>-51.333333000000003</c:v>
                </c:pt>
                <c:pt idx="331">
                  <c:v>-50.02</c:v>
                </c:pt>
                <c:pt idx="332">
                  <c:v>-42.273333000000001</c:v>
                </c:pt>
                <c:pt idx="333">
                  <c:v>-44.376666999999998</c:v>
                </c:pt>
                <c:pt idx="334">
                  <c:v>-38.576667</c:v>
                </c:pt>
                <c:pt idx="335">
                  <c:v>-35.75</c:v>
                </c:pt>
                <c:pt idx="336">
                  <c:v>-38.630000000000003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C16-A94F-86197E1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2992"/>
        <c:axId val="44694528"/>
      </c:lineChart>
      <c:catAx>
        <c:axId val="446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528"/>
        <c:crossesAt val="-100"/>
        <c:auto val="1"/>
        <c:lblAlgn val="ctr"/>
        <c:lblOffset val="100"/>
        <c:tickLblSkip val="24"/>
        <c:noMultiLvlLbl val="0"/>
      </c:catAx>
      <c:valAx>
        <c:axId val="44694528"/>
        <c:scaling>
          <c:orientation val="minMax"/>
          <c:max val="7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 Flux [W/m^2]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Energye balance terms sugarbeet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Qn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triang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Sugarbeet!$V$7:$V$343</c:f>
              <c:numCache>
                <c:formatCode>General</c:formatCode>
                <c:ptCount val="337"/>
                <c:pt idx="0">
                  <c:v>-45.258999999999958</c:v>
                </c:pt>
                <c:pt idx="1">
                  <c:v>-44.877630000000011</c:v>
                </c:pt>
                <c:pt idx="2">
                  <c:v>-42.959599999999966</c:v>
                </c:pt>
                <c:pt idx="3">
                  <c:v>-41.219940000000008</c:v>
                </c:pt>
                <c:pt idx="4">
                  <c:v>-32.699839999999995</c:v>
                </c:pt>
                <c:pt idx="5">
                  <c:v>-27.793940000000021</c:v>
                </c:pt>
                <c:pt idx="6">
                  <c:v>-23.463400000000036</c:v>
                </c:pt>
                <c:pt idx="7">
                  <c:v>-20.200829999999996</c:v>
                </c:pt>
                <c:pt idx="8">
                  <c:v>-18.302339999999958</c:v>
                </c:pt>
                <c:pt idx="9">
                  <c:v>-13.242970000000014</c:v>
                </c:pt>
                <c:pt idx="10">
                  <c:v>6.5339700000000107</c:v>
                </c:pt>
                <c:pt idx="11">
                  <c:v>36.316136999999969</c:v>
                </c:pt>
                <c:pt idx="12">
                  <c:v>60.516740000000027</c:v>
                </c:pt>
                <c:pt idx="13">
                  <c:v>105.38506000000001</c:v>
                </c:pt>
                <c:pt idx="14">
                  <c:v>168.95997599999998</c:v>
                </c:pt>
                <c:pt idx="15">
                  <c:v>245.48743000000007</c:v>
                </c:pt>
                <c:pt idx="16">
                  <c:v>311.33016999999995</c:v>
                </c:pt>
                <c:pt idx="17">
                  <c:v>374.79779000000002</c:v>
                </c:pt>
                <c:pt idx="18">
                  <c:v>427.31240999999994</c:v>
                </c:pt>
                <c:pt idx="19">
                  <c:v>473.50893999999994</c:v>
                </c:pt>
                <c:pt idx="20">
                  <c:v>519.6951600000001</c:v>
                </c:pt>
                <c:pt idx="21">
                  <c:v>545.6697999999999</c:v>
                </c:pt>
                <c:pt idx="22">
                  <c:v>564.7158300000001</c:v>
                </c:pt>
                <c:pt idx="23">
                  <c:v>625.58285999999998</c:v>
                </c:pt>
                <c:pt idx="24">
                  <c:v>353.67552999999998</c:v>
                </c:pt>
                <c:pt idx="25">
                  <c:v>577.64220000000012</c:v>
                </c:pt>
                <c:pt idx="26">
                  <c:v>510.96130999999997</c:v>
                </c:pt>
                <c:pt idx="27">
                  <c:v>519.40603999999985</c:v>
                </c:pt>
                <c:pt idx="28">
                  <c:v>474.62844000000007</c:v>
                </c:pt>
                <c:pt idx="29">
                  <c:v>432.4821</c:v>
                </c:pt>
                <c:pt idx="30">
                  <c:v>379.07710000000009</c:v>
                </c:pt>
                <c:pt idx="31">
                  <c:v>316.49945000000002</c:v>
                </c:pt>
                <c:pt idx="32">
                  <c:v>252.98835700000006</c:v>
                </c:pt>
                <c:pt idx="33">
                  <c:v>187.98590699999994</c:v>
                </c:pt>
                <c:pt idx="34">
                  <c:v>121.05573700000002</c:v>
                </c:pt>
                <c:pt idx="35">
                  <c:v>57.53079699999995</c:v>
                </c:pt>
                <c:pt idx="36">
                  <c:v>2.5363959999999679</c:v>
                </c:pt>
                <c:pt idx="37">
                  <c:v>-35.348626999999965</c:v>
                </c:pt>
                <c:pt idx="38">
                  <c:v>-53.379192999999987</c:v>
                </c:pt>
                <c:pt idx="39">
                  <c:v>-57.909066600000017</c:v>
                </c:pt>
                <c:pt idx="40">
                  <c:v>-53.426109999999994</c:v>
                </c:pt>
                <c:pt idx="41">
                  <c:v>-52.46096</c:v>
                </c:pt>
                <c:pt idx="42">
                  <c:v>-52.575460000000021</c:v>
                </c:pt>
                <c:pt idx="43">
                  <c:v>-53.017869999999959</c:v>
                </c:pt>
                <c:pt idx="44">
                  <c:v>-52.096830000000011</c:v>
                </c:pt>
                <c:pt idx="45">
                  <c:v>-50.805610000000001</c:v>
                </c:pt>
                <c:pt idx="46">
                  <c:v>-49.624960000000044</c:v>
                </c:pt>
                <c:pt idx="47">
                  <c:v>-49.945740000000001</c:v>
                </c:pt>
                <c:pt idx="48">
                  <c:v>-49.733040000000017</c:v>
                </c:pt>
                <c:pt idx="49">
                  <c:v>-49.438159999999982</c:v>
                </c:pt>
                <c:pt idx="50">
                  <c:v>-48.389639999999986</c:v>
                </c:pt>
                <c:pt idx="51">
                  <c:v>-47.781369999999981</c:v>
                </c:pt>
                <c:pt idx="52">
                  <c:v>-47.310029999999983</c:v>
                </c:pt>
                <c:pt idx="53">
                  <c:v>-45.586729999999989</c:v>
                </c:pt>
                <c:pt idx="54">
                  <c:v>-44.080399999999997</c:v>
                </c:pt>
                <c:pt idx="55">
                  <c:v>-46.032600000000002</c:v>
                </c:pt>
                <c:pt idx="59">
                  <c:v>23.285802999999987</c:v>
                </c:pt>
                <c:pt idx="60">
                  <c:v>36.492865999999935</c:v>
                </c:pt>
                <c:pt idx="61">
                  <c:v>94.083236999999997</c:v>
                </c:pt>
                <c:pt idx="62">
                  <c:v>191.39309400000002</c:v>
                </c:pt>
                <c:pt idx="63">
                  <c:v>253.93893199999997</c:v>
                </c:pt>
                <c:pt idx="64">
                  <c:v>312.31007000000005</c:v>
                </c:pt>
                <c:pt idx="65">
                  <c:v>317.90866</c:v>
                </c:pt>
                <c:pt idx="66">
                  <c:v>410.75519000000003</c:v>
                </c:pt>
                <c:pt idx="67">
                  <c:v>457.03847000000007</c:v>
                </c:pt>
                <c:pt idx="68">
                  <c:v>506.40340999999989</c:v>
                </c:pt>
                <c:pt idx="69">
                  <c:v>540.31106</c:v>
                </c:pt>
                <c:pt idx="70">
                  <c:v>557.35775999999998</c:v>
                </c:pt>
                <c:pt idx="71">
                  <c:v>572.35582999999997</c:v>
                </c:pt>
                <c:pt idx="72">
                  <c:v>570.14576</c:v>
                </c:pt>
                <c:pt idx="73">
                  <c:v>553.75065999999993</c:v>
                </c:pt>
                <c:pt idx="74">
                  <c:v>502.70802999999995</c:v>
                </c:pt>
                <c:pt idx="75">
                  <c:v>513.5292199999999</c:v>
                </c:pt>
                <c:pt idx="76">
                  <c:v>474.1475099999999</c:v>
                </c:pt>
                <c:pt idx="77">
                  <c:v>364.88323999999994</c:v>
                </c:pt>
                <c:pt idx="78">
                  <c:v>357.18727000000001</c:v>
                </c:pt>
                <c:pt idx="79">
                  <c:v>333.00367</c:v>
                </c:pt>
                <c:pt idx="80">
                  <c:v>248.05843300000009</c:v>
                </c:pt>
                <c:pt idx="81">
                  <c:v>207.49442699999997</c:v>
                </c:pt>
                <c:pt idx="82">
                  <c:v>137.13280700000007</c:v>
                </c:pt>
                <c:pt idx="83">
                  <c:v>69.27122300000002</c:v>
                </c:pt>
                <c:pt idx="84">
                  <c:v>-7.659287000000063</c:v>
                </c:pt>
                <c:pt idx="85">
                  <c:v>-31.483392999999978</c:v>
                </c:pt>
                <c:pt idx="86">
                  <c:v>-47.518570399999987</c:v>
                </c:pt>
                <c:pt idx="87">
                  <c:v>-49.358196700000008</c:v>
                </c:pt>
                <c:pt idx="88">
                  <c:v>-39.88987000000003</c:v>
                </c:pt>
                <c:pt idx="89">
                  <c:v>-39.076369999999997</c:v>
                </c:pt>
                <c:pt idx="90">
                  <c:v>-42.346900000000005</c:v>
                </c:pt>
                <c:pt idx="91">
                  <c:v>-40.993899999999996</c:v>
                </c:pt>
                <c:pt idx="92">
                  <c:v>-41.190500000000043</c:v>
                </c:pt>
                <c:pt idx="93">
                  <c:v>-41.190359999999998</c:v>
                </c:pt>
                <c:pt idx="94">
                  <c:v>-40.504500000000007</c:v>
                </c:pt>
                <c:pt idx="95">
                  <c:v>-39.360009999999988</c:v>
                </c:pt>
                <c:pt idx="96">
                  <c:v>-40.06556999999998</c:v>
                </c:pt>
                <c:pt idx="97">
                  <c:v>-40.407730000000015</c:v>
                </c:pt>
                <c:pt idx="98">
                  <c:v>-40.90486999999996</c:v>
                </c:pt>
                <c:pt idx="99">
                  <c:v>-41.821570000000008</c:v>
                </c:pt>
                <c:pt idx="100">
                  <c:v>-42.143529999999998</c:v>
                </c:pt>
                <c:pt idx="101">
                  <c:v>-42.731699999999989</c:v>
                </c:pt>
                <c:pt idx="102">
                  <c:v>-41.595559999999978</c:v>
                </c:pt>
                <c:pt idx="103">
                  <c:v>-41.859100000000012</c:v>
                </c:pt>
                <c:pt idx="104">
                  <c:v>-41.557369999999992</c:v>
                </c:pt>
                <c:pt idx="108">
                  <c:v>69.457360000000051</c:v>
                </c:pt>
                <c:pt idx="109">
                  <c:v>136.47536300000002</c:v>
                </c:pt>
                <c:pt idx="110">
                  <c:v>187.31923</c:v>
                </c:pt>
                <c:pt idx="111">
                  <c:v>241.03262099999989</c:v>
                </c:pt>
                <c:pt idx="112">
                  <c:v>187.99466600000005</c:v>
                </c:pt>
                <c:pt idx="113">
                  <c:v>389.39013</c:v>
                </c:pt>
                <c:pt idx="114">
                  <c:v>426.89873</c:v>
                </c:pt>
                <c:pt idx="115">
                  <c:v>462.50549999999998</c:v>
                </c:pt>
                <c:pt idx="116">
                  <c:v>336.70546000000002</c:v>
                </c:pt>
                <c:pt idx="117">
                  <c:v>416.36003999999991</c:v>
                </c:pt>
                <c:pt idx="118">
                  <c:v>513.74567000000002</c:v>
                </c:pt>
                <c:pt idx="119">
                  <c:v>451.34586999999999</c:v>
                </c:pt>
                <c:pt idx="120">
                  <c:v>567.54887000000008</c:v>
                </c:pt>
                <c:pt idx="121">
                  <c:v>550.49569999999994</c:v>
                </c:pt>
                <c:pt idx="122">
                  <c:v>510.68744000000004</c:v>
                </c:pt>
                <c:pt idx="123">
                  <c:v>502.79528999999991</c:v>
                </c:pt>
                <c:pt idx="124">
                  <c:v>468.22249999999991</c:v>
                </c:pt>
                <c:pt idx="125">
                  <c:v>424.05922999999996</c:v>
                </c:pt>
                <c:pt idx="126">
                  <c:v>371.48602999999997</c:v>
                </c:pt>
                <c:pt idx="127">
                  <c:v>314.10086000000001</c:v>
                </c:pt>
                <c:pt idx="128">
                  <c:v>251.03306599999991</c:v>
                </c:pt>
                <c:pt idx="129">
                  <c:v>187.92249700000002</c:v>
                </c:pt>
                <c:pt idx="130">
                  <c:v>122.78990999999991</c:v>
                </c:pt>
                <c:pt idx="131">
                  <c:v>61.042536999999925</c:v>
                </c:pt>
                <c:pt idx="132">
                  <c:v>6.3511660000000347</c:v>
                </c:pt>
                <c:pt idx="133">
                  <c:v>-34.686132999999984</c:v>
                </c:pt>
                <c:pt idx="134">
                  <c:v>-55.066896999999983</c:v>
                </c:pt>
                <c:pt idx="135">
                  <c:v>-56.973233339999979</c:v>
                </c:pt>
                <c:pt idx="136">
                  <c:v>-50.119109999999978</c:v>
                </c:pt>
                <c:pt idx="137">
                  <c:v>-43.438529999999957</c:v>
                </c:pt>
                <c:pt idx="138">
                  <c:v>-38.97829999999999</c:v>
                </c:pt>
                <c:pt idx="139">
                  <c:v>-39.020860000000027</c:v>
                </c:pt>
                <c:pt idx="140">
                  <c:v>-39.70150000000001</c:v>
                </c:pt>
                <c:pt idx="141">
                  <c:v>-39.727370000000008</c:v>
                </c:pt>
                <c:pt idx="142">
                  <c:v>-40.472969999999975</c:v>
                </c:pt>
                <c:pt idx="143">
                  <c:v>-40.741840000000025</c:v>
                </c:pt>
                <c:pt idx="144">
                  <c:v>-39.524400000000014</c:v>
                </c:pt>
                <c:pt idx="145">
                  <c:v>-37.523300000000006</c:v>
                </c:pt>
                <c:pt idx="146">
                  <c:v>-38.504870000000039</c:v>
                </c:pt>
                <c:pt idx="147">
                  <c:v>-39.469040000000007</c:v>
                </c:pt>
                <c:pt idx="148">
                  <c:v>-40.02170000000001</c:v>
                </c:pt>
                <c:pt idx="149">
                  <c:v>-39.166640000000029</c:v>
                </c:pt>
                <c:pt idx="150">
                  <c:v>-38.938130000000001</c:v>
                </c:pt>
                <c:pt idx="151">
                  <c:v>-39.706399999999974</c:v>
                </c:pt>
                <c:pt idx="152">
                  <c:v>-40.174533335700005</c:v>
                </c:pt>
                <c:pt idx="153">
                  <c:v>-37.534493300000008</c:v>
                </c:pt>
                <c:pt idx="154">
                  <c:v>-21.914402999999993</c:v>
                </c:pt>
                <c:pt idx="155">
                  <c:v>14.361627999999939</c:v>
                </c:pt>
                <c:pt idx="156">
                  <c:v>55.526700000000005</c:v>
                </c:pt>
                <c:pt idx="157">
                  <c:v>115.13973599999991</c:v>
                </c:pt>
                <c:pt idx="158">
                  <c:v>192.04330299999998</c:v>
                </c:pt>
                <c:pt idx="159">
                  <c:v>256.98324100000008</c:v>
                </c:pt>
                <c:pt idx="160">
                  <c:v>229.08667300000008</c:v>
                </c:pt>
                <c:pt idx="161">
                  <c:v>358.26646999999997</c:v>
                </c:pt>
                <c:pt idx="162">
                  <c:v>268.74403899999993</c:v>
                </c:pt>
                <c:pt idx="163">
                  <c:v>239.0637670000001</c:v>
                </c:pt>
                <c:pt idx="164">
                  <c:v>365.25110999999998</c:v>
                </c:pt>
                <c:pt idx="165">
                  <c:v>473.01544000000001</c:v>
                </c:pt>
                <c:pt idx="166">
                  <c:v>352.99201000000005</c:v>
                </c:pt>
                <c:pt idx="167">
                  <c:v>400.62383</c:v>
                </c:pt>
                <c:pt idx="168">
                  <c:v>313.63735000000003</c:v>
                </c:pt>
                <c:pt idx="169">
                  <c:v>463.5299</c:v>
                </c:pt>
                <c:pt idx="170">
                  <c:v>520.35265000000004</c:v>
                </c:pt>
                <c:pt idx="171">
                  <c:v>524.83756999999991</c:v>
                </c:pt>
                <c:pt idx="172">
                  <c:v>249.7203669999999</c:v>
                </c:pt>
                <c:pt idx="173">
                  <c:v>113.84749299999993</c:v>
                </c:pt>
                <c:pt idx="174">
                  <c:v>97.874439999999993</c:v>
                </c:pt>
                <c:pt idx="175">
                  <c:v>51.109433000000024</c:v>
                </c:pt>
                <c:pt idx="176">
                  <c:v>5.5199733999999694</c:v>
                </c:pt>
                <c:pt idx="177">
                  <c:v>-0.84926269999999704</c:v>
                </c:pt>
                <c:pt idx="178">
                  <c:v>-2.6007599999999798</c:v>
                </c:pt>
                <c:pt idx="179">
                  <c:v>-2.3387399599999981</c:v>
                </c:pt>
                <c:pt idx="180">
                  <c:v>-1.851963330999979</c:v>
                </c:pt>
                <c:pt idx="181">
                  <c:v>-1.6007299900000476</c:v>
                </c:pt>
                <c:pt idx="182">
                  <c:v>-2.6020266699999866</c:v>
                </c:pt>
                <c:pt idx="183">
                  <c:v>-3.5875366730000451</c:v>
                </c:pt>
                <c:pt idx="184">
                  <c:v>-3.779536667000059</c:v>
                </c:pt>
                <c:pt idx="185">
                  <c:v>-2.7587099999999509</c:v>
                </c:pt>
                <c:pt idx="186">
                  <c:v>-2.4009699999999725</c:v>
                </c:pt>
                <c:pt idx="187">
                  <c:v>-1.7081699999999955</c:v>
                </c:pt>
                <c:pt idx="188">
                  <c:v>-1.4033999999999764</c:v>
                </c:pt>
                <c:pt idx="189">
                  <c:v>-1.1266699999999901</c:v>
                </c:pt>
                <c:pt idx="190">
                  <c:v>-1.1870999999999867</c:v>
                </c:pt>
                <c:pt idx="191">
                  <c:v>-1.0727899999999977</c:v>
                </c:pt>
                <c:pt idx="192">
                  <c:v>-0.90086999999999762</c:v>
                </c:pt>
                <c:pt idx="193">
                  <c:v>-0.23322999999999183</c:v>
                </c:pt>
                <c:pt idx="194">
                  <c:v>-0.27316999999999325</c:v>
                </c:pt>
                <c:pt idx="195">
                  <c:v>-0.55617000000000871</c:v>
                </c:pt>
                <c:pt idx="207">
                  <c:v>60.722850000000051</c:v>
                </c:pt>
                <c:pt idx="208">
                  <c:v>83.28885699999995</c:v>
                </c:pt>
                <c:pt idx="209">
                  <c:v>114.84234300000003</c:v>
                </c:pt>
                <c:pt idx="210">
                  <c:v>113.64249300000006</c:v>
                </c:pt>
                <c:pt idx="211">
                  <c:v>88.147287000000006</c:v>
                </c:pt>
                <c:pt idx="212">
                  <c:v>147.74263300000001</c:v>
                </c:pt>
                <c:pt idx="213">
                  <c:v>130.65522300000003</c:v>
                </c:pt>
                <c:pt idx="214">
                  <c:v>114.53926399999995</c:v>
                </c:pt>
                <c:pt idx="215">
                  <c:v>71.734872999999993</c:v>
                </c:pt>
                <c:pt idx="216">
                  <c:v>82.376459999999952</c:v>
                </c:pt>
                <c:pt idx="217">
                  <c:v>145.03293000000002</c:v>
                </c:pt>
                <c:pt idx="218">
                  <c:v>207.86453699999998</c:v>
                </c:pt>
                <c:pt idx="219">
                  <c:v>220.08219999999994</c:v>
                </c:pt>
                <c:pt idx="220">
                  <c:v>156.57833300000004</c:v>
                </c:pt>
                <c:pt idx="221">
                  <c:v>208.16013700000002</c:v>
                </c:pt>
                <c:pt idx="222">
                  <c:v>146.90666699999997</c:v>
                </c:pt>
                <c:pt idx="223">
                  <c:v>120.78430600000002</c:v>
                </c:pt>
                <c:pt idx="224">
                  <c:v>67.392097000000035</c:v>
                </c:pt>
                <c:pt idx="225">
                  <c:v>35.773427000000027</c:v>
                </c:pt>
                <c:pt idx="226">
                  <c:v>63.671723000000043</c:v>
                </c:pt>
                <c:pt idx="227">
                  <c:v>51.086332999999968</c:v>
                </c:pt>
                <c:pt idx="228">
                  <c:v>32.754155999999966</c:v>
                </c:pt>
                <c:pt idx="229">
                  <c:v>22.539903000000038</c:v>
                </c:pt>
                <c:pt idx="230">
                  <c:v>-1.3790336999999795</c:v>
                </c:pt>
                <c:pt idx="231">
                  <c:v>-20.409866700000009</c:v>
                </c:pt>
                <c:pt idx="232">
                  <c:v>-11.682169999999985</c:v>
                </c:pt>
                <c:pt idx="233">
                  <c:v>-24.189840000000004</c:v>
                </c:pt>
                <c:pt idx="234">
                  <c:v>-41.411870000000022</c:v>
                </c:pt>
                <c:pt idx="235">
                  <c:v>-35.769029999999987</c:v>
                </c:pt>
                <c:pt idx="236">
                  <c:v>-32.638800000000003</c:v>
                </c:pt>
                <c:pt idx="237">
                  <c:v>-31.349929999999972</c:v>
                </c:pt>
                <c:pt idx="238">
                  <c:v>-27.774990000000003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38.342574000000013</c:v>
                </c:pt>
                <c:pt idx="253">
                  <c:v>43.707965999999999</c:v>
                </c:pt>
                <c:pt idx="254">
                  <c:v>51.664577000000008</c:v>
                </c:pt>
                <c:pt idx="255">
                  <c:v>61.490100000000041</c:v>
                </c:pt>
                <c:pt idx="256">
                  <c:v>89.698530000000005</c:v>
                </c:pt>
                <c:pt idx="257">
                  <c:v>118.60558699999996</c:v>
                </c:pt>
                <c:pt idx="258">
                  <c:v>103.79976300000004</c:v>
                </c:pt>
                <c:pt idx="259">
                  <c:v>222.61914099999996</c:v>
                </c:pt>
                <c:pt idx="260">
                  <c:v>316.71926300000007</c:v>
                </c:pt>
                <c:pt idx="261">
                  <c:v>346.56770599999999</c:v>
                </c:pt>
                <c:pt idx="262">
                  <c:v>301.17322999999999</c:v>
                </c:pt>
                <c:pt idx="263">
                  <c:v>309.07501000000002</c:v>
                </c:pt>
                <c:pt idx="264">
                  <c:v>302.78196299999991</c:v>
                </c:pt>
                <c:pt idx="265">
                  <c:v>362.39610399999998</c:v>
                </c:pt>
                <c:pt idx="266">
                  <c:v>348.78320999999994</c:v>
                </c:pt>
                <c:pt idx="267">
                  <c:v>491.36164000000002</c:v>
                </c:pt>
                <c:pt idx="268">
                  <c:v>393.84112999999996</c:v>
                </c:pt>
                <c:pt idx="269">
                  <c:v>363.90852000000001</c:v>
                </c:pt>
                <c:pt idx="270">
                  <c:v>363.74186999999989</c:v>
                </c:pt>
                <c:pt idx="271">
                  <c:v>290.39280699999995</c:v>
                </c:pt>
                <c:pt idx="272">
                  <c:v>224.4545369999999</c:v>
                </c:pt>
                <c:pt idx="273">
                  <c:v>143.52182999999997</c:v>
                </c:pt>
                <c:pt idx="274">
                  <c:v>58.855206000000067</c:v>
                </c:pt>
                <c:pt idx="275">
                  <c:v>53.332627000000002</c:v>
                </c:pt>
                <c:pt idx="276">
                  <c:v>24.342336999999986</c:v>
                </c:pt>
                <c:pt idx="277">
                  <c:v>-18.755659999999978</c:v>
                </c:pt>
                <c:pt idx="278">
                  <c:v>-37.363503399999956</c:v>
                </c:pt>
                <c:pt idx="279">
                  <c:v>-41.810733360000029</c:v>
                </c:pt>
                <c:pt idx="280">
                  <c:v>-34.078769999999963</c:v>
                </c:pt>
                <c:pt idx="281">
                  <c:v>-27.746229999999969</c:v>
                </c:pt>
                <c:pt idx="282">
                  <c:v>-25.282300000000021</c:v>
                </c:pt>
                <c:pt idx="283">
                  <c:v>-26.913500000000056</c:v>
                </c:pt>
                <c:pt idx="284">
                  <c:v>-28.504570000000001</c:v>
                </c:pt>
                <c:pt idx="285">
                  <c:v>-30.966239999999971</c:v>
                </c:pt>
                <c:pt idx="286">
                  <c:v>-30.390629999999987</c:v>
                </c:pt>
                <c:pt idx="287">
                  <c:v>-21.909269999999992</c:v>
                </c:pt>
                <c:pt idx="288">
                  <c:v>-36.478859999999997</c:v>
                </c:pt>
                <c:pt idx="289">
                  <c:v>-37.9726</c:v>
                </c:pt>
                <c:pt idx="290">
                  <c:v>-36.275660000000016</c:v>
                </c:pt>
                <c:pt idx="291">
                  <c:v>-38.488229999999987</c:v>
                </c:pt>
                <c:pt idx="292">
                  <c:v>-38.813369999999964</c:v>
                </c:pt>
                <c:pt idx="293">
                  <c:v>-34.853360000000009</c:v>
                </c:pt>
                <c:pt idx="294">
                  <c:v>-25.75027</c:v>
                </c:pt>
                <c:pt idx="295">
                  <c:v>-22.406180000000006</c:v>
                </c:pt>
                <c:pt idx="301">
                  <c:v>50.859351000000004</c:v>
                </c:pt>
                <c:pt idx="302">
                  <c:v>64.56223</c:v>
                </c:pt>
                <c:pt idx="303">
                  <c:v>74.050433000000055</c:v>
                </c:pt>
                <c:pt idx="304">
                  <c:v>83.023597000000052</c:v>
                </c:pt>
                <c:pt idx="305">
                  <c:v>91.424063000000046</c:v>
                </c:pt>
                <c:pt idx="306">
                  <c:v>126.41933</c:v>
                </c:pt>
                <c:pt idx="307">
                  <c:v>178.50847399999998</c:v>
                </c:pt>
                <c:pt idx="308">
                  <c:v>405.45031000000006</c:v>
                </c:pt>
                <c:pt idx="309">
                  <c:v>484.20139999999998</c:v>
                </c:pt>
                <c:pt idx="310">
                  <c:v>500.56776000000008</c:v>
                </c:pt>
                <c:pt idx="311">
                  <c:v>539.44120000000009</c:v>
                </c:pt>
                <c:pt idx="312">
                  <c:v>455.63054000000005</c:v>
                </c:pt>
                <c:pt idx="313">
                  <c:v>529.73490000000004</c:v>
                </c:pt>
                <c:pt idx="314">
                  <c:v>497.46309999999994</c:v>
                </c:pt>
                <c:pt idx="315">
                  <c:v>446.01629999999994</c:v>
                </c:pt>
                <c:pt idx="316">
                  <c:v>345.66129999999993</c:v>
                </c:pt>
                <c:pt idx="317">
                  <c:v>363.35010000000005</c:v>
                </c:pt>
                <c:pt idx="318">
                  <c:v>218.80440000000004</c:v>
                </c:pt>
                <c:pt idx="319">
                  <c:v>209.31746000000004</c:v>
                </c:pt>
                <c:pt idx="320">
                  <c:v>172.73573299999998</c:v>
                </c:pt>
                <c:pt idx="321">
                  <c:v>204.18014299999993</c:v>
                </c:pt>
                <c:pt idx="322">
                  <c:v>11.352433000000019</c:v>
                </c:pt>
                <c:pt idx="323">
                  <c:v>59.784047000000044</c:v>
                </c:pt>
                <c:pt idx="324">
                  <c:v>6.6390039999999999</c:v>
                </c:pt>
                <c:pt idx="325">
                  <c:v>-28.990733000000034</c:v>
                </c:pt>
                <c:pt idx="326">
                  <c:v>-48.174470100000008</c:v>
                </c:pt>
                <c:pt idx="327">
                  <c:v>-46.86563000000001</c:v>
                </c:pt>
                <c:pt idx="328">
                  <c:v>-33.782399999999996</c:v>
                </c:pt>
                <c:pt idx="329">
                  <c:v>-9.4681999999999675</c:v>
                </c:pt>
                <c:pt idx="330">
                  <c:v>-12.27319</c:v>
                </c:pt>
                <c:pt idx="331">
                  <c:v>-12.266269999999963</c:v>
                </c:pt>
                <c:pt idx="332">
                  <c:v>-6.5089100000000144</c:v>
                </c:pt>
                <c:pt idx="333">
                  <c:v>-10.803830000000005</c:v>
                </c:pt>
                <c:pt idx="334">
                  <c:v>-13.407240000000002</c:v>
                </c:pt>
                <c:pt idx="335">
                  <c:v>-14.467539999999985</c:v>
                </c:pt>
                <c:pt idx="336">
                  <c:v>-19.952600000000018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4294-BCCD-F91BFF90F456}"/>
            </c:ext>
          </c:extLst>
        </c:ser>
        <c:ser>
          <c:idx val="0"/>
          <c:order val="1"/>
          <c:tx>
            <c:v>H</c:v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Sugarbeet!$F$7:$F$343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Sugarbeet!$N$7:$N$343</c:f>
              <c:numCache>
                <c:formatCode>General</c:formatCode>
                <c:ptCount val="337"/>
                <c:pt idx="0">
                  <c:v>-9.0239999999999991</c:v>
                </c:pt>
                <c:pt idx="1">
                  <c:v>-8.1273</c:v>
                </c:pt>
                <c:pt idx="2">
                  <c:v>-6.0124000000000004</c:v>
                </c:pt>
                <c:pt idx="3">
                  <c:v>1.2485999999999999</c:v>
                </c:pt>
                <c:pt idx="4">
                  <c:v>3.3858000000000001</c:v>
                </c:pt>
                <c:pt idx="5">
                  <c:v>-3.6267999999999998</c:v>
                </c:pt>
                <c:pt idx="6">
                  <c:v>-7.4923999999999999</c:v>
                </c:pt>
                <c:pt idx="7">
                  <c:v>-4.3537999999999997</c:v>
                </c:pt>
                <c:pt idx="8">
                  <c:v>-0.92783000000000004</c:v>
                </c:pt>
                <c:pt idx="9">
                  <c:v>-5.1191000000000004</c:v>
                </c:pt>
                <c:pt idx="10">
                  <c:v>-2.6427</c:v>
                </c:pt>
                <c:pt idx="11">
                  <c:v>-2.7040000000000002</c:v>
                </c:pt>
                <c:pt idx="12">
                  <c:v>3.5794000000000001</c:v>
                </c:pt>
                <c:pt idx="13">
                  <c:v>8.0121000000000002</c:v>
                </c:pt>
                <c:pt idx="14">
                  <c:v>29.126000000000001</c:v>
                </c:pt>
                <c:pt idx="15">
                  <c:v>42.265999999999998</c:v>
                </c:pt>
                <c:pt idx="16">
                  <c:v>38.567999999999998</c:v>
                </c:pt>
                <c:pt idx="17">
                  <c:v>24.984000000000002</c:v>
                </c:pt>
                <c:pt idx="18">
                  <c:v>33.841000000000001</c:v>
                </c:pt>
                <c:pt idx="19">
                  <c:v>42.509</c:v>
                </c:pt>
                <c:pt idx="20">
                  <c:v>47.015000000000001</c:v>
                </c:pt>
                <c:pt idx="21">
                  <c:v>65.393000000000001</c:v>
                </c:pt>
                <c:pt idx="22">
                  <c:v>62.56</c:v>
                </c:pt>
                <c:pt idx="23">
                  <c:v>95.697000000000003</c:v>
                </c:pt>
                <c:pt idx="24">
                  <c:v>34.901000000000003</c:v>
                </c:pt>
                <c:pt idx="25">
                  <c:v>72.003</c:v>
                </c:pt>
                <c:pt idx="26">
                  <c:v>63.628999999999998</c:v>
                </c:pt>
                <c:pt idx="27">
                  <c:v>64.656999999999996</c:v>
                </c:pt>
                <c:pt idx="28">
                  <c:v>70.355999999999995</c:v>
                </c:pt>
                <c:pt idx="29">
                  <c:v>50.066000000000003</c:v>
                </c:pt>
                <c:pt idx="30">
                  <c:v>42.177999999999997</c:v>
                </c:pt>
                <c:pt idx="31">
                  <c:v>25.491</c:v>
                </c:pt>
                <c:pt idx="32">
                  <c:v>16.71</c:v>
                </c:pt>
                <c:pt idx="33">
                  <c:v>10.403</c:v>
                </c:pt>
                <c:pt idx="34">
                  <c:v>-2.7061000000000002</c:v>
                </c:pt>
                <c:pt idx="35">
                  <c:v>-7.9871999999999996</c:v>
                </c:pt>
                <c:pt idx="36">
                  <c:v>-11.627000000000001</c:v>
                </c:pt>
                <c:pt idx="37">
                  <c:v>-5.1692999999999998</c:v>
                </c:pt>
                <c:pt idx="38">
                  <c:v>-0.23607</c:v>
                </c:pt>
                <c:pt idx="39">
                  <c:v>-7.2278000000000002</c:v>
                </c:pt>
                <c:pt idx="40">
                  <c:v>-6.6132999999999997</c:v>
                </c:pt>
                <c:pt idx="41">
                  <c:v>0.65063000000000004</c:v>
                </c:pt>
                <c:pt idx="42">
                  <c:v>-5.6509</c:v>
                </c:pt>
                <c:pt idx="43">
                  <c:v>-9.6569000000000003</c:v>
                </c:pt>
                <c:pt idx="44">
                  <c:v>-5.2618</c:v>
                </c:pt>
                <c:pt idx="45">
                  <c:v>-3.2132000000000001</c:v>
                </c:pt>
                <c:pt idx="46">
                  <c:v>-3.3001</c:v>
                </c:pt>
                <c:pt idx="47">
                  <c:v>-5.9946000000000002</c:v>
                </c:pt>
                <c:pt idx="48">
                  <c:v>-6.0472999999999999</c:v>
                </c:pt>
                <c:pt idx="49">
                  <c:v>-3.0390000000000001</c:v>
                </c:pt>
                <c:pt idx="50">
                  <c:v>-1.0504</c:v>
                </c:pt>
                <c:pt idx="51">
                  <c:v>-0.67020000000000002</c:v>
                </c:pt>
                <c:pt idx="52">
                  <c:v>1.0282</c:v>
                </c:pt>
                <c:pt idx="53">
                  <c:v>0.42836000000000002</c:v>
                </c:pt>
                <c:pt idx="54">
                  <c:v>-2.1593</c:v>
                </c:pt>
                <c:pt idx="55">
                  <c:v>-2.91</c:v>
                </c:pt>
                <c:pt idx="56">
                  <c:v>-1.3987000000000001</c:v>
                </c:pt>
                <c:pt idx="57">
                  <c:v>2.4095</c:v>
                </c:pt>
                <c:pt idx="58">
                  <c:v>-0.92396999999999996</c:v>
                </c:pt>
                <c:pt idx="59">
                  <c:v>0.76570000000000005</c:v>
                </c:pt>
                <c:pt idx="60">
                  <c:v>-1.2912999999999999</c:v>
                </c:pt>
                <c:pt idx="61">
                  <c:v>-4.2851999999999997</c:v>
                </c:pt>
                <c:pt idx="62">
                  <c:v>-6.2847999999999997</c:v>
                </c:pt>
                <c:pt idx="63">
                  <c:v>9.0418000000000003</c:v>
                </c:pt>
                <c:pt idx="64">
                  <c:v>18.390999999999998</c:v>
                </c:pt>
                <c:pt idx="65">
                  <c:v>13.269</c:v>
                </c:pt>
                <c:pt idx="66">
                  <c:v>27.949000000000002</c:v>
                </c:pt>
                <c:pt idx="67">
                  <c:v>25.975000000000001</c:v>
                </c:pt>
                <c:pt idx="68">
                  <c:v>29.238</c:v>
                </c:pt>
                <c:pt idx="69">
                  <c:v>42.084000000000003</c:v>
                </c:pt>
                <c:pt idx="70">
                  <c:v>46.033000000000001</c:v>
                </c:pt>
                <c:pt idx="71">
                  <c:v>53.942999999999998</c:v>
                </c:pt>
                <c:pt idx="72">
                  <c:v>52.588999999999999</c:v>
                </c:pt>
                <c:pt idx="73">
                  <c:v>46.279000000000003</c:v>
                </c:pt>
                <c:pt idx="74">
                  <c:v>39.854999999999997</c:v>
                </c:pt>
                <c:pt idx="75">
                  <c:v>40.908000000000001</c:v>
                </c:pt>
                <c:pt idx="76">
                  <c:v>33.938000000000002</c:v>
                </c:pt>
                <c:pt idx="77">
                  <c:v>13.96</c:v>
                </c:pt>
                <c:pt idx="78">
                  <c:v>13.116</c:v>
                </c:pt>
                <c:pt idx="79">
                  <c:v>14.805999999999999</c:v>
                </c:pt>
                <c:pt idx="80">
                  <c:v>1.7915000000000001</c:v>
                </c:pt>
                <c:pt idx="81">
                  <c:v>-4.9542000000000002</c:v>
                </c:pt>
                <c:pt idx="82">
                  <c:v>-12.715999999999999</c:v>
                </c:pt>
                <c:pt idx="83">
                  <c:v>-23.210999999999999</c:v>
                </c:pt>
                <c:pt idx="84">
                  <c:v>-36.850999999999999</c:v>
                </c:pt>
                <c:pt idx="85">
                  <c:v>-28.786000000000001</c:v>
                </c:pt>
                <c:pt idx="86">
                  <c:v>-25.422000000000001</c:v>
                </c:pt>
                <c:pt idx="87">
                  <c:v>-5.9466999999999999</c:v>
                </c:pt>
                <c:pt idx="88">
                  <c:v>-3.8952</c:v>
                </c:pt>
                <c:pt idx="89">
                  <c:v>-10.02</c:v>
                </c:pt>
                <c:pt idx="90">
                  <c:v>-10.58</c:v>
                </c:pt>
                <c:pt idx="91">
                  <c:v>-3.1073</c:v>
                </c:pt>
                <c:pt idx="92">
                  <c:v>-6.8586999999999998</c:v>
                </c:pt>
                <c:pt idx="93">
                  <c:v>-1.3108</c:v>
                </c:pt>
                <c:pt idx="94">
                  <c:v>-1.0972</c:v>
                </c:pt>
                <c:pt idx="95">
                  <c:v>1.1809000000000001</c:v>
                </c:pt>
                <c:pt idx="96">
                  <c:v>-7.6595000000000004</c:v>
                </c:pt>
                <c:pt idx="97">
                  <c:v>0.47971000000000003</c:v>
                </c:pt>
                <c:pt idx="98">
                  <c:v>-0.95115000000000005</c:v>
                </c:pt>
                <c:pt idx="99">
                  <c:v>-2.0415999999999999</c:v>
                </c:pt>
                <c:pt idx="100">
                  <c:v>-1.6015999999999999</c:v>
                </c:pt>
                <c:pt idx="101">
                  <c:v>-3.9224999999999999</c:v>
                </c:pt>
                <c:pt idx="102">
                  <c:v>0.92805000000000004</c:v>
                </c:pt>
                <c:pt idx="103">
                  <c:v>0.35131000000000001</c:v>
                </c:pt>
                <c:pt idx="104">
                  <c:v>-8.4098000000000006</c:v>
                </c:pt>
                <c:pt idx="105">
                  <c:v>-8.8779000000000003</c:v>
                </c:pt>
                <c:pt idx="106">
                  <c:v>-6.9607000000000001</c:v>
                </c:pt>
                <c:pt idx="107">
                  <c:v>-4.5652999999999997</c:v>
                </c:pt>
                <c:pt idx="108">
                  <c:v>-3.9352</c:v>
                </c:pt>
                <c:pt idx="109">
                  <c:v>-3.7926000000000002</c:v>
                </c:pt>
                <c:pt idx="110">
                  <c:v>-2.4891000000000001</c:v>
                </c:pt>
                <c:pt idx="111">
                  <c:v>1.6669</c:v>
                </c:pt>
                <c:pt idx="112">
                  <c:v>-4.6622000000000003</c:v>
                </c:pt>
                <c:pt idx="113">
                  <c:v>24.218</c:v>
                </c:pt>
                <c:pt idx="114">
                  <c:v>38.963000000000001</c:v>
                </c:pt>
                <c:pt idx="115">
                  <c:v>40.756</c:v>
                </c:pt>
                <c:pt idx="116">
                  <c:v>4.5716999999999999</c:v>
                </c:pt>
                <c:pt idx="117">
                  <c:v>9.1202000000000005</c:v>
                </c:pt>
                <c:pt idx="118">
                  <c:v>29.456</c:v>
                </c:pt>
                <c:pt idx="119">
                  <c:v>7.2583000000000002</c:v>
                </c:pt>
                <c:pt idx="120">
                  <c:v>39.301000000000002</c:v>
                </c:pt>
                <c:pt idx="121">
                  <c:v>47.634999999999998</c:v>
                </c:pt>
                <c:pt idx="122">
                  <c:v>47.75</c:v>
                </c:pt>
                <c:pt idx="123">
                  <c:v>45.121000000000002</c:v>
                </c:pt>
                <c:pt idx="124">
                  <c:v>43.277999999999999</c:v>
                </c:pt>
                <c:pt idx="125">
                  <c:v>26.399000000000001</c:v>
                </c:pt>
                <c:pt idx="126">
                  <c:v>22.782</c:v>
                </c:pt>
                <c:pt idx="127">
                  <c:v>9.7568999999999999</c:v>
                </c:pt>
                <c:pt idx="128">
                  <c:v>7.2538999999999998</c:v>
                </c:pt>
                <c:pt idx="129">
                  <c:v>-9.9666999999999994</c:v>
                </c:pt>
                <c:pt idx="130">
                  <c:v>-20.018000000000001</c:v>
                </c:pt>
                <c:pt idx="131">
                  <c:v>-31.885999999999999</c:v>
                </c:pt>
                <c:pt idx="132">
                  <c:v>-41.054000000000002</c:v>
                </c:pt>
                <c:pt idx="133">
                  <c:v>-36.758000000000003</c:v>
                </c:pt>
                <c:pt idx="134">
                  <c:v>-32.828000000000003</c:v>
                </c:pt>
                <c:pt idx="135">
                  <c:v>-20.856000000000002</c:v>
                </c:pt>
                <c:pt idx="136">
                  <c:v>-19.606999999999999</c:v>
                </c:pt>
                <c:pt idx="137">
                  <c:v>-1.5653999999999999</c:v>
                </c:pt>
                <c:pt idx="138">
                  <c:v>0.68228999999999995</c:v>
                </c:pt>
                <c:pt idx="139">
                  <c:v>-2.9398</c:v>
                </c:pt>
                <c:pt idx="140">
                  <c:v>1.571</c:v>
                </c:pt>
                <c:pt idx="141">
                  <c:v>-1.2249000000000001</c:v>
                </c:pt>
                <c:pt idx="142">
                  <c:v>-5.6898999999999997</c:v>
                </c:pt>
                <c:pt idx="143">
                  <c:v>-0.77981</c:v>
                </c:pt>
                <c:pt idx="144">
                  <c:v>-3.4428000000000001</c:v>
                </c:pt>
                <c:pt idx="145">
                  <c:v>0.14366999999999999</c:v>
                </c:pt>
                <c:pt idx="146">
                  <c:v>1.9632000000000001</c:v>
                </c:pt>
                <c:pt idx="147">
                  <c:v>-4.1334</c:v>
                </c:pt>
                <c:pt idx="148">
                  <c:v>-0.22170000000000001</c:v>
                </c:pt>
                <c:pt idx="149">
                  <c:v>-0.74458000000000002</c:v>
                </c:pt>
                <c:pt idx="150">
                  <c:v>-0.83774999999999999</c:v>
                </c:pt>
                <c:pt idx="151">
                  <c:v>-4.0472000000000001</c:v>
                </c:pt>
                <c:pt idx="152">
                  <c:v>-6.6768000000000001</c:v>
                </c:pt>
                <c:pt idx="153">
                  <c:v>-9.6561000000000003</c:v>
                </c:pt>
                <c:pt idx="154">
                  <c:v>-12.602</c:v>
                </c:pt>
                <c:pt idx="155">
                  <c:v>-17.712</c:v>
                </c:pt>
                <c:pt idx="156">
                  <c:v>-12.148999999999999</c:v>
                </c:pt>
                <c:pt idx="157">
                  <c:v>-12.904</c:v>
                </c:pt>
                <c:pt idx="158">
                  <c:v>-6.2138999999999998</c:v>
                </c:pt>
                <c:pt idx="159">
                  <c:v>4.0568999999999997</c:v>
                </c:pt>
                <c:pt idx="160">
                  <c:v>-8.8371999999999993</c:v>
                </c:pt>
                <c:pt idx="161">
                  <c:v>10.115</c:v>
                </c:pt>
                <c:pt idx="162">
                  <c:v>-7.6292999999999997</c:v>
                </c:pt>
                <c:pt idx="163">
                  <c:v>-11.166</c:v>
                </c:pt>
                <c:pt idx="164">
                  <c:v>-2.6457000000000002</c:v>
                </c:pt>
                <c:pt idx="165">
                  <c:v>13.737</c:v>
                </c:pt>
                <c:pt idx="166">
                  <c:v>-0.62385000000000002</c:v>
                </c:pt>
                <c:pt idx="167">
                  <c:v>7.9424000000000001</c:v>
                </c:pt>
                <c:pt idx="168">
                  <c:v>-5.3963999999999999</c:v>
                </c:pt>
                <c:pt idx="169">
                  <c:v>31.140999999999998</c:v>
                </c:pt>
                <c:pt idx="170">
                  <c:v>27.702000000000002</c:v>
                </c:pt>
                <c:pt idx="171">
                  <c:v>52.238999999999997</c:v>
                </c:pt>
                <c:pt idx="172">
                  <c:v>-0.24695</c:v>
                </c:pt>
                <c:pt idx="173">
                  <c:v>-14.615</c:v>
                </c:pt>
                <c:pt idx="174">
                  <c:v>-6.2168999999999999</c:v>
                </c:pt>
                <c:pt idx="175">
                  <c:v>-4.5262000000000002</c:v>
                </c:pt>
                <c:pt idx="194">
                  <c:v>-13.071999999999999</c:v>
                </c:pt>
                <c:pt idx="195">
                  <c:v>-4.0640999999999998</c:v>
                </c:pt>
                <c:pt idx="196">
                  <c:v>-11.276999999999999</c:v>
                </c:pt>
                <c:pt idx="197">
                  <c:v>-13.272</c:v>
                </c:pt>
                <c:pt idx="198">
                  <c:v>-7.8616999999999999</c:v>
                </c:pt>
                <c:pt idx="199">
                  <c:v>-5.5944000000000003</c:v>
                </c:pt>
                <c:pt idx="200">
                  <c:v>-6.5978000000000003</c:v>
                </c:pt>
                <c:pt idx="201">
                  <c:v>-9.0221</c:v>
                </c:pt>
                <c:pt idx="202">
                  <c:v>-6.141</c:v>
                </c:pt>
                <c:pt idx="203">
                  <c:v>-7.0465999999999998</c:v>
                </c:pt>
                <c:pt idx="204">
                  <c:v>-4.5054999999999996</c:v>
                </c:pt>
                <c:pt idx="205">
                  <c:v>-1.8626</c:v>
                </c:pt>
                <c:pt idx="206">
                  <c:v>2.5625</c:v>
                </c:pt>
                <c:pt idx="207">
                  <c:v>3.1920000000000002</c:v>
                </c:pt>
                <c:pt idx="208">
                  <c:v>10.124000000000001</c:v>
                </c:pt>
                <c:pt idx="209">
                  <c:v>18.331</c:v>
                </c:pt>
                <c:pt idx="210">
                  <c:v>20.881</c:v>
                </c:pt>
                <c:pt idx="211">
                  <c:v>10.317</c:v>
                </c:pt>
                <c:pt idx="212">
                  <c:v>19.157</c:v>
                </c:pt>
                <c:pt idx="213">
                  <c:v>21.132000000000001</c:v>
                </c:pt>
                <c:pt idx="214">
                  <c:v>10.553000000000001</c:v>
                </c:pt>
                <c:pt idx="215">
                  <c:v>-0.63273000000000001</c:v>
                </c:pt>
                <c:pt idx="216">
                  <c:v>0.47264</c:v>
                </c:pt>
                <c:pt idx="217">
                  <c:v>12.307</c:v>
                </c:pt>
                <c:pt idx="218">
                  <c:v>25.495000000000001</c:v>
                </c:pt>
                <c:pt idx="219">
                  <c:v>26.541</c:v>
                </c:pt>
                <c:pt idx="220">
                  <c:v>13.731999999999999</c:v>
                </c:pt>
                <c:pt idx="221">
                  <c:v>23.861000000000001</c:v>
                </c:pt>
                <c:pt idx="222">
                  <c:v>14.327999999999999</c:v>
                </c:pt>
                <c:pt idx="223">
                  <c:v>7.8921999999999999</c:v>
                </c:pt>
                <c:pt idx="224">
                  <c:v>-4.6201999999999996</c:v>
                </c:pt>
                <c:pt idx="225">
                  <c:v>-5.0065999999999997</c:v>
                </c:pt>
                <c:pt idx="226">
                  <c:v>1.825</c:v>
                </c:pt>
                <c:pt idx="227">
                  <c:v>2.9729999999999999</c:v>
                </c:pt>
                <c:pt idx="228">
                  <c:v>-6.7607999999999997</c:v>
                </c:pt>
                <c:pt idx="229">
                  <c:v>-6.1862000000000004</c:v>
                </c:pt>
                <c:pt idx="230">
                  <c:v>-2.9531999999999998</c:v>
                </c:pt>
                <c:pt idx="231">
                  <c:v>-1.3966000000000001</c:v>
                </c:pt>
                <c:pt idx="232">
                  <c:v>-0.75939000000000001</c:v>
                </c:pt>
                <c:pt idx="233">
                  <c:v>-0.34150000000000003</c:v>
                </c:pt>
                <c:pt idx="234">
                  <c:v>-7.5677997999999996E-2</c:v>
                </c:pt>
                <c:pt idx="235">
                  <c:v>-1.3028999999999999</c:v>
                </c:pt>
                <c:pt idx="236">
                  <c:v>-0.12279</c:v>
                </c:pt>
                <c:pt idx="237">
                  <c:v>-6.5377000000000001</c:v>
                </c:pt>
                <c:pt idx="238">
                  <c:v>-10.46</c:v>
                </c:pt>
                <c:pt idx="239">
                  <c:v>-8.8556000000000008</c:v>
                </c:pt>
                <c:pt idx="240">
                  <c:v>-7.7504999999999997</c:v>
                </c:pt>
                <c:pt idx="241">
                  <c:v>-6.5579000000000001</c:v>
                </c:pt>
                <c:pt idx="242">
                  <c:v>-3.8765999999999998</c:v>
                </c:pt>
                <c:pt idx="243">
                  <c:v>-6.0488</c:v>
                </c:pt>
                <c:pt idx="244">
                  <c:v>-4.3425000000000002</c:v>
                </c:pt>
                <c:pt idx="245">
                  <c:v>-3.6276999999999999</c:v>
                </c:pt>
                <c:pt idx="246">
                  <c:v>-3.8605</c:v>
                </c:pt>
                <c:pt idx="247">
                  <c:v>-1.9155</c:v>
                </c:pt>
                <c:pt idx="248">
                  <c:v>-4.3049999999999997</c:v>
                </c:pt>
                <c:pt idx="249">
                  <c:v>1.1568000000000001</c:v>
                </c:pt>
                <c:pt idx="250">
                  <c:v>3.4946999999999999</c:v>
                </c:pt>
                <c:pt idx="251">
                  <c:v>4.1817000000000002</c:v>
                </c:pt>
                <c:pt idx="252">
                  <c:v>8.1868999999999996</c:v>
                </c:pt>
                <c:pt idx="253">
                  <c:v>9.4586000000000006</c:v>
                </c:pt>
                <c:pt idx="254">
                  <c:v>3.9005999999999998</c:v>
                </c:pt>
                <c:pt idx="255">
                  <c:v>4.2702999999999998</c:v>
                </c:pt>
                <c:pt idx="256">
                  <c:v>9.4385999999999992</c:v>
                </c:pt>
                <c:pt idx="257">
                  <c:v>14.407</c:v>
                </c:pt>
                <c:pt idx="258">
                  <c:v>11.865</c:v>
                </c:pt>
                <c:pt idx="259">
                  <c:v>42.484999999999999</c:v>
                </c:pt>
                <c:pt idx="260">
                  <c:v>61.3</c:v>
                </c:pt>
                <c:pt idx="261">
                  <c:v>65.914000000000001</c:v>
                </c:pt>
                <c:pt idx="262">
                  <c:v>54.915999999999997</c:v>
                </c:pt>
                <c:pt idx="263">
                  <c:v>45.850999999999999</c:v>
                </c:pt>
                <c:pt idx="264">
                  <c:v>53.219000000000001</c:v>
                </c:pt>
                <c:pt idx="265">
                  <c:v>58.396999999999998</c:v>
                </c:pt>
                <c:pt idx="266">
                  <c:v>47.945</c:v>
                </c:pt>
                <c:pt idx="267">
                  <c:v>64.281999999999996</c:v>
                </c:pt>
                <c:pt idx="268">
                  <c:v>51.058999999999997</c:v>
                </c:pt>
                <c:pt idx="269">
                  <c:v>32.447000000000003</c:v>
                </c:pt>
                <c:pt idx="270">
                  <c:v>30.747</c:v>
                </c:pt>
                <c:pt idx="271">
                  <c:v>30.715</c:v>
                </c:pt>
                <c:pt idx="272">
                  <c:v>13.677</c:v>
                </c:pt>
                <c:pt idx="273">
                  <c:v>-2.1585000000000001</c:v>
                </c:pt>
                <c:pt idx="274">
                  <c:v>-9.7789000000000001</c:v>
                </c:pt>
                <c:pt idx="275">
                  <c:v>-13.473000000000001</c:v>
                </c:pt>
                <c:pt idx="276">
                  <c:v>-6.5933999999999999</c:v>
                </c:pt>
                <c:pt idx="277">
                  <c:v>-0.49147999999999997</c:v>
                </c:pt>
                <c:pt idx="278">
                  <c:v>1.5888</c:v>
                </c:pt>
                <c:pt idx="279">
                  <c:v>-1.6222000000000001</c:v>
                </c:pt>
                <c:pt idx="280">
                  <c:v>-2.6333000000000002</c:v>
                </c:pt>
                <c:pt idx="281">
                  <c:v>-4.2530000000000001</c:v>
                </c:pt>
                <c:pt idx="282">
                  <c:v>-7.5067996999999997E-2</c:v>
                </c:pt>
                <c:pt idx="283">
                  <c:v>-0.80969999999999998</c:v>
                </c:pt>
                <c:pt idx="284">
                  <c:v>-2.7995000000000001</c:v>
                </c:pt>
                <c:pt idx="285">
                  <c:v>-6.1158999999999999</c:v>
                </c:pt>
                <c:pt idx="286">
                  <c:v>-6.5210999999999997</c:v>
                </c:pt>
                <c:pt idx="287">
                  <c:v>-8.9227000000000007</c:v>
                </c:pt>
                <c:pt idx="288">
                  <c:v>-7.5376000000000003</c:v>
                </c:pt>
                <c:pt idx="289">
                  <c:v>-7.4188000000000001</c:v>
                </c:pt>
                <c:pt idx="290">
                  <c:v>-7.7388000000000003</c:v>
                </c:pt>
                <c:pt idx="291">
                  <c:v>-6.7662000000000004</c:v>
                </c:pt>
                <c:pt idx="292">
                  <c:v>-7.8312999999999997</c:v>
                </c:pt>
                <c:pt idx="293">
                  <c:v>-3.5209999999999999</c:v>
                </c:pt>
                <c:pt idx="294">
                  <c:v>-3.5531999999999999</c:v>
                </c:pt>
                <c:pt idx="295">
                  <c:v>-5.7302999999999997</c:v>
                </c:pt>
                <c:pt idx="296">
                  <c:v>-6.0678000000000001</c:v>
                </c:pt>
                <c:pt idx="297">
                  <c:v>-2.9415</c:v>
                </c:pt>
                <c:pt idx="298">
                  <c:v>1.9113</c:v>
                </c:pt>
                <c:pt idx="299">
                  <c:v>4.8765999999999998</c:v>
                </c:pt>
                <c:pt idx="300">
                  <c:v>6.7389000000000001</c:v>
                </c:pt>
                <c:pt idx="301">
                  <c:v>9.8734500000000001</c:v>
                </c:pt>
                <c:pt idx="302">
                  <c:v>13.007999999999999</c:v>
                </c:pt>
                <c:pt idx="303">
                  <c:v>17.143999999999998</c:v>
                </c:pt>
                <c:pt idx="304">
                  <c:v>-3.3702999999999999</c:v>
                </c:pt>
                <c:pt idx="305">
                  <c:v>12.798999999999999</c:v>
                </c:pt>
                <c:pt idx="306">
                  <c:v>23.149000000000001</c:v>
                </c:pt>
                <c:pt idx="307">
                  <c:v>31.082000000000001</c:v>
                </c:pt>
                <c:pt idx="308">
                  <c:v>82.36</c:v>
                </c:pt>
                <c:pt idx="309">
                  <c:v>123.61</c:v>
                </c:pt>
                <c:pt idx="310">
                  <c:v>96.382000000000005</c:v>
                </c:pt>
                <c:pt idx="311">
                  <c:v>85.588999999999999</c:v>
                </c:pt>
                <c:pt idx="312">
                  <c:v>66.33</c:v>
                </c:pt>
                <c:pt idx="313">
                  <c:v>63.325000000000003</c:v>
                </c:pt>
                <c:pt idx="314">
                  <c:v>53.444000000000003</c:v>
                </c:pt>
                <c:pt idx="315">
                  <c:v>44.34</c:v>
                </c:pt>
                <c:pt idx="316">
                  <c:v>20.582999999999998</c:v>
                </c:pt>
                <c:pt idx="317">
                  <c:v>16.478999999999999</c:v>
                </c:pt>
                <c:pt idx="318">
                  <c:v>-16.289000000000001</c:v>
                </c:pt>
                <c:pt idx="319">
                  <c:v>-18.030999999999999</c:v>
                </c:pt>
                <c:pt idx="320">
                  <c:v>-24.757999999999999</c:v>
                </c:pt>
                <c:pt idx="321">
                  <c:v>-14.734</c:v>
                </c:pt>
                <c:pt idx="322">
                  <c:v>-32.186999999999998</c:v>
                </c:pt>
                <c:pt idx="323">
                  <c:v>-23.814</c:v>
                </c:pt>
                <c:pt idx="324">
                  <c:v>-20.303000000000001</c:v>
                </c:pt>
                <c:pt idx="325">
                  <c:v>0.31397000000000003</c:v>
                </c:pt>
                <c:pt idx="326">
                  <c:v>-0.85711999999999999</c:v>
                </c:pt>
                <c:pt idx="327">
                  <c:v>-22.11</c:v>
                </c:pt>
                <c:pt idx="328">
                  <c:v>-13.613</c:v>
                </c:pt>
                <c:pt idx="329">
                  <c:v>-12.116</c:v>
                </c:pt>
                <c:pt idx="330">
                  <c:v>-7.8510999999999997</c:v>
                </c:pt>
                <c:pt idx="331">
                  <c:v>-10.731</c:v>
                </c:pt>
                <c:pt idx="332">
                  <c:v>-7.4843999999999999</c:v>
                </c:pt>
                <c:pt idx="333">
                  <c:v>-22.395</c:v>
                </c:pt>
                <c:pt idx="334">
                  <c:v>-21.492999999999999</c:v>
                </c:pt>
                <c:pt idx="335">
                  <c:v>-18.581</c:v>
                </c:pt>
                <c:pt idx="336">
                  <c:v>-26.071000000000002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4294-BCCD-F91BFF90F456}"/>
            </c:ext>
          </c:extLst>
        </c:ser>
        <c:ser>
          <c:idx val="1"/>
          <c:order val="2"/>
          <c:tx>
            <c:v>LvE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Sugarbeet!$F$7:$F$343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Sugarbeet!$O$7:$O$343</c:f>
              <c:numCache>
                <c:formatCode>General</c:formatCode>
                <c:ptCount val="337"/>
                <c:pt idx="0">
                  <c:v>-1.4419</c:v>
                </c:pt>
                <c:pt idx="1">
                  <c:v>-0.98472000000000004</c:v>
                </c:pt>
                <c:pt idx="2">
                  <c:v>-0.62548000000000004</c:v>
                </c:pt>
                <c:pt idx="3">
                  <c:v>0.69394999999999996</c:v>
                </c:pt>
                <c:pt idx="4">
                  <c:v>1.3752</c:v>
                </c:pt>
                <c:pt idx="5">
                  <c:v>-0.96250000000000002</c:v>
                </c:pt>
                <c:pt idx="6">
                  <c:v>-2.2549999999999999</c:v>
                </c:pt>
                <c:pt idx="7">
                  <c:v>-0.91907000000000005</c:v>
                </c:pt>
                <c:pt idx="8">
                  <c:v>-0.26129999999999998</c:v>
                </c:pt>
                <c:pt idx="9">
                  <c:v>-1.4330000000000001</c:v>
                </c:pt>
                <c:pt idx="10">
                  <c:v>-0.17376</c:v>
                </c:pt>
                <c:pt idx="11">
                  <c:v>4.6688000000000001</c:v>
                </c:pt>
                <c:pt idx="12">
                  <c:v>22.486000000000001</c:v>
                </c:pt>
                <c:pt idx="13">
                  <c:v>38.975000000000001</c:v>
                </c:pt>
                <c:pt idx="14">
                  <c:v>57.801000000000002</c:v>
                </c:pt>
                <c:pt idx="15">
                  <c:v>120.27</c:v>
                </c:pt>
                <c:pt idx="16">
                  <c:v>210.14</c:v>
                </c:pt>
                <c:pt idx="17">
                  <c:v>149.66999999999999</c:v>
                </c:pt>
                <c:pt idx="18">
                  <c:v>199.43</c:v>
                </c:pt>
                <c:pt idx="19">
                  <c:v>239.72</c:v>
                </c:pt>
                <c:pt idx="20">
                  <c:v>226.92</c:v>
                </c:pt>
                <c:pt idx="21">
                  <c:v>266</c:v>
                </c:pt>
                <c:pt idx="22">
                  <c:v>242.02</c:v>
                </c:pt>
                <c:pt idx="23">
                  <c:v>305.05</c:v>
                </c:pt>
                <c:pt idx="24">
                  <c:v>189.91</c:v>
                </c:pt>
                <c:pt idx="25">
                  <c:v>268.81</c:v>
                </c:pt>
                <c:pt idx="26">
                  <c:v>255.06</c:v>
                </c:pt>
                <c:pt idx="27">
                  <c:v>269.75</c:v>
                </c:pt>
                <c:pt idx="28">
                  <c:v>250.72</c:v>
                </c:pt>
                <c:pt idx="29">
                  <c:v>203.51</c:v>
                </c:pt>
                <c:pt idx="30">
                  <c:v>240.09</c:v>
                </c:pt>
                <c:pt idx="31">
                  <c:v>156.6</c:v>
                </c:pt>
                <c:pt idx="32">
                  <c:v>135.94</c:v>
                </c:pt>
                <c:pt idx="33">
                  <c:v>137.36000000000001</c:v>
                </c:pt>
                <c:pt idx="34">
                  <c:v>87.643000000000001</c:v>
                </c:pt>
                <c:pt idx="35">
                  <c:v>52.374000000000002</c:v>
                </c:pt>
                <c:pt idx="36">
                  <c:v>39.911999999999999</c:v>
                </c:pt>
                <c:pt idx="37">
                  <c:v>9.5434000000000001</c:v>
                </c:pt>
                <c:pt idx="38">
                  <c:v>-2.7429999999999999</c:v>
                </c:pt>
                <c:pt idx="39">
                  <c:v>9.2269000000000005</c:v>
                </c:pt>
                <c:pt idx="40">
                  <c:v>6.1073000000000004</c:v>
                </c:pt>
                <c:pt idx="41">
                  <c:v>-0.80284999999999995</c:v>
                </c:pt>
                <c:pt idx="42">
                  <c:v>2.2755000000000001</c:v>
                </c:pt>
                <c:pt idx="43">
                  <c:v>1.6195999999999999</c:v>
                </c:pt>
                <c:pt idx="44">
                  <c:v>0.37345</c:v>
                </c:pt>
                <c:pt idx="45">
                  <c:v>0.18206</c:v>
                </c:pt>
                <c:pt idx="46">
                  <c:v>-3.2437000000000001E-2</c:v>
                </c:pt>
                <c:pt idx="47">
                  <c:v>1.8387998999999999E-2</c:v>
                </c:pt>
                <c:pt idx="48">
                  <c:v>3.5682999E-2</c:v>
                </c:pt>
                <c:pt idx="49">
                  <c:v>0.13561999999999999</c:v>
                </c:pt>
                <c:pt idx="50">
                  <c:v>-0.51293</c:v>
                </c:pt>
                <c:pt idx="51">
                  <c:v>-7.7661998999999995E-2</c:v>
                </c:pt>
                <c:pt idx="52">
                  <c:v>0.11937</c:v>
                </c:pt>
                <c:pt idx="53">
                  <c:v>6.4388998000000003E-2</c:v>
                </c:pt>
                <c:pt idx="54">
                  <c:v>0.94540000000000002</c:v>
                </c:pt>
                <c:pt idx="55">
                  <c:v>-0.1787</c:v>
                </c:pt>
                <c:pt idx="56">
                  <c:v>-0.27568999999999999</c:v>
                </c:pt>
                <c:pt idx="57">
                  <c:v>-0.123</c:v>
                </c:pt>
                <c:pt idx="58">
                  <c:v>-0.47833999999999999</c:v>
                </c:pt>
                <c:pt idx="59">
                  <c:v>11.968</c:v>
                </c:pt>
                <c:pt idx="60">
                  <c:v>11.991</c:v>
                </c:pt>
                <c:pt idx="61">
                  <c:v>46.633000000000003</c:v>
                </c:pt>
                <c:pt idx="62">
                  <c:v>90.367000000000004</c:v>
                </c:pt>
                <c:pt idx="63">
                  <c:v>107.91</c:v>
                </c:pt>
                <c:pt idx="64">
                  <c:v>136.63</c:v>
                </c:pt>
                <c:pt idx="65">
                  <c:v>126.45</c:v>
                </c:pt>
                <c:pt idx="66">
                  <c:v>157.61000000000001</c:v>
                </c:pt>
                <c:pt idx="67">
                  <c:v>147.66</c:v>
                </c:pt>
                <c:pt idx="68">
                  <c:v>204.6</c:v>
                </c:pt>
                <c:pt idx="69">
                  <c:v>243.64</c:v>
                </c:pt>
                <c:pt idx="70">
                  <c:v>252.5</c:v>
                </c:pt>
                <c:pt idx="71">
                  <c:v>286.42</c:v>
                </c:pt>
                <c:pt idx="72">
                  <c:v>257.18</c:v>
                </c:pt>
                <c:pt idx="73">
                  <c:v>231.14</c:v>
                </c:pt>
                <c:pt idx="74">
                  <c:v>222.45</c:v>
                </c:pt>
                <c:pt idx="75">
                  <c:v>216.54</c:v>
                </c:pt>
                <c:pt idx="76">
                  <c:v>215.27</c:v>
                </c:pt>
                <c:pt idx="77">
                  <c:v>162.36000000000001</c:v>
                </c:pt>
                <c:pt idx="78">
                  <c:v>193.24</c:v>
                </c:pt>
                <c:pt idx="79">
                  <c:v>166.91</c:v>
                </c:pt>
                <c:pt idx="80">
                  <c:v>153.25</c:v>
                </c:pt>
                <c:pt idx="81">
                  <c:v>112.86</c:v>
                </c:pt>
                <c:pt idx="82">
                  <c:v>104.33</c:v>
                </c:pt>
                <c:pt idx="83">
                  <c:v>77.72</c:v>
                </c:pt>
                <c:pt idx="84">
                  <c:v>57.526000000000003</c:v>
                </c:pt>
                <c:pt idx="85">
                  <c:v>32.795999999999999</c:v>
                </c:pt>
                <c:pt idx="86">
                  <c:v>16.683</c:v>
                </c:pt>
                <c:pt idx="87">
                  <c:v>4.1338999999999997</c:v>
                </c:pt>
                <c:pt idx="88">
                  <c:v>1.4492</c:v>
                </c:pt>
                <c:pt idx="89">
                  <c:v>6.6580000000000004</c:v>
                </c:pt>
                <c:pt idx="90">
                  <c:v>2.8289</c:v>
                </c:pt>
                <c:pt idx="91">
                  <c:v>-0.25235999999999997</c:v>
                </c:pt>
                <c:pt idx="92">
                  <c:v>1.0787</c:v>
                </c:pt>
                <c:pt idx="93">
                  <c:v>0.15054000000000001</c:v>
                </c:pt>
                <c:pt idx="94">
                  <c:v>0.30237000000000003</c:v>
                </c:pt>
                <c:pt idx="95">
                  <c:v>0.29311999999999999</c:v>
                </c:pt>
                <c:pt idx="96">
                  <c:v>0.17363000000000001</c:v>
                </c:pt>
                <c:pt idx="97">
                  <c:v>3.0143E-2</c:v>
                </c:pt>
                <c:pt idx="98">
                  <c:v>-0.43378</c:v>
                </c:pt>
                <c:pt idx="99">
                  <c:v>-0.18634000000000001</c:v>
                </c:pt>
                <c:pt idx="100">
                  <c:v>-0.16139999999999999</c:v>
                </c:pt>
                <c:pt idx="101">
                  <c:v>-0.50126999999999999</c:v>
                </c:pt>
                <c:pt idx="102">
                  <c:v>0.82567999999999997</c:v>
                </c:pt>
                <c:pt idx="103">
                  <c:v>0.63058999999999998</c:v>
                </c:pt>
                <c:pt idx="104">
                  <c:v>-2.7029999999999998</c:v>
                </c:pt>
                <c:pt idx="105">
                  <c:v>-1.427</c:v>
                </c:pt>
                <c:pt idx="106">
                  <c:v>-8.9782000000000001E-2</c:v>
                </c:pt>
                <c:pt idx="107">
                  <c:v>4.7793999999999999</c:v>
                </c:pt>
                <c:pt idx="108">
                  <c:v>26.484999999999999</c:v>
                </c:pt>
                <c:pt idx="109">
                  <c:v>69.328999999999994</c:v>
                </c:pt>
                <c:pt idx="110">
                  <c:v>80.936000000000007</c:v>
                </c:pt>
                <c:pt idx="111">
                  <c:v>122.65</c:v>
                </c:pt>
                <c:pt idx="112">
                  <c:v>78.786000000000001</c:v>
                </c:pt>
                <c:pt idx="113">
                  <c:v>124.73</c:v>
                </c:pt>
                <c:pt idx="116">
                  <c:v>146.75</c:v>
                </c:pt>
                <c:pt idx="117">
                  <c:v>205.26</c:v>
                </c:pt>
                <c:pt idx="118">
                  <c:v>234.79</c:v>
                </c:pt>
                <c:pt idx="119">
                  <c:v>252.37</c:v>
                </c:pt>
                <c:pt idx="120">
                  <c:v>257.49</c:v>
                </c:pt>
                <c:pt idx="121">
                  <c:v>247.18</c:v>
                </c:pt>
                <c:pt idx="122">
                  <c:v>263.08999999999997</c:v>
                </c:pt>
                <c:pt idx="123">
                  <c:v>240.07</c:v>
                </c:pt>
                <c:pt idx="124">
                  <c:v>227.09</c:v>
                </c:pt>
                <c:pt idx="125">
                  <c:v>190.93</c:v>
                </c:pt>
                <c:pt idx="126">
                  <c:v>181.15</c:v>
                </c:pt>
                <c:pt idx="127">
                  <c:v>175.52</c:v>
                </c:pt>
                <c:pt idx="128">
                  <c:v>163.33000000000001</c:v>
                </c:pt>
                <c:pt idx="129">
                  <c:v>142.04</c:v>
                </c:pt>
                <c:pt idx="130">
                  <c:v>102.21</c:v>
                </c:pt>
                <c:pt idx="131">
                  <c:v>82.637</c:v>
                </c:pt>
                <c:pt idx="132">
                  <c:v>66.344999999999999</c:v>
                </c:pt>
                <c:pt idx="133">
                  <c:v>36.793999999999997</c:v>
                </c:pt>
                <c:pt idx="134">
                  <c:v>21.591000000000001</c:v>
                </c:pt>
                <c:pt idx="135">
                  <c:v>8.2520000000000007</c:v>
                </c:pt>
                <c:pt idx="136">
                  <c:v>4.2859999999999996</c:v>
                </c:pt>
                <c:pt idx="137">
                  <c:v>0.7258</c:v>
                </c:pt>
                <c:pt idx="138">
                  <c:v>-0.99756</c:v>
                </c:pt>
                <c:pt idx="139">
                  <c:v>0.50616000000000005</c:v>
                </c:pt>
                <c:pt idx="140">
                  <c:v>-0.13350000000000001</c:v>
                </c:pt>
                <c:pt idx="141">
                  <c:v>4.5106001E-2</c:v>
                </c:pt>
                <c:pt idx="142">
                  <c:v>-0.65681</c:v>
                </c:pt>
                <c:pt idx="143">
                  <c:v>0.66176000000000001</c:v>
                </c:pt>
                <c:pt idx="144">
                  <c:v>-1.1692</c:v>
                </c:pt>
                <c:pt idx="145">
                  <c:v>0.39068000000000003</c:v>
                </c:pt>
                <c:pt idx="146">
                  <c:v>1.8206</c:v>
                </c:pt>
                <c:pt idx="147">
                  <c:v>-0.61231000000000002</c:v>
                </c:pt>
                <c:pt idx="148">
                  <c:v>0.93600000000000005</c:v>
                </c:pt>
                <c:pt idx="149">
                  <c:v>-4.4139999999999999E-2</c:v>
                </c:pt>
                <c:pt idx="150">
                  <c:v>4.5217E-2</c:v>
                </c:pt>
                <c:pt idx="151">
                  <c:v>-0.70499999999999996</c:v>
                </c:pt>
                <c:pt idx="152">
                  <c:v>-2.4981</c:v>
                </c:pt>
                <c:pt idx="153">
                  <c:v>-2.0775999999999999</c:v>
                </c:pt>
                <c:pt idx="154">
                  <c:v>-0.12316000000000001</c:v>
                </c:pt>
                <c:pt idx="155">
                  <c:v>17.143000000000001</c:v>
                </c:pt>
                <c:pt idx="156">
                  <c:v>33.348999999999997</c:v>
                </c:pt>
                <c:pt idx="157">
                  <c:v>64.102999999999994</c:v>
                </c:pt>
                <c:pt idx="158">
                  <c:v>87.676000000000002</c:v>
                </c:pt>
                <c:pt idx="159">
                  <c:v>128.12</c:v>
                </c:pt>
                <c:pt idx="160">
                  <c:v>118.87</c:v>
                </c:pt>
                <c:pt idx="161">
                  <c:v>164.97</c:v>
                </c:pt>
                <c:pt idx="162">
                  <c:v>140.86000000000001</c:v>
                </c:pt>
                <c:pt idx="163">
                  <c:v>132.63999999999999</c:v>
                </c:pt>
                <c:pt idx="164">
                  <c:v>183.19</c:v>
                </c:pt>
                <c:pt idx="165">
                  <c:v>218.9</c:v>
                </c:pt>
                <c:pt idx="166">
                  <c:v>249.83</c:v>
                </c:pt>
                <c:pt idx="167">
                  <c:v>270.41000000000003</c:v>
                </c:pt>
                <c:pt idx="168">
                  <c:v>181.05</c:v>
                </c:pt>
                <c:pt idx="169">
                  <c:v>241.45</c:v>
                </c:pt>
                <c:pt idx="170">
                  <c:v>312.54000000000002</c:v>
                </c:pt>
                <c:pt idx="171">
                  <c:v>388.09</c:v>
                </c:pt>
                <c:pt idx="172">
                  <c:v>194.98</c:v>
                </c:pt>
                <c:pt idx="173">
                  <c:v>76.650000000000006</c:v>
                </c:pt>
                <c:pt idx="174">
                  <c:v>27.937000000000001</c:v>
                </c:pt>
                <c:pt idx="175">
                  <c:v>44.734000000000002</c:v>
                </c:pt>
                <c:pt idx="194">
                  <c:v>17.004000000000001</c:v>
                </c:pt>
                <c:pt idx="195">
                  <c:v>13.15</c:v>
                </c:pt>
                <c:pt idx="196">
                  <c:v>12.692</c:v>
                </c:pt>
                <c:pt idx="197">
                  <c:v>18.477</c:v>
                </c:pt>
                <c:pt idx="198">
                  <c:v>11.747999999999999</c:v>
                </c:pt>
                <c:pt idx="199">
                  <c:v>9.7128999999999994</c:v>
                </c:pt>
                <c:pt idx="200">
                  <c:v>13.845000000000001</c:v>
                </c:pt>
                <c:pt idx="201">
                  <c:v>23.056999999999999</c:v>
                </c:pt>
                <c:pt idx="202">
                  <c:v>16.48</c:v>
                </c:pt>
                <c:pt idx="203">
                  <c:v>20.503</c:v>
                </c:pt>
                <c:pt idx="204">
                  <c:v>17.138000000000002</c:v>
                </c:pt>
                <c:pt idx="205">
                  <c:v>14.763999999999999</c:v>
                </c:pt>
                <c:pt idx="206">
                  <c:v>6.6512000000000002</c:v>
                </c:pt>
                <c:pt idx="208">
                  <c:v>45.801000000000002</c:v>
                </c:pt>
                <c:pt idx="209">
                  <c:v>67.215999999999994</c:v>
                </c:pt>
                <c:pt idx="210">
                  <c:v>73.546000000000006</c:v>
                </c:pt>
                <c:pt idx="211">
                  <c:v>50.366</c:v>
                </c:pt>
                <c:pt idx="212">
                  <c:v>75.113</c:v>
                </c:pt>
                <c:pt idx="213">
                  <c:v>88.718000000000004</c:v>
                </c:pt>
                <c:pt idx="214">
                  <c:v>81.201999999999998</c:v>
                </c:pt>
                <c:pt idx="215">
                  <c:v>67.225999999999999</c:v>
                </c:pt>
                <c:pt idx="216">
                  <c:v>53.109000000000002</c:v>
                </c:pt>
                <c:pt idx="217">
                  <c:v>98.536000000000001</c:v>
                </c:pt>
                <c:pt idx="218">
                  <c:v>125.33</c:v>
                </c:pt>
                <c:pt idx="219">
                  <c:v>134.57</c:v>
                </c:pt>
                <c:pt idx="220">
                  <c:v>109.23</c:v>
                </c:pt>
                <c:pt idx="221">
                  <c:v>120.58</c:v>
                </c:pt>
                <c:pt idx="222">
                  <c:v>100.78</c:v>
                </c:pt>
                <c:pt idx="223">
                  <c:v>82.832999999999998</c:v>
                </c:pt>
                <c:pt idx="224">
                  <c:v>66.510999999999996</c:v>
                </c:pt>
                <c:pt idx="225">
                  <c:v>30.721</c:v>
                </c:pt>
                <c:pt idx="226">
                  <c:v>26.602</c:v>
                </c:pt>
                <c:pt idx="227">
                  <c:v>32.639000000000003</c:v>
                </c:pt>
                <c:pt idx="228">
                  <c:v>43.360999999999997</c:v>
                </c:pt>
                <c:pt idx="229">
                  <c:v>24.631</c:v>
                </c:pt>
                <c:pt idx="230">
                  <c:v>6.5850999999999997</c:v>
                </c:pt>
                <c:pt idx="231">
                  <c:v>2.2565</c:v>
                </c:pt>
                <c:pt idx="232">
                  <c:v>0.78037999999999996</c:v>
                </c:pt>
                <c:pt idx="233">
                  <c:v>0.37752000000000002</c:v>
                </c:pt>
                <c:pt idx="234">
                  <c:v>-7.7229998999999994E-2</c:v>
                </c:pt>
                <c:pt idx="235">
                  <c:v>0.24343000000000001</c:v>
                </c:pt>
                <c:pt idx="236">
                  <c:v>1.6835</c:v>
                </c:pt>
                <c:pt idx="237">
                  <c:v>-5.0987</c:v>
                </c:pt>
                <c:pt idx="238">
                  <c:v>-8.4481000000000002</c:v>
                </c:pt>
                <c:pt idx="239">
                  <c:v>-5.2919</c:v>
                </c:pt>
                <c:pt idx="240">
                  <c:v>-2.4628000000000001</c:v>
                </c:pt>
                <c:pt idx="241">
                  <c:v>-0.76161999999999996</c:v>
                </c:pt>
                <c:pt idx="242">
                  <c:v>-3.0017</c:v>
                </c:pt>
                <c:pt idx="243">
                  <c:v>-4.8239999999999998</c:v>
                </c:pt>
                <c:pt idx="244">
                  <c:v>-3.3765000000000001</c:v>
                </c:pt>
                <c:pt idx="245">
                  <c:v>-2.1423000000000001</c:v>
                </c:pt>
                <c:pt idx="246">
                  <c:v>2.4292999999999999E-2</c:v>
                </c:pt>
                <c:pt idx="247">
                  <c:v>4.5942999999999996</c:v>
                </c:pt>
                <c:pt idx="248">
                  <c:v>-0.22136</c:v>
                </c:pt>
                <c:pt idx="249">
                  <c:v>4.5698999999999996</c:v>
                </c:pt>
                <c:pt idx="250">
                  <c:v>7.3014000000000001</c:v>
                </c:pt>
                <c:pt idx="251">
                  <c:v>7.3068</c:v>
                </c:pt>
                <c:pt idx="252">
                  <c:v>17.004999999999999</c:v>
                </c:pt>
                <c:pt idx="253">
                  <c:v>23.603000000000002</c:v>
                </c:pt>
                <c:pt idx="254">
                  <c:v>34.703000000000003</c:v>
                </c:pt>
                <c:pt idx="255">
                  <c:v>43.228000000000002</c:v>
                </c:pt>
                <c:pt idx="256">
                  <c:v>53.691000000000003</c:v>
                </c:pt>
                <c:pt idx="257">
                  <c:v>65.959999999999994</c:v>
                </c:pt>
                <c:pt idx="258">
                  <c:v>65.251999999999995</c:v>
                </c:pt>
                <c:pt idx="259">
                  <c:v>126.9</c:v>
                </c:pt>
                <c:pt idx="260">
                  <c:v>162.63</c:v>
                </c:pt>
                <c:pt idx="261">
                  <c:v>174.21</c:v>
                </c:pt>
                <c:pt idx="262">
                  <c:v>176.45</c:v>
                </c:pt>
                <c:pt idx="263">
                  <c:v>158.76</c:v>
                </c:pt>
                <c:pt idx="264">
                  <c:v>185.47</c:v>
                </c:pt>
                <c:pt idx="265">
                  <c:v>179.72</c:v>
                </c:pt>
                <c:pt idx="266">
                  <c:v>199.34</c:v>
                </c:pt>
                <c:pt idx="267">
                  <c:v>250.77</c:v>
                </c:pt>
                <c:pt idx="268">
                  <c:v>248.93</c:v>
                </c:pt>
                <c:pt idx="269">
                  <c:v>215.79</c:v>
                </c:pt>
                <c:pt idx="270">
                  <c:v>189.19</c:v>
                </c:pt>
                <c:pt idx="271">
                  <c:v>166.9</c:v>
                </c:pt>
                <c:pt idx="272">
                  <c:v>179.58</c:v>
                </c:pt>
                <c:pt idx="273">
                  <c:v>106.22</c:v>
                </c:pt>
                <c:pt idx="274">
                  <c:v>64.319999999999993</c:v>
                </c:pt>
                <c:pt idx="275">
                  <c:v>54.878999999999998</c:v>
                </c:pt>
                <c:pt idx="276">
                  <c:v>24.943000000000001</c:v>
                </c:pt>
                <c:pt idx="277">
                  <c:v>1.4581999999999999</c:v>
                </c:pt>
                <c:pt idx="278">
                  <c:v>-0.93586999999999998</c:v>
                </c:pt>
                <c:pt idx="279">
                  <c:v>2.5066999999999999</c:v>
                </c:pt>
                <c:pt idx="280">
                  <c:v>1.3171999999999999</c:v>
                </c:pt>
                <c:pt idx="281">
                  <c:v>0.70979999999999999</c:v>
                </c:pt>
                <c:pt idx="282">
                  <c:v>-0.45584999999999998</c:v>
                </c:pt>
                <c:pt idx="283">
                  <c:v>0.25401000000000001</c:v>
                </c:pt>
                <c:pt idx="284">
                  <c:v>-0.85833000000000004</c:v>
                </c:pt>
                <c:pt idx="285">
                  <c:v>-0.52481</c:v>
                </c:pt>
                <c:pt idx="286">
                  <c:v>0.46338000000000001</c:v>
                </c:pt>
                <c:pt idx="287">
                  <c:v>1.4661</c:v>
                </c:pt>
                <c:pt idx="288">
                  <c:v>-1.8240000000000001</c:v>
                </c:pt>
                <c:pt idx="289">
                  <c:v>-3.0815000000000001</c:v>
                </c:pt>
                <c:pt idx="290">
                  <c:v>-2.4584000000000001</c:v>
                </c:pt>
                <c:pt idx="291">
                  <c:v>-3.0308000000000002</c:v>
                </c:pt>
                <c:pt idx="292">
                  <c:v>-3.7625999999999999</c:v>
                </c:pt>
                <c:pt idx="293">
                  <c:v>-1.6766000000000001</c:v>
                </c:pt>
                <c:pt idx="294">
                  <c:v>-1.6325000000000001</c:v>
                </c:pt>
                <c:pt idx="295">
                  <c:v>-3.1162000000000001</c:v>
                </c:pt>
                <c:pt idx="296">
                  <c:v>-2.9897999999999998</c:v>
                </c:pt>
                <c:pt idx="297">
                  <c:v>0.31172</c:v>
                </c:pt>
                <c:pt idx="298">
                  <c:v>4.7638999999999996</c:v>
                </c:pt>
                <c:pt idx="299">
                  <c:v>7.0259999999999998</c:v>
                </c:pt>
                <c:pt idx="300">
                  <c:v>9.8271999999999995</c:v>
                </c:pt>
                <c:pt idx="301">
                  <c:v>14.125599999999999</c:v>
                </c:pt>
                <c:pt idx="302">
                  <c:v>18.423999999999999</c:v>
                </c:pt>
                <c:pt idx="303">
                  <c:v>28.193000000000001</c:v>
                </c:pt>
                <c:pt idx="304">
                  <c:v>36.097000000000001</c:v>
                </c:pt>
                <c:pt idx="305">
                  <c:v>37.851999999999997</c:v>
                </c:pt>
                <c:pt idx="306">
                  <c:v>59.451000000000001</c:v>
                </c:pt>
                <c:pt idx="307">
                  <c:v>69.694999999999993</c:v>
                </c:pt>
                <c:pt idx="308">
                  <c:v>151.47</c:v>
                </c:pt>
                <c:pt idx="309">
                  <c:v>240.33</c:v>
                </c:pt>
                <c:pt idx="310">
                  <c:v>231.42</c:v>
                </c:pt>
                <c:pt idx="311">
                  <c:v>275.26</c:v>
                </c:pt>
                <c:pt idx="312">
                  <c:v>276.37</c:v>
                </c:pt>
                <c:pt idx="313">
                  <c:v>296.14</c:v>
                </c:pt>
                <c:pt idx="314">
                  <c:v>317.31</c:v>
                </c:pt>
                <c:pt idx="315">
                  <c:v>299.47000000000003</c:v>
                </c:pt>
                <c:pt idx="316">
                  <c:v>275.48</c:v>
                </c:pt>
                <c:pt idx="317">
                  <c:v>283.58999999999997</c:v>
                </c:pt>
                <c:pt idx="318">
                  <c:v>200.96</c:v>
                </c:pt>
                <c:pt idx="319">
                  <c:v>210.65</c:v>
                </c:pt>
                <c:pt idx="320">
                  <c:v>165.2</c:v>
                </c:pt>
                <c:pt idx="321">
                  <c:v>197.59</c:v>
                </c:pt>
                <c:pt idx="322">
                  <c:v>89.001999999999995</c:v>
                </c:pt>
                <c:pt idx="323">
                  <c:v>77.900999999999996</c:v>
                </c:pt>
                <c:pt idx="324">
                  <c:v>40.017000000000003</c:v>
                </c:pt>
                <c:pt idx="325">
                  <c:v>-2.242</c:v>
                </c:pt>
                <c:pt idx="326">
                  <c:v>1.2892000000000001E-2</c:v>
                </c:pt>
                <c:pt idx="327">
                  <c:v>11.618</c:v>
                </c:pt>
                <c:pt idx="328">
                  <c:v>6.4648000000000003</c:v>
                </c:pt>
                <c:pt idx="329">
                  <c:v>13.494</c:v>
                </c:pt>
                <c:pt idx="330">
                  <c:v>10.617000000000001</c:v>
                </c:pt>
                <c:pt idx="331">
                  <c:v>11.023999999999999</c:v>
                </c:pt>
                <c:pt idx="332">
                  <c:v>10.68</c:v>
                </c:pt>
                <c:pt idx="333">
                  <c:v>25.67</c:v>
                </c:pt>
                <c:pt idx="334">
                  <c:v>23.186</c:v>
                </c:pt>
                <c:pt idx="335">
                  <c:v>18.786000000000001</c:v>
                </c:pt>
                <c:pt idx="336">
                  <c:v>25.754000000000001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A-4294-BCCD-F91BFF90F456}"/>
            </c:ext>
          </c:extLst>
        </c:ser>
        <c:ser>
          <c:idx val="3"/>
          <c:order val="3"/>
          <c:tx>
            <c:v>G</c:v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3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Sugarbeet!$W$7:$W$343</c:f>
              <c:numCache>
                <c:formatCode>General</c:formatCode>
                <c:ptCount val="337"/>
                <c:pt idx="0">
                  <c:v>-55.783332999999999</c:v>
                </c:pt>
                <c:pt idx="1">
                  <c:v>-53.366667</c:v>
                </c:pt>
                <c:pt idx="2">
                  <c:v>-53.203333000000001</c:v>
                </c:pt>
                <c:pt idx="3">
                  <c:v>-56.486666999999997</c:v>
                </c:pt>
                <c:pt idx="4">
                  <c:v>-63.333333000000003</c:v>
                </c:pt>
                <c:pt idx="5">
                  <c:v>-61.82</c:v>
                </c:pt>
                <c:pt idx="6">
                  <c:v>-57.99</c:v>
                </c:pt>
                <c:pt idx="7">
                  <c:v>-61.323332999999998</c:v>
                </c:pt>
                <c:pt idx="8">
                  <c:v>-58.07</c:v>
                </c:pt>
                <c:pt idx="9">
                  <c:v>-57.816667000000002</c:v>
                </c:pt>
                <c:pt idx="10">
                  <c:v>-51.973332999999997</c:v>
                </c:pt>
                <c:pt idx="11">
                  <c:v>-37.369999999999997</c:v>
                </c:pt>
                <c:pt idx="12">
                  <c:v>-24.583333</c:v>
                </c:pt>
                <c:pt idx="13">
                  <c:v>-11.228999999999999</c:v>
                </c:pt>
                <c:pt idx="14">
                  <c:v>3.29</c:v>
                </c:pt>
                <c:pt idx="15">
                  <c:v>16.998332999999999</c:v>
                </c:pt>
                <c:pt idx="16">
                  <c:v>33.133333</c:v>
                </c:pt>
                <c:pt idx="17">
                  <c:v>45.2</c:v>
                </c:pt>
                <c:pt idx="18">
                  <c:v>46.626666999999998</c:v>
                </c:pt>
                <c:pt idx="19">
                  <c:v>44</c:v>
                </c:pt>
                <c:pt idx="20">
                  <c:v>62.286667000000001</c:v>
                </c:pt>
                <c:pt idx="21">
                  <c:v>71.12</c:v>
                </c:pt>
                <c:pt idx="22">
                  <c:v>77.146666999999994</c:v>
                </c:pt>
                <c:pt idx="23">
                  <c:v>91.753332999999998</c:v>
                </c:pt>
                <c:pt idx="24">
                  <c:v>70.033332999999999</c:v>
                </c:pt>
                <c:pt idx="25">
                  <c:v>98.116667000000007</c:v>
                </c:pt>
                <c:pt idx="26">
                  <c:v>98.84</c:v>
                </c:pt>
                <c:pt idx="27">
                  <c:v>88.583332999999996</c:v>
                </c:pt>
                <c:pt idx="28">
                  <c:v>68.069999999999993</c:v>
                </c:pt>
                <c:pt idx="29">
                  <c:v>48.993333</c:v>
                </c:pt>
                <c:pt idx="30">
                  <c:v>32.133333</c:v>
                </c:pt>
                <c:pt idx="31">
                  <c:v>32.376666999999998</c:v>
                </c:pt>
                <c:pt idx="32">
                  <c:v>23.693332999999999</c:v>
                </c:pt>
                <c:pt idx="33">
                  <c:v>17.103332999999999</c:v>
                </c:pt>
                <c:pt idx="34">
                  <c:v>10.318</c:v>
                </c:pt>
                <c:pt idx="35">
                  <c:v>8.4183333000000005</c:v>
                </c:pt>
                <c:pt idx="36">
                  <c:v>-1.627</c:v>
                </c:pt>
                <c:pt idx="37">
                  <c:v>-7.758</c:v>
                </c:pt>
                <c:pt idx="38">
                  <c:v>-20.043333000000001</c:v>
                </c:pt>
                <c:pt idx="39">
                  <c:v>-32.766666999999998</c:v>
                </c:pt>
                <c:pt idx="40">
                  <c:v>-39.106667000000002</c:v>
                </c:pt>
                <c:pt idx="41">
                  <c:v>-44.27</c:v>
                </c:pt>
                <c:pt idx="42">
                  <c:v>-49.746667000000002</c:v>
                </c:pt>
                <c:pt idx="43">
                  <c:v>-49.236666999999997</c:v>
                </c:pt>
                <c:pt idx="44">
                  <c:v>-47.496667000000002</c:v>
                </c:pt>
                <c:pt idx="45">
                  <c:v>-50.51</c:v>
                </c:pt>
                <c:pt idx="46">
                  <c:v>-49.31</c:v>
                </c:pt>
                <c:pt idx="47">
                  <c:v>-47.596666999999997</c:v>
                </c:pt>
                <c:pt idx="48">
                  <c:v>-48.843333000000001</c:v>
                </c:pt>
                <c:pt idx="49">
                  <c:v>-48.486666999999997</c:v>
                </c:pt>
                <c:pt idx="50">
                  <c:v>-56.886667000000003</c:v>
                </c:pt>
                <c:pt idx="51">
                  <c:v>-55.24</c:v>
                </c:pt>
                <c:pt idx="52">
                  <c:v>-55.45</c:v>
                </c:pt>
                <c:pt idx="53">
                  <c:v>-60.173333</c:v>
                </c:pt>
                <c:pt idx="54">
                  <c:v>-54.773333000000001</c:v>
                </c:pt>
                <c:pt idx="55">
                  <c:v>-50.686667</c:v>
                </c:pt>
                <c:pt idx="56">
                  <c:v>-50.516666999999998</c:v>
                </c:pt>
                <c:pt idx="57">
                  <c:v>-52.153333000000003</c:v>
                </c:pt>
                <c:pt idx="58">
                  <c:v>-42.256667</c:v>
                </c:pt>
                <c:pt idx="59">
                  <c:v>-26.5</c:v>
                </c:pt>
                <c:pt idx="60">
                  <c:v>-14.406667000000001</c:v>
                </c:pt>
                <c:pt idx="61">
                  <c:v>-3.0993333000000001</c:v>
                </c:pt>
                <c:pt idx="62">
                  <c:v>12.636666999999999</c:v>
                </c:pt>
                <c:pt idx="63">
                  <c:v>25.163333000000002</c:v>
                </c:pt>
                <c:pt idx="64">
                  <c:v>35.146667000000001</c:v>
                </c:pt>
                <c:pt idx="65">
                  <c:v>42.61</c:v>
                </c:pt>
                <c:pt idx="66">
                  <c:v>51.12</c:v>
                </c:pt>
                <c:pt idx="67">
                  <c:v>58.383333</c:v>
                </c:pt>
                <c:pt idx="68">
                  <c:v>75.91</c:v>
                </c:pt>
                <c:pt idx="69">
                  <c:v>87.62</c:v>
                </c:pt>
                <c:pt idx="70">
                  <c:v>91.066666999999995</c:v>
                </c:pt>
                <c:pt idx="71">
                  <c:v>91.36</c:v>
                </c:pt>
                <c:pt idx="72">
                  <c:v>112.56667</c:v>
                </c:pt>
                <c:pt idx="73">
                  <c:v>120.73333</c:v>
                </c:pt>
                <c:pt idx="74">
                  <c:v>117.2</c:v>
                </c:pt>
                <c:pt idx="75">
                  <c:v>105.43333</c:v>
                </c:pt>
                <c:pt idx="76">
                  <c:v>72.943332999999996</c:v>
                </c:pt>
                <c:pt idx="77">
                  <c:v>40.57</c:v>
                </c:pt>
                <c:pt idx="78">
                  <c:v>34.96</c:v>
                </c:pt>
                <c:pt idx="79">
                  <c:v>40.073332999999998</c:v>
                </c:pt>
                <c:pt idx="80">
                  <c:v>28.426666999999998</c:v>
                </c:pt>
                <c:pt idx="81">
                  <c:v>23.1</c:v>
                </c:pt>
                <c:pt idx="82">
                  <c:v>18.886666999999999</c:v>
                </c:pt>
                <c:pt idx="83">
                  <c:v>11.9</c:v>
                </c:pt>
                <c:pt idx="84">
                  <c:v>3.0240300000000002</c:v>
                </c:pt>
                <c:pt idx="85">
                  <c:v>1.145</c:v>
                </c:pt>
                <c:pt idx="86">
                  <c:v>-6.2336666999999997</c:v>
                </c:pt>
                <c:pt idx="87">
                  <c:v>-12.923333</c:v>
                </c:pt>
                <c:pt idx="88">
                  <c:v>-22.193332999999999</c:v>
                </c:pt>
                <c:pt idx="89">
                  <c:v>-25.51</c:v>
                </c:pt>
                <c:pt idx="90">
                  <c:v>-26.563333</c:v>
                </c:pt>
                <c:pt idx="91">
                  <c:v>-29.713332999999999</c:v>
                </c:pt>
                <c:pt idx="92">
                  <c:v>-34.346666999999997</c:v>
                </c:pt>
                <c:pt idx="93">
                  <c:v>-33.119999999999997</c:v>
                </c:pt>
                <c:pt idx="94">
                  <c:v>-34.713332999999999</c:v>
                </c:pt>
                <c:pt idx="95">
                  <c:v>-36.5</c:v>
                </c:pt>
                <c:pt idx="96">
                  <c:v>-39.183332999999998</c:v>
                </c:pt>
                <c:pt idx="97">
                  <c:v>-42.863332999999997</c:v>
                </c:pt>
                <c:pt idx="98">
                  <c:v>-46.053333000000002</c:v>
                </c:pt>
                <c:pt idx="99">
                  <c:v>-42.613332999999997</c:v>
                </c:pt>
                <c:pt idx="100">
                  <c:v>-43.83</c:v>
                </c:pt>
                <c:pt idx="101">
                  <c:v>-43.183332999999998</c:v>
                </c:pt>
                <c:pt idx="102">
                  <c:v>-45.51</c:v>
                </c:pt>
                <c:pt idx="103">
                  <c:v>-48.16</c:v>
                </c:pt>
                <c:pt idx="104">
                  <c:v>-41.68</c:v>
                </c:pt>
                <c:pt idx="105">
                  <c:v>-38.513333000000003</c:v>
                </c:pt>
                <c:pt idx="106">
                  <c:v>-34</c:v>
                </c:pt>
                <c:pt idx="107">
                  <c:v>-21.593333000000001</c:v>
                </c:pt>
                <c:pt idx="108">
                  <c:v>-4.4749999999999996</c:v>
                </c:pt>
                <c:pt idx="109">
                  <c:v>8.3529999999999998</c:v>
                </c:pt>
                <c:pt idx="110">
                  <c:v>19.293333000000001</c:v>
                </c:pt>
                <c:pt idx="111">
                  <c:v>28.51</c:v>
                </c:pt>
                <c:pt idx="112">
                  <c:v>29.373332999999999</c:v>
                </c:pt>
                <c:pt idx="113">
                  <c:v>48.976666999999999</c:v>
                </c:pt>
                <c:pt idx="114">
                  <c:v>57.393332999999998</c:v>
                </c:pt>
                <c:pt idx="115">
                  <c:v>66.033332999999999</c:v>
                </c:pt>
                <c:pt idx="116">
                  <c:v>66.353333000000006</c:v>
                </c:pt>
                <c:pt idx="117">
                  <c:v>71.209999999999994</c:v>
                </c:pt>
                <c:pt idx="118">
                  <c:v>87.366667000000007</c:v>
                </c:pt>
                <c:pt idx="119">
                  <c:v>88.48</c:v>
                </c:pt>
                <c:pt idx="120">
                  <c:v>119.33333</c:v>
                </c:pt>
                <c:pt idx="121">
                  <c:v>114.23333</c:v>
                </c:pt>
                <c:pt idx="122">
                  <c:v>124.4</c:v>
                </c:pt>
                <c:pt idx="123">
                  <c:v>119.83333</c:v>
                </c:pt>
                <c:pt idx="124">
                  <c:v>95.35</c:v>
                </c:pt>
                <c:pt idx="125">
                  <c:v>57.733333000000002</c:v>
                </c:pt>
                <c:pt idx="126">
                  <c:v>47.42</c:v>
                </c:pt>
                <c:pt idx="127">
                  <c:v>43.723332999999997</c:v>
                </c:pt>
                <c:pt idx="128">
                  <c:v>40.75</c:v>
                </c:pt>
                <c:pt idx="129">
                  <c:v>31.82</c:v>
                </c:pt>
                <c:pt idx="130">
                  <c:v>28.926666999999998</c:v>
                </c:pt>
                <c:pt idx="131">
                  <c:v>22.73</c:v>
                </c:pt>
                <c:pt idx="132">
                  <c:v>15.976667000000001</c:v>
                </c:pt>
                <c:pt idx="133">
                  <c:v>11.129</c:v>
                </c:pt>
                <c:pt idx="134">
                  <c:v>1.9085000000000001</c:v>
                </c:pt>
                <c:pt idx="135">
                  <c:v>-7.4740000000000002</c:v>
                </c:pt>
                <c:pt idx="136">
                  <c:v>-11.352</c:v>
                </c:pt>
                <c:pt idx="137">
                  <c:v>-19.373332999999999</c:v>
                </c:pt>
                <c:pt idx="138">
                  <c:v>-24.463332999999999</c:v>
                </c:pt>
                <c:pt idx="139">
                  <c:v>-26.35</c:v>
                </c:pt>
                <c:pt idx="140">
                  <c:v>-27.31</c:v>
                </c:pt>
                <c:pt idx="141">
                  <c:v>-30.673333</c:v>
                </c:pt>
                <c:pt idx="142">
                  <c:v>-31.063333</c:v>
                </c:pt>
                <c:pt idx="143">
                  <c:v>-29.22</c:v>
                </c:pt>
                <c:pt idx="144">
                  <c:v>-35.053333000000002</c:v>
                </c:pt>
                <c:pt idx="145">
                  <c:v>-36.200000000000003</c:v>
                </c:pt>
                <c:pt idx="146">
                  <c:v>-34.793332999999997</c:v>
                </c:pt>
                <c:pt idx="147">
                  <c:v>-35.053333000000002</c:v>
                </c:pt>
                <c:pt idx="148">
                  <c:v>-37.78</c:v>
                </c:pt>
                <c:pt idx="149">
                  <c:v>-40.836666999999998</c:v>
                </c:pt>
                <c:pt idx="150">
                  <c:v>-39.256667</c:v>
                </c:pt>
                <c:pt idx="151">
                  <c:v>-36.770000000000003</c:v>
                </c:pt>
                <c:pt idx="152">
                  <c:v>-38.143332999999998</c:v>
                </c:pt>
                <c:pt idx="153">
                  <c:v>-34.356667000000002</c:v>
                </c:pt>
                <c:pt idx="154">
                  <c:v>-25.34</c:v>
                </c:pt>
                <c:pt idx="155">
                  <c:v>-14.95</c:v>
                </c:pt>
                <c:pt idx="156">
                  <c:v>-4.2503333000000003</c:v>
                </c:pt>
                <c:pt idx="157">
                  <c:v>7.7973333</c:v>
                </c:pt>
                <c:pt idx="158">
                  <c:v>20.143332999999998</c:v>
                </c:pt>
                <c:pt idx="159">
                  <c:v>32.07</c:v>
                </c:pt>
                <c:pt idx="160">
                  <c:v>36.016666999999998</c:v>
                </c:pt>
                <c:pt idx="161">
                  <c:v>54.126666999999998</c:v>
                </c:pt>
                <c:pt idx="162">
                  <c:v>52.383333</c:v>
                </c:pt>
                <c:pt idx="163">
                  <c:v>49.666666999999997</c:v>
                </c:pt>
                <c:pt idx="164">
                  <c:v>66.776667000000003</c:v>
                </c:pt>
                <c:pt idx="165">
                  <c:v>84.646666999999994</c:v>
                </c:pt>
                <c:pt idx="166">
                  <c:v>77.87</c:v>
                </c:pt>
                <c:pt idx="167">
                  <c:v>80.760000000000005</c:v>
                </c:pt>
                <c:pt idx="168">
                  <c:v>79.746667000000002</c:v>
                </c:pt>
                <c:pt idx="169">
                  <c:v>112.8</c:v>
                </c:pt>
                <c:pt idx="170">
                  <c:v>125.1</c:v>
                </c:pt>
                <c:pt idx="171">
                  <c:v>113.43333</c:v>
                </c:pt>
                <c:pt idx="172">
                  <c:v>64.126666999999998</c:v>
                </c:pt>
                <c:pt idx="173">
                  <c:v>43.383333</c:v>
                </c:pt>
                <c:pt idx="174">
                  <c:v>41.163333000000002</c:v>
                </c:pt>
                <c:pt idx="175">
                  <c:v>32.283332999999999</c:v>
                </c:pt>
                <c:pt idx="176">
                  <c:v>-3.9803332999999999</c:v>
                </c:pt>
                <c:pt idx="177">
                  <c:v>-31.65</c:v>
                </c:pt>
                <c:pt idx="178">
                  <c:v>-46.036667000000001</c:v>
                </c:pt>
                <c:pt idx="179">
                  <c:v>-52.583333000000003</c:v>
                </c:pt>
                <c:pt idx="180">
                  <c:v>-45.633333</c:v>
                </c:pt>
                <c:pt idx="181">
                  <c:v>-42.66</c:v>
                </c:pt>
                <c:pt idx="182">
                  <c:v>-32.373333000000002</c:v>
                </c:pt>
                <c:pt idx="183">
                  <c:v>-30.49</c:v>
                </c:pt>
                <c:pt idx="184">
                  <c:v>-26.433333000000001</c:v>
                </c:pt>
                <c:pt idx="185">
                  <c:v>-23.786667000000001</c:v>
                </c:pt>
                <c:pt idx="186">
                  <c:v>-20.46</c:v>
                </c:pt>
                <c:pt idx="187">
                  <c:v>-19.493333</c:v>
                </c:pt>
                <c:pt idx="188">
                  <c:v>-14.573333</c:v>
                </c:pt>
                <c:pt idx="189">
                  <c:v>-13.346667</c:v>
                </c:pt>
                <c:pt idx="190">
                  <c:v>-12.305999999999999</c:v>
                </c:pt>
                <c:pt idx="191">
                  <c:v>-12.04</c:v>
                </c:pt>
                <c:pt idx="192">
                  <c:v>-9.2579999999999991</c:v>
                </c:pt>
                <c:pt idx="193">
                  <c:v>-6.2116667000000003</c:v>
                </c:pt>
                <c:pt idx="194">
                  <c:v>-5.492</c:v>
                </c:pt>
                <c:pt idx="195">
                  <c:v>-8.7330000000000005</c:v>
                </c:pt>
                <c:pt idx="196">
                  <c:v>-7.4006667000000004</c:v>
                </c:pt>
                <c:pt idx="197">
                  <c:v>-11.180999999999999</c:v>
                </c:pt>
                <c:pt idx="198">
                  <c:v>-10.310333</c:v>
                </c:pt>
                <c:pt idx="199">
                  <c:v>-11.956666999999999</c:v>
                </c:pt>
                <c:pt idx="200">
                  <c:v>-11.152666999999999</c:v>
                </c:pt>
                <c:pt idx="201">
                  <c:v>-14.223333</c:v>
                </c:pt>
                <c:pt idx="202">
                  <c:v>-11.776667</c:v>
                </c:pt>
                <c:pt idx="203">
                  <c:v>-12.866667</c:v>
                </c:pt>
                <c:pt idx="204">
                  <c:v>-12.286667</c:v>
                </c:pt>
                <c:pt idx="205">
                  <c:v>-11.166667</c:v>
                </c:pt>
                <c:pt idx="206">
                  <c:v>-8.6783333000000002</c:v>
                </c:pt>
                <c:pt idx="207">
                  <c:v>-9.4786666999999998</c:v>
                </c:pt>
                <c:pt idx="208">
                  <c:v>-3.2613333</c:v>
                </c:pt>
                <c:pt idx="209">
                  <c:v>0.42034666999999998</c:v>
                </c:pt>
                <c:pt idx="210">
                  <c:v>1.6718033000000001</c:v>
                </c:pt>
                <c:pt idx="211">
                  <c:v>0.75916667000000004</c:v>
                </c:pt>
                <c:pt idx="212">
                  <c:v>3.879</c:v>
                </c:pt>
                <c:pt idx="213">
                  <c:v>4.6449999999999996</c:v>
                </c:pt>
                <c:pt idx="214">
                  <c:v>2.9510000000000001</c:v>
                </c:pt>
                <c:pt idx="215">
                  <c:v>-1.4233332999999999</c:v>
                </c:pt>
                <c:pt idx="216">
                  <c:v>-2.1729666999999999</c:v>
                </c:pt>
                <c:pt idx="217">
                  <c:v>5.3904800000000002</c:v>
                </c:pt>
                <c:pt idx="218">
                  <c:v>14.156667000000001</c:v>
                </c:pt>
                <c:pt idx="219">
                  <c:v>13.153333</c:v>
                </c:pt>
                <c:pt idx="220">
                  <c:v>8.1029999999999998</c:v>
                </c:pt>
                <c:pt idx="221">
                  <c:v>12.903333</c:v>
                </c:pt>
                <c:pt idx="222">
                  <c:v>11.906667000000001</c:v>
                </c:pt>
                <c:pt idx="223">
                  <c:v>12.713333</c:v>
                </c:pt>
                <c:pt idx="224">
                  <c:v>6.3493332999999996</c:v>
                </c:pt>
                <c:pt idx="225">
                  <c:v>1.8634333000000001</c:v>
                </c:pt>
                <c:pt idx="226">
                  <c:v>7.4820000000000002</c:v>
                </c:pt>
                <c:pt idx="227">
                  <c:v>6.835</c:v>
                </c:pt>
                <c:pt idx="228">
                  <c:v>5.6790000000000003</c:v>
                </c:pt>
                <c:pt idx="229">
                  <c:v>1.7511227</c:v>
                </c:pt>
                <c:pt idx="230">
                  <c:v>-0.2311</c:v>
                </c:pt>
                <c:pt idx="231">
                  <c:v>-5.0730000000000004</c:v>
                </c:pt>
                <c:pt idx="232">
                  <c:v>-7.99</c:v>
                </c:pt>
                <c:pt idx="233">
                  <c:v>-8.1596667000000007</c:v>
                </c:pt>
                <c:pt idx="234">
                  <c:v>-22.823333000000002</c:v>
                </c:pt>
                <c:pt idx="235">
                  <c:v>-27.66</c:v>
                </c:pt>
                <c:pt idx="236">
                  <c:v>-28.266667000000002</c:v>
                </c:pt>
                <c:pt idx="237">
                  <c:v>-29.893332999999998</c:v>
                </c:pt>
                <c:pt idx="238">
                  <c:v>-22.21</c:v>
                </c:pt>
                <c:pt idx="239">
                  <c:v>-22.35</c:v>
                </c:pt>
                <c:pt idx="240">
                  <c:v>-18.966667000000001</c:v>
                </c:pt>
                <c:pt idx="241">
                  <c:v>-15.276667</c:v>
                </c:pt>
                <c:pt idx="242">
                  <c:v>-21.373332999999999</c:v>
                </c:pt>
                <c:pt idx="243">
                  <c:v>-18.946667000000001</c:v>
                </c:pt>
                <c:pt idx="244">
                  <c:v>-22.233332999999998</c:v>
                </c:pt>
                <c:pt idx="245">
                  <c:v>-18.043333000000001</c:v>
                </c:pt>
                <c:pt idx="246">
                  <c:v>-17.983332999999998</c:v>
                </c:pt>
                <c:pt idx="247">
                  <c:v>-13.436667</c:v>
                </c:pt>
                <c:pt idx="248">
                  <c:v>-15.293333000000001</c:v>
                </c:pt>
                <c:pt idx="249">
                  <c:v>-14.28</c:v>
                </c:pt>
                <c:pt idx="250">
                  <c:v>-13.556666999999999</c:v>
                </c:pt>
                <c:pt idx="251">
                  <c:v>-13.97</c:v>
                </c:pt>
                <c:pt idx="252">
                  <c:v>-12.73</c:v>
                </c:pt>
                <c:pt idx="253">
                  <c:v>-6.0913332999999996</c:v>
                </c:pt>
                <c:pt idx="254">
                  <c:v>-4.2569999999999997</c:v>
                </c:pt>
                <c:pt idx="255">
                  <c:v>-4.2836667000000004</c:v>
                </c:pt>
                <c:pt idx="256">
                  <c:v>-1.1072</c:v>
                </c:pt>
                <c:pt idx="257">
                  <c:v>3.8036667</c:v>
                </c:pt>
                <c:pt idx="258">
                  <c:v>2.6378333</c:v>
                </c:pt>
                <c:pt idx="259">
                  <c:v>12.246</c:v>
                </c:pt>
                <c:pt idx="260">
                  <c:v>22.656666999999999</c:v>
                </c:pt>
                <c:pt idx="261">
                  <c:v>31.47</c:v>
                </c:pt>
                <c:pt idx="262">
                  <c:v>31.103332999999999</c:v>
                </c:pt>
                <c:pt idx="263">
                  <c:v>32.003332999999998</c:v>
                </c:pt>
                <c:pt idx="264">
                  <c:v>37.173333</c:v>
                </c:pt>
                <c:pt idx="265">
                  <c:v>44.596666999999997</c:v>
                </c:pt>
                <c:pt idx="266">
                  <c:v>50.72</c:v>
                </c:pt>
                <c:pt idx="267">
                  <c:v>55.176667000000002</c:v>
                </c:pt>
                <c:pt idx="268">
                  <c:v>49.486666999999997</c:v>
                </c:pt>
                <c:pt idx="269">
                  <c:v>44.896667000000001</c:v>
                </c:pt>
                <c:pt idx="270">
                  <c:v>41.48</c:v>
                </c:pt>
                <c:pt idx="271">
                  <c:v>36.9</c:v>
                </c:pt>
                <c:pt idx="272">
                  <c:v>29.693332999999999</c:v>
                </c:pt>
                <c:pt idx="273">
                  <c:v>20.733332999999998</c:v>
                </c:pt>
                <c:pt idx="274">
                  <c:v>14.3</c:v>
                </c:pt>
                <c:pt idx="275">
                  <c:v>8.9616667000000003</c:v>
                </c:pt>
                <c:pt idx="276">
                  <c:v>7.9313333000000004</c:v>
                </c:pt>
                <c:pt idx="277">
                  <c:v>2.3199999999999998</c:v>
                </c:pt>
                <c:pt idx="278">
                  <c:v>-6.665</c:v>
                </c:pt>
                <c:pt idx="279">
                  <c:v>-17.03</c:v>
                </c:pt>
                <c:pt idx="280">
                  <c:v>-21.09</c:v>
                </c:pt>
                <c:pt idx="281">
                  <c:v>-19.476666999999999</c:v>
                </c:pt>
                <c:pt idx="282">
                  <c:v>-18.066666999999999</c:v>
                </c:pt>
                <c:pt idx="283">
                  <c:v>-19.963332999999999</c:v>
                </c:pt>
                <c:pt idx="284">
                  <c:v>-21.933333000000001</c:v>
                </c:pt>
                <c:pt idx="285">
                  <c:v>-16.646667000000001</c:v>
                </c:pt>
                <c:pt idx="286">
                  <c:v>-19.153333</c:v>
                </c:pt>
                <c:pt idx="287">
                  <c:v>-17.613333000000001</c:v>
                </c:pt>
                <c:pt idx="288">
                  <c:v>-18.726666999999999</c:v>
                </c:pt>
                <c:pt idx="289">
                  <c:v>-18.5</c:v>
                </c:pt>
                <c:pt idx="290">
                  <c:v>-19.2</c:v>
                </c:pt>
                <c:pt idx="291">
                  <c:v>-20.003333000000001</c:v>
                </c:pt>
                <c:pt idx="292">
                  <c:v>-20.903333</c:v>
                </c:pt>
                <c:pt idx="293">
                  <c:v>-24.716667000000001</c:v>
                </c:pt>
                <c:pt idx="294">
                  <c:v>-25.233332999999998</c:v>
                </c:pt>
                <c:pt idx="295">
                  <c:v>-24.44</c:v>
                </c:pt>
                <c:pt idx="296">
                  <c:v>-14.903333</c:v>
                </c:pt>
                <c:pt idx="297">
                  <c:v>-13.936667</c:v>
                </c:pt>
                <c:pt idx="298">
                  <c:v>-10.435333</c:v>
                </c:pt>
                <c:pt idx="299">
                  <c:v>-5.4290000000000003</c:v>
                </c:pt>
                <c:pt idx="300">
                  <c:v>-4.7493333</c:v>
                </c:pt>
                <c:pt idx="301">
                  <c:v>-2.4249999999999998</c:v>
                </c:pt>
                <c:pt idx="302">
                  <c:v>0.84450000000000003</c:v>
                </c:pt>
                <c:pt idx="303">
                  <c:v>1.4420667</c:v>
                </c:pt>
                <c:pt idx="304">
                  <c:v>4.6023332999999997</c:v>
                </c:pt>
                <c:pt idx="305">
                  <c:v>4.1909999999999998</c:v>
                </c:pt>
                <c:pt idx="306">
                  <c:v>9.1556666999999994</c:v>
                </c:pt>
                <c:pt idx="307">
                  <c:v>14.477333</c:v>
                </c:pt>
                <c:pt idx="308">
                  <c:v>32.83</c:v>
                </c:pt>
                <c:pt idx="309">
                  <c:v>43.133333</c:v>
                </c:pt>
                <c:pt idx="310">
                  <c:v>48.483333000000002</c:v>
                </c:pt>
                <c:pt idx="311">
                  <c:v>60.816667000000002</c:v>
                </c:pt>
                <c:pt idx="312">
                  <c:v>59.043332999999997</c:v>
                </c:pt>
                <c:pt idx="313">
                  <c:v>65.553332999999995</c:v>
                </c:pt>
                <c:pt idx="314">
                  <c:v>55.063333</c:v>
                </c:pt>
                <c:pt idx="315">
                  <c:v>42.233333000000002</c:v>
                </c:pt>
                <c:pt idx="316">
                  <c:v>28.433333000000001</c:v>
                </c:pt>
                <c:pt idx="317">
                  <c:v>25.316666999999999</c:v>
                </c:pt>
                <c:pt idx="318">
                  <c:v>11.910333</c:v>
                </c:pt>
                <c:pt idx="319">
                  <c:v>12.416667</c:v>
                </c:pt>
                <c:pt idx="320">
                  <c:v>11.856332999999999</c:v>
                </c:pt>
                <c:pt idx="321">
                  <c:v>10.605</c:v>
                </c:pt>
                <c:pt idx="322">
                  <c:v>-7.1241332999999996</c:v>
                </c:pt>
                <c:pt idx="323">
                  <c:v>-1.5177666999999999</c:v>
                </c:pt>
                <c:pt idx="324">
                  <c:v>-3.4786666999999998</c:v>
                </c:pt>
                <c:pt idx="325">
                  <c:v>-5.8186999999999998</c:v>
                </c:pt>
                <c:pt idx="326">
                  <c:v>-20.329999999999998</c:v>
                </c:pt>
                <c:pt idx="327">
                  <c:v>-28.083333</c:v>
                </c:pt>
                <c:pt idx="328">
                  <c:v>-24.383333</c:v>
                </c:pt>
                <c:pt idx="329">
                  <c:v>-21.48</c:v>
                </c:pt>
                <c:pt idx="330">
                  <c:v>-16.403333</c:v>
                </c:pt>
                <c:pt idx="331">
                  <c:v>-17.316666999999999</c:v>
                </c:pt>
                <c:pt idx="332">
                  <c:v>-17.026667</c:v>
                </c:pt>
                <c:pt idx="333">
                  <c:v>-17.96</c:v>
                </c:pt>
                <c:pt idx="334">
                  <c:v>-16.146667000000001</c:v>
                </c:pt>
                <c:pt idx="335">
                  <c:v>-16.513332999999999</c:v>
                </c:pt>
                <c:pt idx="336">
                  <c:v>-18.583333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A-4294-BCCD-F91BFF90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9536"/>
        <c:axId val="41971712"/>
      </c:lineChart>
      <c:catAx>
        <c:axId val="419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71712"/>
        <c:crossesAt val="-100"/>
        <c:auto val="1"/>
        <c:lblAlgn val="ctr"/>
        <c:lblOffset val="100"/>
        <c:tickLblSkip val="24"/>
        <c:noMultiLvlLbl val="0"/>
      </c:catAx>
      <c:valAx>
        <c:axId val="4197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 Flux [W/m^2]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8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17706" cy="9065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17706" cy="9065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tr32.uni-koeln.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tr32.uni-koeln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tr32.uni-koeln.d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tr32.uni-koeln.d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tr32.uni-koel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FC8E-FE39-4F53-BBA2-165911AAB2EF}">
  <dimension ref="A1:AJ14"/>
  <sheetViews>
    <sheetView tabSelected="1" workbookViewId="0">
      <selection activeCell="A6" sqref="A6"/>
    </sheetView>
  </sheetViews>
  <sheetFormatPr defaultRowHeight="14.5" x14ac:dyDescent="0.35"/>
  <cols>
    <col min="1" max="1" width="15.26953125" customWidth="1"/>
  </cols>
  <sheetData>
    <row r="1" spans="1:36" x14ac:dyDescent="0.35">
      <c r="A1" s="10" t="s">
        <v>29</v>
      </c>
      <c r="C1" t="s">
        <v>67</v>
      </c>
      <c r="T1" t="s">
        <v>68</v>
      </c>
    </row>
    <row r="2" spans="1:36" ht="18.5" x14ac:dyDescent="0.45">
      <c r="A2" s="9" t="s">
        <v>24</v>
      </c>
      <c r="C2" s="11" t="s">
        <v>26</v>
      </c>
      <c r="D2" s="10">
        <v>2.4</v>
      </c>
      <c r="E2" s="10"/>
      <c r="F2" s="10" t="s">
        <v>27</v>
      </c>
    </row>
    <row r="3" spans="1:36" x14ac:dyDescent="0.35">
      <c r="A3" s="8" t="s">
        <v>25</v>
      </c>
    </row>
    <row r="4" spans="1:36" x14ac:dyDescent="0.35">
      <c r="A4" s="8"/>
    </row>
    <row r="5" spans="1:36" x14ac:dyDescent="0.35">
      <c r="A5" s="4" t="s">
        <v>42</v>
      </c>
      <c r="B5" s="4" t="s">
        <v>1</v>
      </c>
      <c r="C5" s="6" t="s">
        <v>69</v>
      </c>
      <c r="D5" s="5" t="s">
        <v>70</v>
      </c>
      <c r="E5" s="5" t="s">
        <v>71</v>
      </c>
      <c r="F5" s="5" t="s">
        <v>72</v>
      </c>
      <c r="G5" s="5" t="s">
        <v>73</v>
      </c>
      <c r="H5" s="5" t="s">
        <v>74</v>
      </c>
      <c r="I5" s="5" t="s">
        <v>75</v>
      </c>
      <c r="J5" s="5" t="s">
        <v>76</v>
      </c>
      <c r="K5" s="5" t="s">
        <v>77</v>
      </c>
      <c r="L5" s="5" t="s">
        <v>78</v>
      </c>
      <c r="M5" s="5" t="s">
        <v>79</v>
      </c>
      <c r="N5" s="12" t="s">
        <v>80</v>
      </c>
      <c r="O5" s="12" t="s">
        <v>81</v>
      </c>
      <c r="P5" s="12" t="s">
        <v>82</v>
      </c>
      <c r="Q5" s="12" t="s">
        <v>83</v>
      </c>
      <c r="R5" s="12" t="s">
        <v>84</v>
      </c>
      <c r="S5" s="13" t="s">
        <v>85</v>
      </c>
      <c r="T5" s="6" t="s">
        <v>86</v>
      </c>
      <c r="U5" s="5" t="s">
        <v>87</v>
      </c>
      <c r="V5" s="5" t="s">
        <v>88</v>
      </c>
      <c r="W5" s="5" t="s">
        <v>89</v>
      </c>
      <c r="X5" s="5" t="s">
        <v>90</v>
      </c>
      <c r="Y5" s="5" t="s">
        <v>91</v>
      </c>
      <c r="Z5" s="5" t="s">
        <v>92</v>
      </c>
      <c r="AA5" s="5" t="s">
        <v>93</v>
      </c>
      <c r="AB5" s="5" t="s">
        <v>94</v>
      </c>
      <c r="AC5" s="5" t="s">
        <v>96</v>
      </c>
      <c r="AD5" s="5" t="s">
        <v>95</v>
      </c>
      <c r="AE5" s="12" t="s">
        <v>97</v>
      </c>
      <c r="AF5" s="12" t="s">
        <v>98</v>
      </c>
      <c r="AG5" s="12" t="s">
        <v>99</v>
      </c>
      <c r="AH5" s="12" t="s">
        <v>100</v>
      </c>
      <c r="AI5" s="12" t="s">
        <v>101</v>
      </c>
      <c r="AJ5" s="13" t="s">
        <v>102</v>
      </c>
    </row>
    <row r="6" spans="1:36" x14ac:dyDescent="0.35">
      <c r="A6" s="4" t="s">
        <v>6</v>
      </c>
      <c r="B6" s="4" t="s">
        <v>6</v>
      </c>
      <c r="C6" s="6" t="s">
        <v>8</v>
      </c>
      <c r="D6" s="6" t="s">
        <v>9</v>
      </c>
      <c r="E6" s="6" t="s">
        <v>10</v>
      </c>
      <c r="F6" s="6" t="s">
        <v>10</v>
      </c>
      <c r="G6" s="6" t="s">
        <v>9</v>
      </c>
      <c r="H6" s="6" t="s">
        <v>7</v>
      </c>
      <c r="I6" s="6" t="s">
        <v>11</v>
      </c>
      <c r="J6" s="6" t="s">
        <v>12</v>
      </c>
      <c r="K6" s="6" t="s">
        <v>12</v>
      </c>
      <c r="L6" s="6" t="s">
        <v>7</v>
      </c>
      <c r="M6" s="6" t="s">
        <v>13</v>
      </c>
      <c r="N6" s="12" t="s">
        <v>35</v>
      </c>
      <c r="O6" s="12" t="s">
        <v>35</v>
      </c>
      <c r="P6" s="12" t="s">
        <v>35</v>
      </c>
      <c r="Q6" s="12" t="s">
        <v>35</v>
      </c>
      <c r="R6" s="12" t="s">
        <v>35</v>
      </c>
      <c r="S6" s="13" t="s">
        <v>35</v>
      </c>
      <c r="T6" s="6" t="s">
        <v>8</v>
      </c>
      <c r="U6" s="6" t="s">
        <v>9</v>
      </c>
      <c r="V6" s="6" t="s">
        <v>10</v>
      </c>
      <c r="W6" s="6" t="s">
        <v>10</v>
      </c>
      <c r="X6" s="6" t="s">
        <v>9</v>
      </c>
      <c r="Y6" s="6" t="s">
        <v>7</v>
      </c>
      <c r="Z6" s="6" t="s">
        <v>11</v>
      </c>
      <c r="AA6" s="6" t="s">
        <v>12</v>
      </c>
      <c r="AB6" s="6" t="s">
        <v>12</v>
      </c>
      <c r="AC6" s="6" t="s">
        <v>7</v>
      </c>
      <c r="AD6" s="6" t="s">
        <v>13</v>
      </c>
      <c r="AE6" s="12" t="s">
        <v>35</v>
      </c>
      <c r="AF6" s="12" t="s">
        <v>35</v>
      </c>
      <c r="AG6" s="12" t="s">
        <v>35</v>
      </c>
      <c r="AH6" s="12" t="s">
        <v>35</v>
      </c>
      <c r="AI6" s="12" t="s">
        <v>35</v>
      </c>
      <c r="AJ6" s="13" t="s">
        <v>35</v>
      </c>
    </row>
    <row r="7" spans="1:36" x14ac:dyDescent="0.35">
      <c r="A7" s="17" t="s">
        <v>42</v>
      </c>
      <c r="B7" s="17" t="s">
        <v>43</v>
      </c>
      <c r="C7" t="s">
        <v>105</v>
      </c>
      <c r="D7" s="18" t="s">
        <v>104</v>
      </c>
      <c r="E7" s="19" t="s">
        <v>103</v>
      </c>
      <c r="F7" s="18" t="s">
        <v>106</v>
      </c>
      <c r="G7" s="18" t="s">
        <v>107</v>
      </c>
      <c r="H7" s="19" t="s">
        <v>108</v>
      </c>
      <c r="I7" s="19" t="s">
        <v>109</v>
      </c>
      <c r="J7" t="s">
        <v>110</v>
      </c>
      <c r="K7" t="s">
        <v>111</v>
      </c>
      <c r="L7" t="s">
        <v>112</v>
      </c>
      <c r="M7" t="s">
        <v>113</v>
      </c>
      <c r="N7" s="19" t="s">
        <v>114</v>
      </c>
      <c r="O7" s="19" t="s">
        <v>115</v>
      </c>
      <c r="P7" s="19" t="s">
        <v>116</v>
      </c>
      <c r="Q7" s="19" t="s">
        <v>117</v>
      </c>
      <c r="R7" s="19" t="s">
        <v>118</v>
      </c>
      <c r="S7" s="19" t="s">
        <v>119</v>
      </c>
      <c r="T7" t="s">
        <v>120</v>
      </c>
      <c r="U7" s="18" t="s">
        <v>121</v>
      </c>
      <c r="V7" s="19" t="s">
        <v>122</v>
      </c>
      <c r="W7" s="18" t="s">
        <v>123</v>
      </c>
      <c r="X7" s="18" t="s">
        <v>124</v>
      </c>
      <c r="Y7" s="19" t="s">
        <v>125</v>
      </c>
      <c r="Z7" s="19" t="s">
        <v>126</v>
      </c>
      <c r="AA7" t="s">
        <v>127</v>
      </c>
      <c r="AB7" t="s">
        <v>128</v>
      </c>
      <c r="AC7" t="s">
        <v>129</v>
      </c>
      <c r="AD7" t="s">
        <v>130</v>
      </c>
      <c r="AE7" s="19" t="s">
        <v>131</v>
      </c>
      <c r="AF7" s="19" t="s">
        <v>132</v>
      </c>
      <c r="AG7" s="19" t="s">
        <v>133</v>
      </c>
      <c r="AH7" s="19" t="s">
        <v>134</v>
      </c>
      <c r="AI7" s="19" t="s">
        <v>135</v>
      </c>
      <c r="AJ7" s="19" t="s">
        <v>136</v>
      </c>
    </row>
    <row r="8" spans="1:36" x14ac:dyDescent="0.35">
      <c r="A8" s="20">
        <f>'Bare soil 24hour data'!A8</f>
        <v>40029</v>
      </c>
      <c r="B8">
        <f>'Bare soil 24hour data'!B8</f>
        <v>216</v>
      </c>
      <c r="C8">
        <f>'Bare soil 24hour data'!H8</f>
        <v>290.16395833333331</v>
      </c>
      <c r="D8">
        <f>'Bare soil 24hour data'!I8</f>
        <v>9.1268187770833335E-3</v>
      </c>
      <c r="E8">
        <f>'Bare soil 24hour data'!J8</f>
        <v>7.5886079463568096E-3</v>
      </c>
      <c r="F8">
        <f>'Bare soil 24hour data'!K8</f>
        <v>6.202908310416667E-4</v>
      </c>
      <c r="G8">
        <f>'Bare soil 24hour data'!L8</f>
        <v>1.2026999999999999</v>
      </c>
      <c r="H8">
        <f>'Bare soil 24hour data'!M8</f>
        <v>0.97162266660416685</v>
      </c>
      <c r="I8">
        <f>'Bare soil 24hour data'!N8</f>
        <v>136.70316166666666</v>
      </c>
      <c r="J8">
        <f>'Bare soil 24hour data'!O8</f>
        <v>88.729911104125051</v>
      </c>
      <c r="K8">
        <f>'Bare soil 24hour data'!P8</f>
        <v>27.780963041708329</v>
      </c>
      <c r="L8">
        <f>'Bare soil 24hour data'!Q8</f>
        <v>0.13105758358333333</v>
      </c>
      <c r="M8">
        <f>'Bare soil 24hour data'!R8</f>
        <v>7.4861460541666676E-8</v>
      </c>
      <c r="N8">
        <f>'Bare soil 24hour data'!S8</f>
        <v>283.00242195833334</v>
      </c>
      <c r="O8">
        <f>'Bare soil 24hour data'!T8</f>
        <v>59.306854318750005</v>
      </c>
      <c r="P8">
        <f>'Bare soil 24hour data'!U8</f>
        <v>328.31090520833339</v>
      </c>
      <c r="Q8">
        <f>'Bare soil 24hour data'!V8</f>
        <v>417.88439187500006</v>
      </c>
      <c r="R8">
        <f>'Bare soil 24hour data'!W8</f>
        <v>134.12208097291665</v>
      </c>
      <c r="S8">
        <f>'Bare soil 24hour data'!X8</f>
        <v>1.4315839520833393</v>
      </c>
      <c r="T8">
        <f>'Sugarbeet 24hour data'!H8</f>
        <v>290.19750000000005</v>
      </c>
      <c r="U8">
        <f>'Sugarbeet 24hour data'!I8</f>
        <v>8.9716395437499982E-3</v>
      </c>
      <c r="V8">
        <f>'Sugarbeet 24hour data'!J8</f>
        <v>7.4602800575841663E-3</v>
      </c>
      <c r="W8">
        <f>'Sugarbeet 24hour data'!K8</f>
        <v>6.2414708270833316E-4</v>
      </c>
      <c r="X8">
        <f>'Sugarbeet 24hour data'!L8</f>
        <v>1.2025874999999999</v>
      </c>
      <c r="Y8">
        <f>'Sugarbeet 24hour data'!M8</f>
        <v>0.98653187499999995</v>
      </c>
      <c r="Z8">
        <f>'Sugarbeet 24hour data'!N8</f>
        <v>118.90663333333333</v>
      </c>
      <c r="AA8">
        <f>'Sugarbeet 24hour data'!O8</f>
        <v>17.178227708333335</v>
      </c>
      <c r="AB8">
        <f>'Sugarbeet 24hour data'!P8</f>
        <v>91.450219395812454</v>
      </c>
      <c r="AC8">
        <f>'Sugarbeet 24hour data'!Q8</f>
        <v>0.1053559168333333</v>
      </c>
      <c r="AD8">
        <f>'Sugarbeet 24hour data'!R8</f>
        <v>-3.1410317206041691E-7</v>
      </c>
      <c r="AE8">
        <f>'Sugarbeet 24hour data'!S8</f>
        <v>299.18403084166664</v>
      </c>
      <c r="AF8">
        <f>'Sugarbeet 24hour data'!T8</f>
        <v>61.809751666666649</v>
      </c>
      <c r="AG8">
        <f>'Sugarbeet 24hour data'!U8</f>
        <v>323.73570187499996</v>
      </c>
      <c r="AH8">
        <f>'Sugarbeet 24hour data'!V8</f>
        <v>398.99182020833342</v>
      </c>
      <c r="AI8">
        <f>'Sugarbeet 24hour data'!W8</f>
        <v>162.11816084166668</v>
      </c>
      <c r="AJ8">
        <f>'Sugarbeet 24hour data'!X8</f>
        <v>-1.1579722645833377</v>
      </c>
    </row>
    <row r="9" spans="1:36" x14ac:dyDescent="0.35">
      <c r="A9" s="20">
        <f>'Bare soil 24hour data'!A9</f>
        <v>40030</v>
      </c>
      <c r="B9">
        <f>'Bare soil 24hour data'!B9</f>
        <v>217</v>
      </c>
      <c r="C9">
        <f>'Bare soil 24hour data'!H9</f>
        <v>293.00229166666662</v>
      </c>
      <c r="D9">
        <f>'Bare soil 24hour data'!I9</f>
        <v>9.7314937437500016E-3</v>
      </c>
      <c r="E9">
        <f>'Bare soil 24hour data'!J9</f>
        <v>8.1759795649388629E-3</v>
      </c>
      <c r="F9">
        <f>'Bare soil 24hour data'!K9</f>
        <v>6.3146187124999992E-4</v>
      </c>
      <c r="G9">
        <f>'Bare soil 24hour data'!L9</f>
        <v>1.1902541666666666</v>
      </c>
      <c r="H9">
        <f>'Bare soil 24hour data'!M9</f>
        <v>1.3656304166666668</v>
      </c>
      <c r="I9">
        <f>'Bare soil 24hour data'!N9</f>
        <v>109.73104166666663</v>
      </c>
      <c r="J9">
        <f>'Bare soil 24hour data'!O9</f>
        <v>81.631674875041668</v>
      </c>
      <c r="K9">
        <f>'Bare soil 24hour data'!P9</f>
        <v>25.06789172918749</v>
      </c>
      <c r="L9">
        <f>'Bare soil 24hour data'!Q9</f>
        <v>0.17623200226666672</v>
      </c>
      <c r="M9">
        <f>'Bare soil 24hour data'!R9</f>
        <v>6.0431372829375003E-8</v>
      </c>
      <c r="N9">
        <f>'Bare soil 24hour data'!S9</f>
        <v>277.95352252437493</v>
      </c>
      <c r="O9">
        <f>'Bare soil 24hour data'!T9</f>
        <v>60.57425007354167</v>
      </c>
      <c r="P9">
        <f>'Bare soil 24hour data'!U9</f>
        <v>349.48182375000005</v>
      </c>
      <c r="Q9">
        <f>'Bare soil 24hour data'!V9</f>
        <v>432.09800833333333</v>
      </c>
      <c r="R9">
        <f>'Bare soil 24hour data'!W9</f>
        <v>134.76308786750002</v>
      </c>
      <c r="S9">
        <f>'Bare soil 24hour data'!X9</f>
        <v>9.7193260833333355</v>
      </c>
      <c r="T9">
        <f>'Sugarbeet 24hour data'!H9</f>
        <v>293.0691666666666</v>
      </c>
      <c r="U9">
        <f>'Sugarbeet 24hour data'!I9</f>
        <v>9.5040291437499969E-3</v>
      </c>
      <c r="V9">
        <f>'Sugarbeet 24hour data'!J9</f>
        <v>7.9862854989574943E-3</v>
      </c>
      <c r="W9">
        <f>'Sugarbeet 24hour data'!K9</f>
        <v>6.2825541624999994E-4</v>
      </c>
      <c r="X9">
        <f>'Sugarbeet 24hour data'!L9</f>
        <v>1.1900437499999998</v>
      </c>
      <c r="Y9">
        <f>'Sugarbeet 24hour data'!M9</f>
        <v>1.4868239583333338</v>
      </c>
      <c r="Z9">
        <f>'Sugarbeet 24hour data'!N9</f>
        <v>106.12166666666667</v>
      </c>
      <c r="AA9">
        <f>'Sugarbeet 24hour data'!O9</f>
        <v>6.7533893749999985</v>
      </c>
      <c r="AB9">
        <f>'Sugarbeet 24hour data'!P9</f>
        <v>84.602718958291646</v>
      </c>
      <c r="AC9">
        <f>'Sugarbeet 24hour data'!Q9</f>
        <v>0.14534145845833335</v>
      </c>
      <c r="AD9">
        <f>'Sugarbeet 24hour data'!R9</f>
        <v>-2.0906009229999989E-7</v>
      </c>
      <c r="AE9">
        <f>'Sugarbeet 24hour data'!S9</f>
        <v>292.29283777083327</v>
      </c>
      <c r="AF9">
        <f>'Sugarbeet 24hour data'!T9</f>
        <v>60.163766002083328</v>
      </c>
      <c r="AG9">
        <f>'Sugarbeet 24hour data'!U9</f>
        <v>340.04152088888895</v>
      </c>
      <c r="AH9">
        <f>'Sugarbeet 24hour data'!V9</f>
        <v>415.06757955555571</v>
      </c>
      <c r="AI9">
        <f>'Sugarbeet 24hour data'!W9</f>
        <v>172.57828455333333</v>
      </c>
      <c r="AJ9">
        <f>'Sugarbeet 24hour data'!X9</f>
        <v>8.7643616874999974</v>
      </c>
    </row>
    <row r="10" spans="1:36" x14ac:dyDescent="0.35">
      <c r="A10" s="20">
        <f>'Bare soil 24hour data'!A10</f>
        <v>40031</v>
      </c>
      <c r="B10">
        <f>'Bare soil 24hour data'!B10</f>
        <v>218</v>
      </c>
      <c r="C10">
        <f>'Bare soil 24hour data'!H10</f>
        <v>294.98770833333333</v>
      </c>
      <c r="D10">
        <f>'Bare soil 24hour data'!I10</f>
        <v>1.1248116645833334E-2</v>
      </c>
      <c r="E10">
        <f>'Bare soil 24hour data'!J10</f>
        <v>9.5388197620902681E-3</v>
      </c>
      <c r="F10">
        <f>'Bare soil 24hour data'!K10</f>
        <v>6.3260645729166674E-4</v>
      </c>
      <c r="G10">
        <f>'Bare soil 24hour data'!L10</f>
        <v>1.1791937500000003</v>
      </c>
      <c r="H10">
        <f>'Bare soil 24hour data'!M10</f>
        <v>1.9192029166666664</v>
      </c>
      <c r="I10">
        <f>'Bare soil 24hour data'!N10</f>
        <v>115.68145833333331</v>
      </c>
      <c r="J10">
        <f>'Bare soil 24hour data'!O10</f>
        <v>81.249399166666677</v>
      </c>
      <c r="K10">
        <f>'Bare soil 24hour data'!P10</f>
        <v>24.232291833333324</v>
      </c>
      <c r="L10">
        <f>'Bare soil 24hour data'!Q10</f>
        <v>0.23179079172916664</v>
      </c>
      <c r="M10">
        <f>'Bare soil 24hour data'!R10</f>
        <v>6.5621840168749999E-8</v>
      </c>
      <c r="N10">
        <f>'Bare soil 24hour data'!S10</f>
        <v>262.72096281249998</v>
      </c>
      <c r="O10">
        <f>'Bare soil 24hour data'!T10</f>
        <v>58.693594508333327</v>
      </c>
      <c r="P10">
        <f>'Bare soil 24hour data'!U10</f>
        <v>362.94083000000001</v>
      </c>
      <c r="Q10">
        <f>'Bare soil 24hour data'!V10</f>
        <v>442.22451583333327</v>
      </c>
      <c r="R10">
        <f>'Bare soil 24hour data'!W10</f>
        <v>124.74368247083335</v>
      </c>
      <c r="S10">
        <f>'Bare soil 24hour data'!X10</f>
        <v>14.023332820833341</v>
      </c>
      <c r="T10">
        <f>'Sugarbeet 24hour data'!H10</f>
        <v>295.12229166666663</v>
      </c>
      <c r="U10">
        <f>'Sugarbeet 24hour data'!I10</f>
        <v>1.0919567378260869E-2</v>
      </c>
      <c r="V10">
        <f>'Sugarbeet 24hour data'!J10</f>
        <v>9.2612122631910102E-3</v>
      </c>
      <c r="W10">
        <f>'Sugarbeet 24hour data'!K10</f>
        <v>6.3270087000000014E-4</v>
      </c>
      <c r="X10">
        <f>'Sugarbeet 24hour data'!L10</f>
        <v>1.1790645833333337</v>
      </c>
      <c r="Y10">
        <f>'Sugarbeet 24hour data'!M10</f>
        <v>1.9277904166666662</v>
      </c>
      <c r="Z10">
        <f>'Sugarbeet 24hour data'!N10</f>
        <v>109.88481250000001</v>
      </c>
      <c r="AA10">
        <f>'Sugarbeet 24hour data'!O10</f>
        <v>3.4220124999999975</v>
      </c>
      <c r="AB10">
        <f>'Sugarbeet 24hour data'!P10</f>
        <v>81.590844065239139</v>
      </c>
      <c r="AC10">
        <f>'Sugarbeet 24hour data'!Q10</f>
        <v>0.17219710412499997</v>
      </c>
      <c r="AD10">
        <f>'Sugarbeet 24hour data'!R10</f>
        <v>-2.1045918977826085E-7</v>
      </c>
      <c r="AE10">
        <f>'Sugarbeet 24hour data'!S10</f>
        <v>275.89577665958336</v>
      </c>
      <c r="AF10">
        <f>'Sugarbeet 24hour data'!T10</f>
        <v>57.915241187499987</v>
      </c>
      <c r="AG10">
        <f>'Sugarbeet 24hour data'!U10</f>
        <v>354.44676333333331</v>
      </c>
      <c r="AH10">
        <f>'Sugarbeet 24hour data'!V10</f>
        <v>424.60929022222228</v>
      </c>
      <c r="AI10">
        <f>'Sugarbeet 24hour data'!W10</f>
        <v>162.35004428133334</v>
      </c>
      <c r="AJ10">
        <f>'Sugarbeet 24hour data'!X10</f>
        <v>15.576517208333337</v>
      </c>
    </row>
    <row r="11" spans="1:36" x14ac:dyDescent="0.35">
      <c r="A11" s="20">
        <f>'Bare soil 24hour data'!A11</f>
        <v>40032</v>
      </c>
      <c r="B11">
        <f>'Bare soil 24hour data'!B11</f>
        <v>219</v>
      </c>
      <c r="C11">
        <f>'Bare soil 24hour data'!H11</f>
        <v>295.47999999999996</v>
      </c>
      <c r="D11">
        <f>'Bare soil 24hour data'!I11</f>
        <v>1.2614558882352939E-2</v>
      </c>
      <c r="E11">
        <f>'Bare soil 24hour data'!J11</f>
        <v>1.0746112937938547E-2</v>
      </c>
      <c r="F11">
        <f>'Bare soil 24hour data'!K11</f>
        <v>6.2888499852941184E-4</v>
      </c>
      <c r="G11">
        <f>'Bare soil 24hour data'!L11</f>
        <v>1.1738717948717949</v>
      </c>
      <c r="H11">
        <f>'Bare soil 24hour data'!M11</f>
        <v>2.0992325641025644</v>
      </c>
      <c r="I11">
        <f>'Bare soil 24hour data'!N11</f>
        <v>170.38184615384614</v>
      </c>
      <c r="J11">
        <f>'Bare soil 24hour data'!O11</f>
        <v>67.232534375</v>
      </c>
      <c r="K11">
        <f>'Bare soil 24hour data'!P11</f>
        <v>19.556450020854168</v>
      </c>
      <c r="L11">
        <f>'Bare soil 24hour data'!Q11</f>
        <v>0.16416593778124999</v>
      </c>
      <c r="M11">
        <f>'Bare soil 24hour data'!R11</f>
        <v>3.0963375396250001E-8</v>
      </c>
      <c r="N11">
        <f>'Bare soil 24hour data'!S11</f>
        <v>169.44663101298542</v>
      </c>
      <c r="O11">
        <f>'Bare soil 24hour data'!T11</f>
        <v>38.505504979166666</v>
      </c>
      <c r="P11">
        <f>'Bare soil 24hour data'!U11</f>
        <v>387.37410562499991</v>
      </c>
      <c r="Q11">
        <f>'Bare soil 24hour data'!V11</f>
        <v>435.96207083333337</v>
      </c>
      <c r="R11">
        <f>'Bare soil 24hour data'!W11</f>
        <v>82.353160825485404</v>
      </c>
      <c r="S11">
        <f>'Bare soil 24hour data'!X11</f>
        <v>1.7474472354166679</v>
      </c>
      <c r="T11">
        <f>'Sugarbeet 24hour data'!H11</f>
        <v>295.68400000000014</v>
      </c>
      <c r="U11">
        <f>'Sugarbeet 24hour data'!I11</f>
        <v>1.2111454545454549E-2</v>
      </c>
      <c r="V11">
        <f>'Sugarbeet 24hour data'!J11</f>
        <v>1.0324617280992885E-2</v>
      </c>
      <c r="W11">
        <f>'Sugarbeet 24hour data'!K11</f>
        <v>6.3247757515151528E-4</v>
      </c>
      <c r="X11">
        <f>'Sugarbeet 24hour data'!L11</f>
        <v>1.1730657142857144</v>
      </c>
      <c r="Y11">
        <f>'Sugarbeet 24hour data'!M11</f>
        <v>1.7661772285428574</v>
      </c>
      <c r="Z11">
        <f>'Sugarbeet 24hour data'!N11</f>
        <v>161.70139999999998</v>
      </c>
      <c r="AA11">
        <f>'Sugarbeet 24hour data'!O11</f>
        <v>-0.13139250000000025</v>
      </c>
      <c r="AB11">
        <f>'Sugarbeet 24hour data'!P11</f>
        <v>102.29546834375</v>
      </c>
      <c r="AC11">
        <f>'Sugarbeet 24hour data'!Q11</f>
        <v>0.14295731243750001</v>
      </c>
      <c r="AD11">
        <f>'Sugarbeet 24hour data'!R11</f>
        <v>-3.6462647100000007E-7</v>
      </c>
      <c r="AE11">
        <f>'Sugarbeet 24hour data'!S11</f>
        <v>184.83551557800618</v>
      </c>
      <c r="AF11">
        <f>'Sugarbeet 24hour data'!T11</f>
        <v>39.314833957729164</v>
      </c>
      <c r="AG11">
        <f>'Sugarbeet 24hour data'!U11</f>
        <v>382.41856708333336</v>
      </c>
      <c r="AH11">
        <f>'Sugarbeet 24hour data'!V11</f>
        <v>419.2271477083334</v>
      </c>
      <c r="AI11">
        <f>'Sugarbeet 24hour data'!W11</f>
        <v>108.71210099527708</v>
      </c>
      <c r="AJ11">
        <f>'Sugarbeet 24hour data'!X11</f>
        <v>6.9513333062499969</v>
      </c>
    </row>
    <row r="12" spans="1:36" x14ac:dyDescent="0.35">
      <c r="A12" s="20">
        <f>'Bare soil 24hour data'!A12</f>
        <v>40033</v>
      </c>
      <c r="B12">
        <f>'Bare soil 24hour data'!B12</f>
        <v>220</v>
      </c>
      <c r="C12">
        <f>'Bare soil 24hour data'!H12</f>
        <v>291.2716666666667</v>
      </c>
      <c r="D12">
        <f>'Bare soil 24hour data'!I12</f>
        <v>1.4962744680851061E-2</v>
      </c>
      <c r="E12">
        <f>'Bare soil 24hour data'!J12</f>
        <v>1.2545051836676837E-2</v>
      </c>
      <c r="F12">
        <f>'Bare soil 24hour data'!K12</f>
        <v>5.8562467936170207E-4</v>
      </c>
      <c r="G12">
        <f>'Bare soil 24hour data'!L12</f>
        <v>1.1927208333333335</v>
      </c>
      <c r="H12">
        <f>'Bare soil 24hour data'!M12</f>
        <v>2.1760924999999993</v>
      </c>
      <c r="I12">
        <f>'Bare soil 24hour data'!N12</f>
        <v>267.54447083333338</v>
      </c>
      <c r="J12">
        <f>'Bare soil 24hour data'!O12</f>
        <v>8.8944109787021279</v>
      </c>
      <c r="K12">
        <f>'Bare soil 24hour data'!P12</f>
        <v>33.007706250000005</v>
      </c>
      <c r="L12">
        <f>'Bare soil 24hour data'!Q12</f>
        <v>0.1711661276170213</v>
      </c>
      <c r="M12">
        <f>'Bare soil 24hour data'!R12</f>
        <v>1.5893649954893616E-7</v>
      </c>
      <c r="N12">
        <f>'Bare soil 24hour data'!S12</f>
        <v>74.000978444375008</v>
      </c>
      <c r="O12">
        <f>'Bare soil 24hour data'!T12</f>
        <v>14.958250997291666</v>
      </c>
      <c r="P12">
        <f>'Bare soil 24hour data'!U12</f>
        <v>392.14143395833344</v>
      </c>
      <c r="Q12">
        <f>'Bare soil 24hour data'!V12</f>
        <v>410.87169270833334</v>
      </c>
      <c r="R12">
        <f>'Bare soil 24hour data'!W12</f>
        <v>40.312468697083325</v>
      </c>
      <c r="S12">
        <f>'Bare soil 24hour data'!X12</f>
        <v>-11.620152749374997</v>
      </c>
      <c r="T12">
        <f>'Sugarbeet 24hour data'!H12</f>
        <v>291.52808510638295</v>
      </c>
      <c r="U12">
        <f>'Sugarbeet 24hour data'!I12</f>
        <v>1.4853739152173915E-2</v>
      </c>
      <c r="V12">
        <f>'Sugarbeet 24hour data'!J12</f>
        <v>1.2463882499114898E-2</v>
      </c>
      <c r="W12">
        <f>'Sugarbeet 24hour data'!K12</f>
        <v>5.802115206521739E-4</v>
      </c>
      <c r="X12">
        <f>'Sugarbeet 24hour data'!L12</f>
        <v>1.1917425531914898</v>
      </c>
      <c r="Y12">
        <f>'Sugarbeet 24hour data'!M12</f>
        <v>1.8558548936170205</v>
      </c>
      <c r="Z12">
        <f>'Sugarbeet 24hour data'!N12</f>
        <v>261.81737021276592</v>
      </c>
      <c r="AA12">
        <f>'Sugarbeet 24hour data'!O12</f>
        <v>2.1597315652608695</v>
      </c>
      <c r="AB12">
        <f>'Sugarbeet 24hour data'!P12</f>
        <v>39.707857777800001</v>
      </c>
      <c r="AC12">
        <f>'Sugarbeet 24hour data'!Q12</f>
        <v>0.19213421732608696</v>
      </c>
      <c r="AD12">
        <f>'Sugarbeet 24hour data'!R12</f>
        <v>-1.1214944533777777E-7</v>
      </c>
      <c r="AE12">
        <f>'Sugarbeet 24hour data'!S12</f>
        <v>75.332214027083324</v>
      </c>
      <c r="AF12">
        <f>'Sugarbeet 24hour data'!T12</f>
        <v>15.44842086875</v>
      </c>
      <c r="AG12">
        <f>'Sugarbeet 24hour data'!U12</f>
        <v>389.87154416666664</v>
      </c>
      <c r="AH12">
        <f>'Sugarbeet 24hour data'!V12</f>
        <v>407.00132222222226</v>
      </c>
      <c r="AI12">
        <f>'Sugarbeet 24hour data'!W12</f>
        <v>61.020271935135142</v>
      </c>
      <c r="AJ12">
        <f>'Sugarbeet 24hour data'!X12</f>
        <v>-4.6057232387499987</v>
      </c>
    </row>
    <row r="13" spans="1:36" x14ac:dyDescent="0.35">
      <c r="A13" s="20">
        <f>'Bare soil 24hour data'!A13</f>
        <v>40034</v>
      </c>
      <c r="B13">
        <f>'Bare soil 24hour data'!B13</f>
        <v>221</v>
      </c>
      <c r="C13">
        <f>'Bare soil 24hour data'!H13</f>
        <v>291.39687499999997</v>
      </c>
      <c r="D13">
        <f>'Bare soil 24hour data'!I13</f>
        <v>1.4199249999999998E-2</v>
      </c>
      <c r="E13">
        <f>'Bare soil 24hour data'!J13</f>
        <v>1.1921227587485542E-2</v>
      </c>
      <c r="F13">
        <f>'Bare soil 24hour data'!K13</f>
        <v>5.9649979312499993E-4</v>
      </c>
      <c r="G13">
        <f>'Bare soil 24hour data'!L13</f>
        <v>1.1910895833333337</v>
      </c>
      <c r="H13">
        <f>'Bare soil 24hour data'!M13</f>
        <v>1.4630333333333334</v>
      </c>
      <c r="I13">
        <f>'Bare soil 24hour data'!N13</f>
        <v>292.87122499999998</v>
      </c>
      <c r="J13">
        <f>'Bare soil 24hour data'!O13</f>
        <v>43.570603124999984</v>
      </c>
      <c r="K13">
        <f>'Bare soil 24hour data'!P13</f>
        <v>37.307840333416664</v>
      </c>
      <c r="L13">
        <f>'Bare soil 24hour data'!Q13</f>
        <v>0.13134208327083333</v>
      </c>
      <c r="M13">
        <f>'Bare soil 24hour data'!R13</f>
        <v>1.51219381E-7</v>
      </c>
      <c r="N13">
        <f>'Bare soil 24hour data'!S13</f>
        <v>161.68035360625001</v>
      </c>
      <c r="O13">
        <f>'Bare soil 24hour data'!T13</f>
        <v>34.166712483958335</v>
      </c>
      <c r="P13">
        <f>'Bare soil 24hour data'!U13</f>
        <v>379.74426208333335</v>
      </c>
      <c r="Q13">
        <f>'Bare soil 24hour data'!V13</f>
        <v>421.63898979166669</v>
      </c>
      <c r="R13">
        <f>'Bare soil 24hour data'!W13</f>
        <v>85.618913413958353</v>
      </c>
      <c r="S13">
        <f>'Bare soil 24hour data'!X13</f>
        <v>6.0193671785416676</v>
      </c>
      <c r="T13">
        <f>'Sugarbeet 24hour data'!H13</f>
        <v>291.64041666666668</v>
      </c>
      <c r="U13">
        <f>'Sugarbeet 24hour data'!I13</f>
        <v>1.3973770833333335E-2</v>
      </c>
      <c r="V13">
        <f>'Sugarbeet 24hour data'!J13</f>
        <v>1.1740506384505647E-2</v>
      </c>
      <c r="W13">
        <f>'Sugarbeet 24hour data'!K13</f>
        <v>5.9467020479166675E-4</v>
      </c>
      <c r="X13">
        <f>'Sugarbeet 24hour data'!L13</f>
        <v>1.1902187500000003</v>
      </c>
      <c r="Y13">
        <f>'Sugarbeet 24hour data'!M13</f>
        <v>1.2591370833333337</v>
      </c>
      <c r="Z13">
        <f>'Sugarbeet 24hour data'!N13</f>
        <v>266.9328979166666</v>
      </c>
      <c r="AA13">
        <f>'Sugarbeet 24hour data'!O13</f>
        <v>12.841046916729164</v>
      </c>
      <c r="AB13">
        <f>'Sugarbeet 24hour data'!P13</f>
        <v>66.267727979166679</v>
      </c>
      <c r="AC13">
        <f>'Sugarbeet 24hour data'!Q13</f>
        <v>0.13995652068750009</v>
      </c>
      <c r="AD13">
        <f>'Sugarbeet 24hour data'!R13</f>
        <v>-3.3678120700833333E-7</v>
      </c>
      <c r="AE13">
        <f>'Sugarbeet 24hour data'!S13</f>
        <v>170.43689752791667</v>
      </c>
      <c r="AF13">
        <f>'Sugarbeet 24hour data'!T13</f>
        <v>34.744009168749997</v>
      </c>
      <c r="AG13">
        <f>'Sugarbeet 24hour data'!U13</f>
        <v>374.27200388888895</v>
      </c>
      <c r="AH13">
        <f>'Sugarbeet 24hour data'!V13</f>
        <v>413.48874888888889</v>
      </c>
      <c r="AI13">
        <f>'Sugarbeet 24hour data'!W13</f>
        <v>106.28032960916669</v>
      </c>
      <c r="AJ13">
        <f>'Sugarbeet 24hour data'!X13</f>
        <v>3.5588118124999997</v>
      </c>
    </row>
    <row r="14" spans="1:36" x14ac:dyDescent="0.35">
      <c r="A14" s="20">
        <f>'Bare soil 24hour data'!A14</f>
        <v>40035</v>
      </c>
      <c r="B14">
        <f>'Bare soil 24hour data'!B14</f>
        <v>222</v>
      </c>
      <c r="C14">
        <f>'Bare soil 24hour data'!H14</f>
        <v>291.92395833333336</v>
      </c>
      <c r="D14">
        <f>'Bare soil 24hour data'!I14</f>
        <v>1.3453437500000005E-2</v>
      </c>
      <c r="E14">
        <f>'Bare soil 24hour data'!J14</f>
        <v>1.1334301019405208E-2</v>
      </c>
      <c r="F14">
        <f>'Bare soil 24hour data'!K14</f>
        <v>5.9987479437499994E-4</v>
      </c>
      <c r="G14">
        <f>'Bare soil 24hour data'!L14</f>
        <v>1.1869666666666669</v>
      </c>
      <c r="H14">
        <f>'Bare soil 24hour data'!M14</f>
        <v>1.9933168749999999</v>
      </c>
      <c r="I14">
        <f>'Bare soil 24hour data'!N14</f>
        <v>272.29687499999994</v>
      </c>
      <c r="J14">
        <f>'Bare soil 24hour data'!O14</f>
        <v>49.905909374999986</v>
      </c>
      <c r="K14">
        <f>'Bare soil 24hour data'!P14</f>
        <v>45.492035124937495</v>
      </c>
      <c r="L14">
        <f>'Bare soil 24hour data'!Q14</f>
        <v>0.16703549991666666</v>
      </c>
      <c r="M14">
        <f>'Bare soil 24hour data'!R14</f>
        <v>1.1155233805395832E-7</v>
      </c>
      <c r="N14">
        <f>'Bare soil 24hour data'!S14</f>
        <v>184.69393108333335</v>
      </c>
      <c r="O14">
        <f>'Bare soil 24hour data'!T14</f>
        <v>39.858860709791664</v>
      </c>
      <c r="P14">
        <f>'Bare soil 24hour data'!U14</f>
        <v>374.92825687499999</v>
      </c>
      <c r="Q14">
        <f>'Bare soil 24hour data'!V14</f>
        <v>423.89695708333329</v>
      </c>
      <c r="R14">
        <f>'Bare soil 24hour data'!W14</f>
        <v>95.866370165208366</v>
      </c>
      <c r="S14">
        <f>'Bare soil 24hour data'!X14</f>
        <v>2.0352013604166665</v>
      </c>
      <c r="T14">
        <f>'Sugarbeet 24hour data'!H14</f>
        <v>292.16395833333337</v>
      </c>
      <c r="U14">
        <f>'Sugarbeet 24hour data'!I14</f>
        <v>1.3223791666666672E-2</v>
      </c>
      <c r="V14">
        <f>'Sugarbeet 24hour data'!J14</f>
        <v>1.1148929443380824E-2</v>
      </c>
      <c r="W14">
        <f>'Sugarbeet 24hour data'!K14</f>
        <v>5.9679666687499991E-4</v>
      </c>
      <c r="X14">
        <f>'Sugarbeet 24hour data'!L14</f>
        <v>1.1861041666666663</v>
      </c>
      <c r="Y14">
        <f>'Sugarbeet 24hour data'!M14</f>
        <v>1.772675625</v>
      </c>
      <c r="Z14">
        <f>'Sugarbeet 24hour data'!N14</f>
        <v>269.1829166666667</v>
      </c>
      <c r="AA14">
        <f>'Sugarbeet 24hour data'!O14</f>
        <v>8.8232041666666703</v>
      </c>
      <c r="AB14">
        <f>'Sugarbeet 24hour data'!P14</f>
        <v>83.743014833333334</v>
      </c>
      <c r="AC14">
        <f>'Sugarbeet 24hour data'!Q14</f>
        <v>0.1886193336458333</v>
      </c>
      <c r="AD14">
        <f>'Sugarbeet 24hour data'!R14</f>
        <v>-3.051602661916668E-7</v>
      </c>
      <c r="AE14">
        <f>'Sugarbeet 24hour data'!S14</f>
        <v>197.80150411666668</v>
      </c>
      <c r="AF14">
        <f>'Sugarbeet 24hour data'!T14</f>
        <v>41.356642972916667</v>
      </c>
      <c r="AG14">
        <f>'Sugarbeet 24hour data'!U14</f>
        <v>365.64724395348827</v>
      </c>
      <c r="AH14">
        <f>'Sugarbeet 24hour data'!V14</f>
        <v>409.79195720930232</v>
      </c>
      <c r="AI14">
        <f>'Sugarbeet 24hour data'!W14</f>
        <v>130.49141081162796</v>
      </c>
      <c r="AJ14">
        <f>'Sugarbeet 24hour data'!X14</f>
        <v>2.1921520562500008</v>
      </c>
    </row>
  </sheetData>
  <hyperlinks>
    <hyperlink ref="A3" r:id="rId1" display="http://tr32.uni-koeln.de/" xr:uid="{6CB821B7-2BF7-4C04-924C-B70338245275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467B-76F8-45F1-8463-AA67DB8F41E2}">
  <dimension ref="A1:X14"/>
  <sheetViews>
    <sheetView topLeftCell="B1" workbookViewId="0">
      <selection activeCell="H7" sqref="H7:X7"/>
    </sheetView>
  </sheetViews>
  <sheetFormatPr defaultRowHeight="14.5" x14ac:dyDescent="0.35"/>
  <cols>
    <col min="1" max="1" width="20.54296875" customWidth="1"/>
  </cols>
  <sheetData>
    <row r="1" spans="1:24" x14ac:dyDescent="0.35">
      <c r="A1" s="10" t="s">
        <v>29</v>
      </c>
    </row>
    <row r="2" spans="1:24" ht="18.5" x14ac:dyDescent="0.45">
      <c r="A2" s="9" t="s">
        <v>24</v>
      </c>
      <c r="H2" s="11" t="s">
        <v>26</v>
      </c>
      <c r="I2" s="10">
        <v>2.4</v>
      </c>
      <c r="J2" s="10"/>
      <c r="K2" s="10" t="s">
        <v>27</v>
      </c>
    </row>
    <row r="3" spans="1:24" x14ac:dyDescent="0.35">
      <c r="A3" s="8" t="s">
        <v>25</v>
      </c>
    </row>
    <row r="4" spans="1:24" x14ac:dyDescent="0.35">
      <c r="A4" s="8"/>
    </row>
    <row r="5" spans="1:24" x14ac:dyDescent="0.35">
      <c r="A5" s="4" t="s">
        <v>0</v>
      </c>
      <c r="B5" s="4" t="s">
        <v>1</v>
      </c>
      <c r="H5" s="6" t="s">
        <v>16</v>
      </c>
      <c r="I5" s="5" t="s">
        <v>41</v>
      </c>
      <c r="J5" s="5" t="s">
        <v>58</v>
      </c>
      <c r="K5" s="5" t="s">
        <v>20</v>
      </c>
      <c r="L5" s="5" t="s">
        <v>40</v>
      </c>
      <c r="M5" s="5" t="s">
        <v>4</v>
      </c>
      <c r="N5" s="5" t="s">
        <v>5</v>
      </c>
      <c r="O5" s="5" t="s">
        <v>22</v>
      </c>
      <c r="P5" s="5" t="s">
        <v>19</v>
      </c>
      <c r="Q5" s="5" t="s">
        <v>39</v>
      </c>
      <c r="R5" s="5" t="s">
        <v>18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  <c r="X5" s="13" t="s">
        <v>57</v>
      </c>
    </row>
    <row r="6" spans="1:24" x14ac:dyDescent="0.35">
      <c r="A6" s="4" t="s">
        <v>6</v>
      </c>
      <c r="B6" s="4" t="s">
        <v>6</v>
      </c>
      <c r="C6" s="4" t="s">
        <v>2</v>
      </c>
      <c r="D6" s="4" t="s">
        <v>3</v>
      </c>
      <c r="E6" s="4" t="s">
        <v>14</v>
      </c>
      <c r="F6" s="4" t="s">
        <v>15</v>
      </c>
      <c r="G6" s="6" t="s">
        <v>21</v>
      </c>
      <c r="H6" s="6" t="s">
        <v>8</v>
      </c>
      <c r="I6" s="6" t="s">
        <v>9</v>
      </c>
      <c r="J6" s="6" t="s">
        <v>10</v>
      </c>
      <c r="K6" s="6" t="s">
        <v>10</v>
      </c>
      <c r="L6" s="6" t="s">
        <v>9</v>
      </c>
      <c r="M6" s="6" t="s">
        <v>7</v>
      </c>
      <c r="N6" s="6" t="s">
        <v>11</v>
      </c>
      <c r="O6" s="6" t="s">
        <v>12</v>
      </c>
      <c r="P6" s="6" t="s">
        <v>12</v>
      </c>
      <c r="Q6" s="6" t="s">
        <v>7</v>
      </c>
      <c r="R6" s="6" t="s">
        <v>13</v>
      </c>
      <c r="S6" s="12" t="s">
        <v>35</v>
      </c>
      <c r="T6" s="12" t="s">
        <v>35</v>
      </c>
      <c r="U6" s="12" t="s">
        <v>35</v>
      </c>
      <c r="V6" s="12" t="s">
        <v>35</v>
      </c>
      <c r="W6" s="12" t="s">
        <v>35</v>
      </c>
      <c r="X6" s="13" t="s">
        <v>35</v>
      </c>
    </row>
    <row r="7" spans="1:24" s="19" customFormat="1" x14ac:dyDescent="0.35">
      <c r="A7" s="17" t="s">
        <v>42</v>
      </c>
      <c r="B7" s="17" t="s">
        <v>43</v>
      </c>
      <c r="C7" s="4" t="s">
        <v>6</v>
      </c>
      <c r="D7" s="4" t="s">
        <v>6</v>
      </c>
      <c r="E7" s="4" t="s">
        <v>6</v>
      </c>
      <c r="F7" s="4" t="s">
        <v>6</v>
      </c>
      <c r="G7" s="6" t="s">
        <v>6</v>
      </c>
      <c r="H7" t="s">
        <v>66</v>
      </c>
      <c r="I7" s="18" t="s">
        <v>60</v>
      </c>
      <c r="J7" s="19" t="s">
        <v>59</v>
      </c>
      <c r="K7" s="18"/>
      <c r="L7" s="18" t="s">
        <v>61</v>
      </c>
      <c r="M7" s="19" t="s">
        <v>45</v>
      </c>
      <c r="N7" s="19" t="s">
        <v>44</v>
      </c>
      <c r="O7" t="s">
        <v>65</v>
      </c>
      <c r="P7" t="s">
        <v>64</v>
      </c>
      <c r="Q7" t="s">
        <v>63</v>
      </c>
      <c r="R7" t="s">
        <v>62</v>
      </c>
      <c r="S7" s="19" t="s">
        <v>51</v>
      </c>
      <c r="T7" s="19" t="s">
        <v>46</v>
      </c>
      <c r="U7" s="19" t="s">
        <v>47</v>
      </c>
      <c r="V7" s="19" t="s">
        <v>48</v>
      </c>
      <c r="W7" s="19" t="s">
        <v>49</v>
      </c>
      <c r="X7" s="19" t="s">
        <v>50</v>
      </c>
    </row>
    <row r="8" spans="1:24" x14ac:dyDescent="0.35">
      <c r="A8" s="16">
        <v>40029</v>
      </c>
      <c r="B8">
        <v>216</v>
      </c>
      <c r="H8">
        <f>AVERAGEIF(BareSoil!$B$7:$B$343,CONCATENATE("=",$B8),BareSoil!H$7:H$343)</f>
        <v>290.16395833333331</v>
      </c>
      <c r="I8">
        <f>AVERAGEIF(BareSoil!$B$7:$B$343,CONCATENATE("=",$B8),BareSoil!I$7:I$343)</f>
        <v>9.1268187770833335E-3</v>
      </c>
      <c r="J8">
        <f>I8/L8</f>
        <v>7.5886079463568096E-3</v>
      </c>
      <c r="K8">
        <f>AVERAGEIF(BareSoil!$B$7:$B$343,CONCATENATE("=",$B8),BareSoil!J$7:J$343)</f>
        <v>6.202908310416667E-4</v>
      </c>
      <c r="L8">
        <f>AVERAGEIF(BareSoil!$B$7:$B$343,CONCATENATE("=",$B8),BareSoil!K$7:K$343)</f>
        <v>1.2026999999999999</v>
      </c>
      <c r="M8">
        <f>AVERAGEIF(BareSoil!$B$7:$B$343,CONCATENATE("=",$B8),BareSoil!L$7:L$343)</f>
        <v>0.97162266660416685</v>
      </c>
      <c r="N8">
        <f>AVERAGEIF(BareSoil!$B$7:$B$343,CONCATENATE("=",$B8),BareSoil!M$7:M$343)</f>
        <v>136.70316166666666</v>
      </c>
      <c r="O8">
        <f>AVERAGEIF(BareSoil!$B$7:$B$343,CONCATENATE("=",$B8),BareSoil!N$7:N$343)</f>
        <v>88.729911104125051</v>
      </c>
      <c r="P8">
        <f>AVERAGEIF(BareSoil!$B$7:$B$343,CONCATENATE("=",$B8),BareSoil!O$7:O$343)</f>
        <v>27.780963041708329</v>
      </c>
      <c r="Q8">
        <f>AVERAGEIF(BareSoil!$B$7:$B$343,CONCATENATE("=",$B8),BareSoil!P$7:P$343)</f>
        <v>0.13105758358333333</v>
      </c>
      <c r="R8">
        <f>AVERAGEIF(BareSoil!$B$7:$B$343,CONCATENATE("=",$B8),BareSoil!Q$7:Q$343)</f>
        <v>7.4861460541666676E-8</v>
      </c>
      <c r="S8">
        <f>AVERAGEIF(BareSoil!$B$7:$B$343,CONCATENATE("=",$B8),BareSoil!R$7:R$343)</f>
        <v>283.00242195833334</v>
      </c>
      <c r="T8">
        <f>AVERAGEIF(BareSoil!$B$7:$B$343,CONCATENATE("=",$B8),BareSoil!S$7:S$343)</f>
        <v>59.306854318750005</v>
      </c>
      <c r="U8">
        <f>AVERAGEIF(BareSoil!$B$7:$B$343,CONCATENATE("=",$B8),BareSoil!T$7:T$343)</f>
        <v>328.31090520833339</v>
      </c>
      <c r="V8">
        <f>AVERAGEIF(BareSoil!$B$7:$B$343,CONCATENATE("=",$B8),BareSoil!U$7:U$343)</f>
        <v>417.88439187500006</v>
      </c>
      <c r="W8">
        <f>AVERAGEIF(BareSoil!$B$7:$B$343,CONCATENATE("=",$B8),BareSoil!V$7:V$343)</f>
        <v>134.12208097291665</v>
      </c>
      <c r="X8">
        <f>AVERAGEIF(BareSoil!$B$7:$B$343,CONCATENATE("=",$B8),BareSoil!W$7:W$343)</f>
        <v>1.4315839520833393</v>
      </c>
    </row>
    <row r="9" spans="1:24" x14ac:dyDescent="0.35">
      <c r="A9" s="16">
        <f t="shared" ref="A9:A14" si="0">A8+1</f>
        <v>40030</v>
      </c>
      <c r="B9">
        <v>217</v>
      </c>
      <c r="H9">
        <f>AVERAGEIF(BareSoil!$B$7:$B$343,CONCATENATE("=",$B9),BareSoil!H$7:H$343)</f>
        <v>293.00229166666662</v>
      </c>
      <c r="I9">
        <f>AVERAGEIF(BareSoil!$B$7:$B$343,CONCATENATE("=",$B9),BareSoil!I$7:I$343)</f>
        <v>9.7314937437500016E-3</v>
      </c>
      <c r="J9">
        <f t="shared" ref="J9:J14" si="1">I9/L9</f>
        <v>8.1759795649388629E-3</v>
      </c>
      <c r="K9">
        <f>AVERAGEIF(BareSoil!$B$7:$B$343,CONCATENATE("=",$B9),BareSoil!J$7:J$343)</f>
        <v>6.3146187124999992E-4</v>
      </c>
      <c r="L9">
        <f>AVERAGEIF(BareSoil!$B$7:$B$343,CONCATENATE("=",$B9),BareSoil!K$7:K$343)</f>
        <v>1.1902541666666666</v>
      </c>
      <c r="M9">
        <f>AVERAGEIF(BareSoil!$B$7:$B$343,CONCATENATE("=",$B9),BareSoil!L$7:L$343)</f>
        <v>1.3656304166666668</v>
      </c>
      <c r="N9">
        <f>AVERAGEIF(BareSoil!$B$7:$B$343,CONCATENATE("=",$B9),BareSoil!M$7:M$343)</f>
        <v>109.73104166666663</v>
      </c>
      <c r="O9">
        <f>AVERAGEIF(BareSoil!$B$7:$B$343,CONCATENATE("=",$B9),BareSoil!N$7:N$343)</f>
        <v>81.631674875041668</v>
      </c>
      <c r="P9">
        <f>AVERAGEIF(BareSoil!$B$7:$B$343,CONCATENATE("=",$B9),BareSoil!O$7:O$343)</f>
        <v>25.06789172918749</v>
      </c>
      <c r="Q9">
        <f>AVERAGEIF(BareSoil!$B$7:$B$343,CONCATENATE("=",$B9),BareSoil!P$7:P$343)</f>
        <v>0.17623200226666672</v>
      </c>
      <c r="R9">
        <f>AVERAGEIF(BareSoil!$B$7:$B$343,CONCATENATE("=",$B9),BareSoil!Q$7:Q$343)</f>
        <v>6.0431372829375003E-8</v>
      </c>
      <c r="S9">
        <f>AVERAGEIF(BareSoil!$B$7:$B$343,CONCATENATE("=",$B9),BareSoil!R$7:R$343)</f>
        <v>277.95352252437493</v>
      </c>
      <c r="T9">
        <f>AVERAGEIF(BareSoil!$B$7:$B$343,CONCATENATE("=",$B9),BareSoil!S$7:S$343)</f>
        <v>60.57425007354167</v>
      </c>
      <c r="U9">
        <f>AVERAGEIF(BareSoil!$B$7:$B$343,CONCATENATE("=",$B9),BareSoil!T$7:T$343)</f>
        <v>349.48182375000005</v>
      </c>
      <c r="V9">
        <f>AVERAGEIF(BareSoil!$B$7:$B$343,CONCATENATE("=",$B9),BareSoil!U$7:U$343)</f>
        <v>432.09800833333333</v>
      </c>
      <c r="W9">
        <f>AVERAGEIF(BareSoil!$B$7:$B$343,CONCATENATE("=",$B9),BareSoil!V$7:V$343)</f>
        <v>134.76308786750002</v>
      </c>
      <c r="X9">
        <f>AVERAGEIF(BareSoil!$B$7:$B$343,CONCATENATE("=",$B9),BareSoil!W$7:W$343)</f>
        <v>9.7193260833333355</v>
      </c>
    </row>
    <row r="10" spans="1:24" x14ac:dyDescent="0.35">
      <c r="A10" s="16">
        <f t="shared" si="0"/>
        <v>40031</v>
      </c>
      <c r="B10">
        <v>218</v>
      </c>
      <c r="H10">
        <f>AVERAGEIF(BareSoil!$B$7:$B$343,CONCATENATE("=",$B10),BareSoil!H$7:H$343)</f>
        <v>294.98770833333333</v>
      </c>
      <c r="I10">
        <f>AVERAGEIF(BareSoil!$B$7:$B$343,CONCATENATE("=",$B10),BareSoil!I$7:I$343)</f>
        <v>1.1248116645833334E-2</v>
      </c>
      <c r="J10">
        <f t="shared" si="1"/>
        <v>9.5388197620902681E-3</v>
      </c>
      <c r="K10">
        <f>AVERAGEIF(BareSoil!$B$7:$B$343,CONCATENATE("=",$B10),BareSoil!J$7:J$343)</f>
        <v>6.3260645729166674E-4</v>
      </c>
      <c r="L10">
        <f>AVERAGEIF(BareSoil!$B$7:$B$343,CONCATENATE("=",$B10),BareSoil!K$7:K$343)</f>
        <v>1.1791937500000003</v>
      </c>
      <c r="M10">
        <f>AVERAGEIF(BareSoil!$B$7:$B$343,CONCATENATE("=",$B10),BareSoil!L$7:L$343)</f>
        <v>1.9192029166666664</v>
      </c>
      <c r="N10">
        <f>AVERAGEIF(BareSoil!$B$7:$B$343,CONCATENATE("=",$B10),BareSoil!M$7:M$343)</f>
        <v>115.68145833333331</v>
      </c>
      <c r="O10">
        <f>AVERAGEIF(BareSoil!$B$7:$B$343,CONCATENATE("=",$B10),BareSoil!N$7:N$343)</f>
        <v>81.249399166666677</v>
      </c>
      <c r="P10">
        <f>AVERAGEIF(BareSoil!$B$7:$B$343,CONCATENATE("=",$B10),BareSoil!O$7:O$343)</f>
        <v>24.232291833333324</v>
      </c>
      <c r="Q10">
        <f>AVERAGEIF(BareSoil!$B$7:$B$343,CONCATENATE("=",$B10),BareSoil!P$7:P$343)</f>
        <v>0.23179079172916664</v>
      </c>
      <c r="R10">
        <f>AVERAGEIF(BareSoil!$B$7:$B$343,CONCATENATE("=",$B10),BareSoil!Q$7:Q$343)</f>
        <v>6.5621840168749999E-8</v>
      </c>
      <c r="S10">
        <f>AVERAGEIF(BareSoil!$B$7:$B$343,CONCATENATE("=",$B10),BareSoil!R$7:R$343)</f>
        <v>262.72096281249998</v>
      </c>
      <c r="T10">
        <f>AVERAGEIF(BareSoil!$B$7:$B$343,CONCATENATE("=",$B10),BareSoil!S$7:S$343)</f>
        <v>58.693594508333327</v>
      </c>
      <c r="U10">
        <f>AVERAGEIF(BareSoil!$B$7:$B$343,CONCATENATE("=",$B10),BareSoil!T$7:T$343)</f>
        <v>362.94083000000001</v>
      </c>
      <c r="V10">
        <f>AVERAGEIF(BareSoil!$B$7:$B$343,CONCATENATE("=",$B10),BareSoil!U$7:U$343)</f>
        <v>442.22451583333327</v>
      </c>
      <c r="W10">
        <f>AVERAGEIF(BareSoil!$B$7:$B$343,CONCATENATE("=",$B10),BareSoil!V$7:V$343)</f>
        <v>124.74368247083335</v>
      </c>
      <c r="X10">
        <f>AVERAGEIF(BareSoil!$B$7:$B$343,CONCATENATE("=",$B10),BareSoil!W$7:W$343)</f>
        <v>14.023332820833341</v>
      </c>
    </row>
    <row r="11" spans="1:24" x14ac:dyDescent="0.35">
      <c r="A11" s="16">
        <f t="shared" si="0"/>
        <v>40032</v>
      </c>
      <c r="B11">
        <v>219</v>
      </c>
      <c r="H11">
        <f>AVERAGEIF(BareSoil!$B$7:$B$343,CONCATENATE("=",$B11),BareSoil!H$7:H$343)</f>
        <v>295.47999999999996</v>
      </c>
      <c r="I11">
        <f>AVERAGEIF(BareSoil!$B$7:$B$343,CONCATENATE("=",$B11),BareSoil!I$7:I$343)</f>
        <v>1.2614558882352939E-2</v>
      </c>
      <c r="J11">
        <f t="shared" si="1"/>
        <v>1.0746112937938547E-2</v>
      </c>
      <c r="K11">
        <f>AVERAGEIF(BareSoil!$B$7:$B$343,CONCATENATE("=",$B11),BareSoil!J$7:J$343)</f>
        <v>6.2888499852941184E-4</v>
      </c>
      <c r="L11">
        <f>AVERAGEIF(BareSoil!$B$7:$B$343,CONCATENATE("=",$B11),BareSoil!K$7:K$343)</f>
        <v>1.1738717948717949</v>
      </c>
      <c r="M11">
        <f>AVERAGEIF(BareSoil!$B$7:$B$343,CONCATENATE("=",$B11),BareSoil!L$7:L$343)</f>
        <v>2.0992325641025644</v>
      </c>
      <c r="N11">
        <f>AVERAGEIF(BareSoil!$B$7:$B$343,CONCATENATE("=",$B11),BareSoil!M$7:M$343)</f>
        <v>170.38184615384614</v>
      </c>
      <c r="O11">
        <f>AVERAGEIF(BareSoil!$B$7:$B$343,CONCATENATE("=",$B11),BareSoil!N$7:N$343)</f>
        <v>67.232534375</v>
      </c>
      <c r="P11">
        <f>AVERAGEIF(BareSoil!$B$7:$B$343,CONCATENATE("=",$B11),BareSoil!O$7:O$343)</f>
        <v>19.556450020854168</v>
      </c>
      <c r="Q11">
        <f>AVERAGEIF(BareSoil!$B$7:$B$343,CONCATENATE("=",$B11),BareSoil!P$7:P$343)</f>
        <v>0.16416593778124999</v>
      </c>
      <c r="R11">
        <f>AVERAGEIF(BareSoil!$B$7:$B$343,CONCATENATE("=",$B11),BareSoil!Q$7:Q$343)</f>
        <v>3.0963375396250001E-8</v>
      </c>
      <c r="S11">
        <f>AVERAGEIF(BareSoil!$B$7:$B$343,CONCATENATE("=",$B11),BareSoil!R$7:R$343)</f>
        <v>169.44663101298542</v>
      </c>
      <c r="T11">
        <f>AVERAGEIF(BareSoil!$B$7:$B$343,CONCATENATE("=",$B11),BareSoil!S$7:S$343)</f>
        <v>38.505504979166666</v>
      </c>
      <c r="U11">
        <f>AVERAGEIF(BareSoil!$B$7:$B$343,CONCATENATE("=",$B11),BareSoil!T$7:T$343)</f>
        <v>387.37410562499991</v>
      </c>
      <c r="V11">
        <f>AVERAGEIF(BareSoil!$B$7:$B$343,CONCATENATE("=",$B11),BareSoil!U$7:U$343)</f>
        <v>435.96207083333337</v>
      </c>
      <c r="W11">
        <f>AVERAGEIF(BareSoil!$B$7:$B$343,CONCATENATE("=",$B11),BareSoil!V$7:V$343)</f>
        <v>82.353160825485404</v>
      </c>
      <c r="X11">
        <f>AVERAGEIF(BareSoil!$B$7:$B$343,CONCATENATE("=",$B11),BareSoil!W$7:W$343)</f>
        <v>1.7474472354166679</v>
      </c>
    </row>
    <row r="12" spans="1:24" x14ac:dyDescent="0.35">
      <c r="A12" s="16">
        <f t="shared" si="0"/>
        <v>40033</v>
      </c>
      <c r="B12">
        <v>220</v>
      </c>
      <c r="H12">
        <f>AVERAGEIF(BareSoil!$B$7:$B$343,CONCATENATE("=",$B12),BareSoil!H$7:H$343)</f>
        <v>291.2716666666667</v>
      </c>
      <c r="I12">
        <f>AVERAGEIF(BareSoil!$B$7:$B$343,CONCATENATE("=",$B12),BareSoil!I$7:I$343)</f>
        <v>1.4962744680851061E-2</v>
      </c>
      <c r="J12">
        <f t="shared" si="1"/>
        <v>1.2545051836676837E-2</v>
      </c>
      <c r="K12">
        <f>AVERAGEIF(BareSoil!$B$7:$B$343,CONCATENATE("=",$B12),BareSoil!J$7:J$343)</f>
        <v>5.8562467936170207E-4</v>
      </c>
      <c r="L12">
        <f>AVERAGEIF(BareSoil!$B$7:$B$343,CONCATENATE("=",$B12),BareSoil!K$7:K$343)</f>
        <v>1.1927208333333335</v>
      </c>
      <c r="M12">
        <f>AVERAGEIF(BareSoil!$B$7:$B$343,CONCATENATE("=",$B12),BareSoil!L$7:L$343)</f>
        <v>2.1760924999999993</v>
      </c>
      <c r="N12">
        <f>AVERAGEIF(BareSoil!$B$7:$B$343,CONCATENATE("=",$B12),BareSoil!M$7:M$343)</f>
        <v>267.54447083333338</v>
      </c>
      <c r="O12">
        <f>AVERAGEIF(BareSoil!$B$7:$B$343,CONCATENATE("=",$B12),BareSoil!N$7:N$343)</f>
        <v>8.8944109787021279</v>
      </c>
      <c r="P12">
        <f>AVERAGEIF(BareSoil!$B$7:$B$343,CONCATENATE("=",$B12),BareSoil!O$7:O$343)</f>
        <v>33.007706250000005</v>
      </c>
      <c r="Q12">
        <f>AVERAGEIF(BareSoil!$B$7:$B$343,CONCATENATE("=",$B12),BareSoil!P$7:P$343)</f>
        <v>0.1711661276170213</v>
      </c>
      <c r="R12">
        <f>AVERAGEIF(BareSoil!$B$7:$B$343,CONCATENATE("=",$B12),BareSoil!Q$7:Q$343)</f>
        <v>1.5893649954893616E-7</v>
      </c>
      <c r="S12">
        <f>AVERAGEIF(BareSoil!$B$7:$B$343,CONCATENATE("=",$B12),BareSoil!R$7:R$343)</f>
        <v>74.000978444375008</v>
      </c>
      <c r="T12">
        <f>AVERAGEIF(BareSoil!$B$7:$B$343,CONCATENATE("=",$B12),BareSoil!S$7:S$343)</f>
        <v>14.958250997291666</v>
      </c>
      <c r="U12">
        <f>AVERAGEIF(BareSoil!$B$7:$B$343,CONCATENATE("=",$B12),BareSoil!T$7:T$343)</f>
        <v>392.14143395833344</v>
      </c>
      <c r="V12">
        <f>AVERAGEIF(BareSoil!$B$7:$B$343,CONCATENATE("=",$B12),BareSoil!U$7:U$343)</f>
        <v>410.87169270833334</v>
      </c>
      <c r="W12">
        <f>AVERAGEIF(BareSoil!$B$7:$B$343,CONCATENATE("=",$B12),BareSoil!V$7:V$343)</f>
        <v>40.312468697083325</v>
      </c>
      <c r="X12">
        <f>AVERAGEIF(BareSoil!$B$7:$B$343,CONCATENATE("=",$B12),BareSoil!W$7:W$343)</f>
        <v>-11.620152749374997</v>
      </c>
    </row>
    <row r="13" spans="1:24" x14ac:dyDescent="0.35">
      <c r="A13" s="16">
        <f t="shared" si="0"/>
        <v>40034</v>
      </c>
      <c r="B13">
        <v>221</v>
      </c>
      <c r="H13">
        <f>AVERAGEIF(BareSoil!$B$7:$B$343,CONCATENATE("=",$B13),BareSoil!H$7:H$343)</f>
        <v>291.39687499999997</v>
      </c>
      <c r="I13">
        <f>AVERAGEIF(BareSoil!$B$7:$B$343,CONCATENATE("=",$B13),BareSoil!I$7:I$343)</f>
        <v>1.4199249999999998E-2</v>
      </c>
      <c r="J13">
        <f t="shared" si="1"/>
        <v>1.1921227587485542E-2</v>
      </c>
      <c r="K13">
        <f>AVERAGEIF(BareSoil!$B$7:$B$343,CONCATENATE("=",$B13),BareSoil!J$7:J$343)</f>
        <v>5.9649979312499993E-4</v>
      </c>
      <c r="L13">
        <f>AVERAGEIF(BareSoil!$B$7:$B$343,CONCATENATE("=",$B13),BareSoil!K$7:K$343)</f>
        <v>1.1910895833333337</v>
      </c>
      <c r="M13">
        <f>AVERAGEIF(BareSoil!$B$7:$B$343,CONCATENATE("=",$B13),BareSoil!L$7:L$343)</f>
        <v>1.4630333333333334</v>
      </c>
      <c r="N13">
        <f>AVERAGEIF(BareSoil!$B$7:$B$343,CONCATENATE("=",$B13),BareSoil!M$7:M$343)</f>
        <v>292.87122499999998</v>
      </c>
      <c r="O13">
        <f>AVERAGEIF(BareSoil!$B$7:$B$343,CONCATENATE("=",$B13),BareSoil!N$7:N$343)</f>
        <v>43.570603124999984</v>
      </c>
      <c r="P13">
        <f>AVERAGEIF(BareSoil!$B$7:$B$343,CONCATENATE("=",$B13),BareSoil!O$7:O$343)</f>
        <v>37.307840333416664</v>
      </c>
      <c r="Q13">
        <f>AVERAGEIF(BareSoil!$B$7:$B$343,CONCATENATE("=",$B13),BareSoil!P$7:P$343)</f>
        <v>0.13134208327083333</v>
      </c>
      <c r="R13">
        <f>AVERAGEIF(BareSoil!$B$7:$B$343,CONCATENATE("=",$B13),BareSoil!Q$7:Q$343)</f>
        <v>1.51219381E-7</v>
      </c>
      <c r="S13">
        <f>AVERAGEIF(BareSoil!$B$7:$B$343,CONCATENATE("=",$B13),BareSoil!R$7:R$343)</f>
        <v>161.68035360625001</v>
      </c>
      <c r="T13">
        <f>AVERAGEIF(BareSoil!$B$7:$B$343,CONCATENATE("=",$B13),BareSoil!S$7:S$343)</f>
        <v>34.166712483958335</v>
      </c>
      <c r="U13">
        <f>AVERAGEIF(BareSoil!$B$7:$B$343,CONCATENATE("=",$B13),BareSoil!T$7:T$343)</f>
        <v>379.74426208333335</v>
      </c>
      <c r="V13">
        <f>AVERAGEIF(BareSoil!$B$7:$B$343,CONCATENATE("=",$B13),BareSoil!U$7:U$343)</f>
        <v>421.63898979166669</v>
      </c>
      <c r="W13">
        <f>AVERAGEIF(BareSoil!$B$7:$B$343,CONCATENATE("=",$B13),BareSoil!V$7:V$343)</f>
        <v>85.618913413958353</v>
      </c>
      <c r="X13">
        <f>AVERAGEIF(BareSoil!$B$7:$B$343,CONCATENATE("=",$B13),BareSoil!W$7:W$343)</f>
        <v>6.0193671785416676</v>
      </c>
    </row>
    <row r="14" spans="1:24" x14ac:dyDescent="0.35">
      <c r="A14" s="16">
        <f t="shared" si="0"/>
        <v>40035</v>
      </c>
      <c r="B14">
        <v>222</v>
      </c>
      <c r="H14">
        <f>AVERAGEIF(BareSoil!$B$7:$B$343,CONCATENATE("=",$B14),BareSoil!H$7:H$343)</f>
        <v>291.92395833333336</v>
      </c>
      <c r="I14">
        <f>AVERAGEIF(BareSoil!$B$7:$B$343,CONCATENATE("=",$B14),BareSoil!I$7:I$343)</f>
        <v>1.3453437500000005E-2</v>
      </c>
      <c r="J14">
        <f t="shared" si="1"/>
        <v>1.1334301019405208E-2</v>
      </c>
      <c r="K14">
        <f>AVERAGEIF(BareSoil!$B$7:$B$343,CONCATENATE("=",$B14),BareSoil!J$7:J$343)</f>
        <v>5.9987479437499994E-4</v>
      </c>
      <c r="L14">
        <f>AVERAGEIF(BareSoil!$B$7:$B$343,CONCATENATE("=",$B14),BareSoil!K$7:K$343)</f>
        <v>1.1869666666666669</v>
      </c>
      <c r="M14">
        <f>AVERAGEIF(BareSoil!$B$7:$B$343,CONCATENATE("=",$B14),BareSoil!L$7:L$343)</f>
        <v>1.9933168749999999</v>
      </c>
      <c r="N14">
        <f>AVERAGEIF(BareSoil!$B$7:$B$343,CONCATENATE("=",$B14),BareSoil!M$7:M$343)</f>
        <v>272.29687499999994</v>
      </c>
      <c r="O14">
        <f>AVERAGEIF(BareSoil!$B$7:$B$343,CONCATENATE("=",$B14),BareSoil!N$7:N$343)</f>
        <v>49.905909374999986</v>
      </c>
      <c r="P14">
        <f>AVERAGEIF(BareSoil!$B$7:$B$343,CONCATENATE("=",$B14),BareSoil!O$7:O$343)</f>
        <v>45.492035124937495</v>
      </c>
      <c r="Q14">
        <f>AVERAGEIF(BareSoil!$B$7:$B$343,CONCATENATE("=",$B14),BareSoil!P$7:P$343)</f>
        <v>0.16703549991666666</v>
      </c>
      <c r="R14">
        <f>AVERAGEIF(BareSoil!$B$7:$B$343,CONCATENATE("=",$B14),BareSoil!Q$7:Q$343)</f>
        <v>1.1155233805395832E-7</v>
      </c>
      <c r="S14">
        <f>AVERAGEIF(BareSoil!$B$7:$B$343,CONCATENATE("=",$B14),BareSoil!R$7:R$343)</f>
        <v>184.69393108333335</v>
      </c>
      <c r="T14">
        <f>AVERAGEIF(BareSoil!$B$7:$B$343,CONCATENATE("=",$B14),BareSoil!S$7:S$343)</f>
        <v>39.858860709791664</v>
      </c>
      <c r="U14">
        <f>AVERAGEIF(BareSoil!$B$7:$B$343,CONCATENATE("=",$B14),BareSoil!T$7:T$343)</f>
        <v>374.92825687499999</v>
      </c>
      <c r="V14">
        <f>AVERAGEIF(BareSoil!$B$7:$B$343,CONCATENATE("=",$B14),BareSoil!U$7:U$343)</f>
        <v>423.89695708333329</v>
      </c>
      <c r="W14">
        <f>AVERAGEIF(BareSoil!$B$7:$B$343,CONCATENATE("=",$B14),BareSoil!V$7:V$343)</f>
        <v>95.866370165208366</v>
      </c>
      <c r="X14">
        <f>AVERAGEIF(BareSoil!$B$7:$B$343,CONCATENATE("=",$B14),BareSoil!W$7:W$343)</f>
        <v>2.0352013604166665</v>
      </c>
    </row>
  </sheetData>
  <hyperlinks>
    <hyperlink ref="A3" r:id="rId1" display="http://tr32.uni-koeln.de/" xr:uid="{C7BB4F36-9594-4020-9A8A-2A266D0742D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4918-E1DF-4489-B3F3-98EB0D085DFC}">
  <dimension ref="A1:X14"/>
  <sheetViews>
    <sheetView workbookViewId="0">
      <selection activeCell="J8" sqref="J8:J14"/>
    </sheetView>
  </sheetViews>
  <sheetFormatPr defaultRowHeight="14.5" x14ac:dyDescent="0.35"/>
  <cols>
    <col min="1" max="1" width="17.81640625" customWidth="1"/>
  </cols>
  <sheetData>
    <row r="1" spans="1:24" x14ac:dyDescent="0.35">
      <c r="A1" s="10" t="s">
        <v>28</v>
      </c>
    </row>
    <row r="2" spans="1:24" ht="18.5" x14ac:dyDescent="0.45">
      <c r="A2" s="9" t="s">
        <v>24</v>
      </c>
      <c r="H2" s="11" t="s">
        <v>26</v>
      </c>
      <c r="I2" s="10">
        <v>2.48</v>
      </c>
      <c r="J2" s="10"/>
      <c r="K2" s="10" t="s">
        <v>27</v>
      </c>
    </row>
    <row r="3" spans="1:24" x14ac:dyDescent="0.35">
      <c r="A3" s="8" t="s">
        <v>25</v>
      </c>
    </row>
    <row r="4" spans="1:24" x14ac:dyDescent="0.35">
      <c r="A4" s="8"/>
    </row>
    <row r="6" spans="1:24" x14ac:dyDescent="0.35">
      <c r="A6" s="4" t="s">
        <v>0</v>
      </c>
      <c r="B6" s="4" t="s">
        <v>1</v>
      </c>
      <c r="C6" s="4" t="s">
        <v>2</v>
      </c>
      <c r="D6" s="4" t="s">
        <v>3</v>
      </c>
      <c r="E6" s="4" t="s">
        <v>14</v>
      </c>
      <c r="F6" s="4" t="s">
        <v>15</v>
      </c>
      <c r="G6" s="6" t="s">
        <v>21</v>
      </c>
      <c r="H6" s="6" t="s">
        <v>16</v>
      </c>
      <c r="I6" s="5" t="s">
        <v>17</v>
      </c>
      <c r="J6" s="5" t="s">
        <v>58</v>
      </c>
      <c r="K6" s="5" t="s">
        <v>20</v>
      </c>
      <c r="L6" s="5" t="s">
        <v>17</v>
      </c>
      <c r="M6" s="5" t="s">
        <v>4</v>
      </c>
      <c r="N6" s="5" t="s">
        <v>5</v>
      </c>
      <c r="O6" s="5" t="s">
        <v>22</v>
      </c>
      <c r="P6" s="5" t="s">
        <v>19</v>
      </c>
      <c r="Q6" s="5" t="s">
        <v>23</v>
      </c>
      <c r="R6" s="5" t="s">
        <v>18</v>
      </c>
      <c r="S6" s="12" t="s">
        <v>32</v>
      </c>
      <c r="T6" s="12" t="s">
        <v>33</v>
      </c>
      <c r="U6" s="12" t="s">
        <v>30</v>
      </c>
      <c r="V6" s="12" t="s">
        <v>31</v>
      </c>
      <c r="W6" s="12" t="s">
        <v>34</v>
      </c>
      <c r="X6" s="13" t="s">
        <v>36</v>
      </c>
    </row>
    <row r="7" spans="1:24" x14ac:dyDescent="0.35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F7" s="4" t="s">
        <v>6</v>
      </c>
      <c r="G7" s="6" t="s">
        <v>6</v>
      </c>
      <c r="H7" s="6" t="s">
        <v>8</v>
      </c>
      <c r="I7" s="6" t="s">
        <v>9</v>
      </c>
      <c r="J7" s="6" t="s">
        <v>10</v>
      </c>
      <c r="K7" s="6" t="s">
        <v>10</v>
      </c>
      <c r="L7" s="6" t="s">
        <v>9</v>
      </c>
      <c r="M7" s="6" t="s">
        <v>7</v>
      </c>
      <c r="N7" s="6" t="s">
        <v>11</v>
      </c>
      <c r="O7" s="6" t="s">
        <v>12</v>
      </c>
      <c r="P7" s="6" t="s">
        <v>12</v>
      </c>
      <c r="Q7" s="6" t="s">
        <v>7</v>
      </c>
      <c r="R7" s="6" t="s">
        <v>13</v>
      </c>
      <c r="S7" s="12" t="s">
        <v>35</v>
      </c>
      <c r="T7" s="12" t="s">
        <v>35</v>
      </c>
      <c r="U7" s="12" t="s">
        <v>35</v>
      </c>
      <c r="V7" s="12" t="s">
        <v>35</v>
      </c>
      <c r="W7" s="12" t="s">
        <v>35</v>
      </c>
      <c r="X7" s="13" t="s">
        <v>35</v>
      </c>
    </row>
    <row r="8" spans="1:24" x14ac:dyDescent="0.35">
      <c r="A8" s="16">
        <v>40029</v>
      </c>
      <c r="B8">
        <v>216</v>
      </c>
      <c r="H8">
        <f>AVERAGEIF(Sugarbeet!$B$7:$B$343,CONCATENATE("=",$B8),Sugarbeet!H$7:H$343)</f>
        <v>290.19750000000005</v>
      </c>
      <c r="I8">
        <f>AVERAGEIF(Sugarbeet!$B$7:$B$343,CONCATENATE("=",$B8),Sugarbeet!I$7:I$343)</f>
        <v>8.9716395437499982E-3</v>
      </c>
      <c r="J8">
        <f>I8/L8</f>
        <v>7.4602800575841663E-3</v>
      </c>
      <c r="K8">
        <f>AVERAGEIF(Sugarbeet!$B$7:$B$343,CONCATENATE("=",$B8),Sugarbeet!J$7:J$343)</f>
        <v>6.2414708270833316E-4</v>
      </c>
      <c r="L8">
        <f>AVERAGEIF(Sugarbeet!$B$7:$B$343,CONCATENATE("=",$B8),Sugarbeet!K$7:K$343)</f>
        <v>1.2025874999999999</v>
      </c>
      <c r="M8">
        <f>AVERAGEIF(Sugarbeet!$B$7:$B$343,CONCATENATE("=",$B8),Sugarbeet!L$7:L$343)</f>
        <v>0.98653187499999995</v>
      </c>
      <c r="N8">
        <f>AVERAGEIF(Sugarbeet!$B$7:$B$343,CONCATENATE("=",$B8),Sugarbeet!M$7:M$343)</f>
        <v>118.90663333333333</v>
      </c>
      <c r="O8">
        <f>AVERAGEIF(Sugarbeet!$B$7:$B$343,CONCATENATE("=",$B8),Sugarbeet!N$7:N$343)</f>
        <v>17.178227708333335</v>
      </c>
      <c r="P8">
        <f>AVERAGEIF(Sugarbeet!$B$7:$B$343,CONCATENATE("=",$B8),Sugarbeet!O$7:O$343)</f>
        <v>91.450219395812454</v>
      </c>
      <c r="Q8">
        <f>AVERAGEIF(Sugarbeet!$B$7:$B$343,CONCATENATE("=",$B8),Sugarbeet!P$7:P$343)</f>
        <v>0.1053559168333333</v>
      </c>
      <c r="R8">
        <f>AVERAGEIF(Sugarbeet!$B$7:$B$343,CONCATENATE("=",$B8),Sugarbeet!Q$7:Q$343)</f>
        <v>-3.1410317206041691E-7</v>
      </c>
      <c r="S8">
        <f>AVERAGEIF(Sugarbeet!$B$7:$B$343,CONCATENATE("=",$B8),Sugarbeet!R$7:R$343)</f>
        <v>299.18403084166664</v>
      </c>
      <c r="T8">
        <f>AVERAGEIF(Sugarbeet!$B$7:$B$343,CONCATENATE("=",$B8),Sugarbeet!S$7:S$343)</f>
        <v>61.809751666666649</v>
      </c>
      <c r="U8">
        <f>AVERAGEIF(Sugarbeet!$B$7:$B$343,CONCATENATE("=",$B8),Sugarbeet!T$7:T$343)</f>
        <v>323.73570187499996</v>
      </c>
      <c r="V8">
        <f>AVERAGEIF(Sugarbeet!$B$7:$B$343,CONCATENATE("=",$B8),Sugarbeet!U$7:U$343)</f>
        <v>398.99182020833342</v>
      </c>
      <c r="W8">
        <f>AVERAGEIF(Sugarbeet!$B$7:$B$343,CONCATENATE("=",$B8),Sugarbeet!V$7:V$343)</f>
        <v>162.11816084166668</v>
      </c>
      <c r="X8">
        <f>AVERAGEIF(Sugarbeet!$B$7:$B$343,CONCATENATE("=",$B8),Sugarbeet!W$7:W$343)</f>
        <v>-1.1579722645833377</v>
      </c>
    </row>
    <row r="9" spans="1:24" x14ac:dyDescent="0.35">
      <c r="A9" s="16">
        <f t="shared" ref="A9:A14" si="0">A8+1</f>
        <v>40030</v>
      </c>
      <c r="B9">
        <v>217</v>
      </c>
      <c r="H9">
        <f>AVERAGEIF(Sugarbeet!$B$7:$B$343,CONCATENATE("=",$B9),Sugarbeet!H$7:H$343)</f>
        <v>293.0691666666666</v>
      </c>
      <c r="I9">
        <f>AVERAGEIF(Sugarbeet!$B$7:$B$343,CONCATENATE("=",$B9),Sugarbeet!I$7:I$343)</f>
        <v>9.5040291437499969E-3</v>
      </c>
      <c r="J9">
        <f t="shared" ref="J9:J14" si="1">I9/L9</f>
        <v>7.9862854989574943E-3</v>
      </c>
      <c r="K9">
        <f>AVERAGEIF(Sugarbeet!$B$7:$B$343,CONCATENATE("=",$B9),Sugarbeet!J$7:J$343)</f>
        <v>6.2825541624999994E-4</v>
      </c>
      <c r="L9">
        <f>AVERAGEIF(Sugarbeet!$B$7:$B$343,CONCATENATE("=",$B9),Sugarbeet!K$7:K$343)</f>
        <v>1.1900437499999998</v>
      </c>
      <c r="M9">
        <f>AVERAGEIF(Sugarbeet!$B$7:$B$343,CONCATENATE("=",$B9),Sugarbeet!L$7:L$343)</f>
        <v>1.4868239583333338</v>
      </c>
      <c r="N9">
        <f>AVERAGEIF(Sugarbeet!$B$7:$B$343,CONCATENATE("=",$B9),Sugarbeet!M$7:M$343)</f>
        <v>106.12166666666667</v>
      </c>
      <c r="O9">
        <f>AVERAGEIF(Sugarbeet!$B$7:$B$343,CONCATENATE("=",$B9),Sugarbeet!N$7:N$343)</f>
        <v>6.7533893749999985</v>
      </c>
      <c r="P9">
        <f>AVERAGEIF(Sugarbeet!$B$7:$B$343,CONCATENATE("=",$B9),Sugarbeet!O$7:O$343)</f>
        <v>84.602718958291646</v>
      </c>
      <c r="Q9">
        <f>AVERAGEIF(Sugarbeet!$B$7:$B$343,CONCATENATE("=",$B9),Sugarbeet!P$7:P$343)</f>
        <v>0.14534145845833335</v>
      </c>
      <c r="R9">
        <f>AVERAGEIF(Sugarbeet!$B$7:$B$343,CONCATENATE("=",$B9),Sugarbeet!Q$7:Q$343)</f>
        <v>-2.0906009229999989E-7</v>
      </c>
      <c r="S9">
        <f>AVERAGEIF(Sugarbeet!$B$7:$B$343,CONCATENATE("=",$B9),Sugarbeet!R$7:R$343)</f>
        <v>292.29283777083327</v>
      </c>
      <c r="T9">
        <f>AVERAGEIF(Sugarbeet!$B$7:$B$343,CONCATENATE("=",$B9),Sugarbeet!S$7:S$343)</f>
        <v>60.163766002083328</v>
      </c>
      <c r="U9">
        <f>AVERAGEIF(Sugarbeet!$B$7:$B$343,CONCATENATE("=",$B9),Sugarbeet!T$7:T$343)</f>
        <v>340.04152088888895</v>
      </c>
      <c r="V9">
        <f>AVERAGEIF(Sugarbeet!$B$7:$B$343,CONCATENATE("=",$B9),Sugarbeet!U$7:U$343)</f>
        <v>415.06757955555571</v>
      </c>
      <c r="W9">
        <f>AVERAGEIF(Sugarbeet!$B$7:$B$343,CONCATENATE("=",$B9),Sugarbeet!V$7:V$343)</f>
        <v>172.57828455333333</v>
      </c>
      <c r="X9">
        <f>AVERAGEIF(Sugarbeet!$B$7:$B$343,CONCATENATE("=",$B9),Sugarbeet!W$7:W$343)</f>
        <v>8.7643616874999974</v>
      </c>
    </row>
    <row r="10" spans="1:24" x14ac:dyDescent="0.35">
      <c r="A10" s="16">
        <f t="shared" si="0"/>
        <v>40031</v>
      </c>
      <c r="B10">
        <v>218</v>
      </c>
      <c r="H10">
        <f>AVERAGEIF(Sugarbeet!$B$7:$B$343,CONCATENATE("=",$B10),Sugarbeet!H$7:H$343)</f>
        <v>295.12229166666663</v>
      </c>
      <c r="I10">
        <f>AVERAGEIF(Sugarbeet!$B$7:$B$343,CONCATENATE("=",$B10),Sugarbeet!I$7:I$343)</f>
        <v>1.0919567378260869E-2</v>
      </c>
      <c r="J10">
        <f t="shared" si="1"/>
        <v>9.2612122631910102E-3</v>
      </c>
      <c r="K10">
        <f>AVERAGEIF(Sugarbeet!$B$7:$B$343,CONCATENATE("=",$B10),Sugarbeet!J$7:J$343)</f>
        <v>6.3270087000000014E-4</v>
      </c>
      <c r="L10">
        <f>AVERAGEIF(Sugarbeet!$B$7:$B$343,CONCATENATE("=",$B10),Sugarbeet!K$7:K$343)</f>
        <v>1.1790645833333337</v>
      </c>
      <c r="M10">
        <f>AVERAGEIF(Sugarbeet!$B$7:$B$343,CONCATENATE("=",$B10),Sugarbeet!L$7:L$343)</f>
        <v>1.9277904166666662</v>
      </c>
      <c r="N10">
        <f>AVERAGEIF(Sugarbeet!$B$7:$B$343,CONCATENATE("=",$B10),Sugarbeet!M$7:M$343)</f>
        <v>109.88481250000001</v>
      </c>
      <c r="O10">
        <f>AVERAGEIF(Sugarbeet!$B$7:$B$343,CONCATENATE("=",$B10),Sugarbeet!N$7:N$343)</f>
        <v>3.4220124999999975</v>
      </c>
      <c r="P10">
        <f>AVERAGEIF(Sugarbeet!$B$7:$B$343,CONCATENATE("=",$B10),Sugarbeet!O$7:O$343)</f>
        <v>81.590844065239139</v>
      </c>
      <c r="Q10">
        <f>AVERAGEIF(Sugarbeet!$B$7:$B$343,CONCATENATE("=",$B10),Sugarbeet!P$7:P$343)</f>
        <v>0.17219710412499997</v>
      </c>
      <c r="R10">
        <f>AVERAGEIF(Sugarbeet!$B$7:$B$343,CONCATENATE("=",$B10),Sugarbeet!Q$7:Q$343)</f>
        <v>-2.1045918977826085E-7</v>
      </c>
      <c r="S10">
        <f>AVERAGEIF(Sugarbeet!$B$7:$B$343,CONCATENATE("=",$B10),Sugarbeet!R$7:R$343)</f>
        <v>275.89577665958336</v>
      </c>
      <c r="T10">
        <f>AVERAGEIF(Sugarbeet!$B$7:$B$343,CONCATENATE("=",$B10),Sugarbeet!S$7:S$343)</f>
        <v>57.915241187499987</v>
      </c>
      <c r="U10">
        <f>AVERAGEIF(Sugarbeet!$B$7:$B$343,CONCATENATE("=",$B10),Sugarbeet!T$7:T$343)</f>
        <v>354.44676333333331</v>
      </c>
      <c r="V10">
        <f>AVERAGEIF(Sugarbeet!$B$7:$B$343,CONCATENATE("=",$B10),Sugarbeet!U$7:U$343)</f>
        <v>424.60929022222228</v>
      </c>
      <c r="W10">
        <f>AVERAGEIF(Sugarbeet!$B$7:$B$343,CONCATENATE("=",$B10),Sugarbeet!V$7:V$343)</f>
        <v>162.35004428133334</v>
      </c>
      <c r="X10">
        <f>AVERAGEIF(Sugarbeet!$B$7:$B$343,CONCATENATE("=",$B10),Sugarbeet!W$7:W$343)</f>
        <v>15.576517208333337</v>
      </c>
    </row>
    <row r="11" spans="1:24" x14ac:dyDescent="0.35">
      <c r="A11" s="16">
        <f t="shared" si="0"/>
        <v>40032</v>
      </c>
      <c r="B11">
        <v>219</v>
      </c>
      <c r="H11">
        <f>AVERAGEIF(Sugarbeet!$B$7:$B$343,CONCATENATE("=",$B11),Sugarbeet!H$7:H$343)</f>
        <v>295.68400000000014</v>
      </c>
      <c r="I11">
        <f>AVERAGEIF(Sugarbeet!$B$7:$B$343,CONCATENATE("=",$B11),Sugarbeet!I$7:I$343)</f>
        <v>1.2111454545454549E-2</v>
      </c>
      <c r="J11">
        <f t="shared" si="1"/>
        <v>1.0324617280992885E-2</v>
      </c>
      <c r="K11">
        <f>AVERAGEIF(Sugarbeet!$B$7:$B$343,CONCATENATE("=",$B11),Sugarbeet!J$7:J$343)</f>
        <v>6.3247757515151528E-4</v>
      </c>
      <c r="L11">
        <f>AVERAGEIF(Sugarbeet!$B$7:$B$343,CONCATENATE("=",$B11),Sugarbeet!K$7:K$343)</f>
        <v>1.1730657142857144</v>
      </c>
      <c r="M11">
        <f>AVERAGEIF(Sugarbeet!$B$7:$B$343,CONCATENATE("=",$B11),Sugarbeet!L$7:L$343)</f>
        <v>1.7661772285428574</v>
      </c>
      <c r="N11">
        <f>AVERAGEIF(Sugarbeet!$B$7:$B$343,CONCATENATE("=",$B11),Sugarbeet!M$7:M$343)</f>
        <v>161.70139999999998</v>
      </c>
      <c r="O11">
        <f>AVERAGEIF(Sugarbeet!$B$7:$B$343,CONCATENATE("=",$B11),Sugarbeet!N$7:N$343)</f>
        <v>-0.13139250000000025</v>
      </c>
      <c r="P11">
        <f>AVERAGEIF(Sugarbeet!$B$7:$B$343,CONCATENATE("=",$B11),Sugarbeet!O$7:O$343)</f>
        <v>102.29546834375</v>
      </c>
      <c r="Q11">
        <f>AVERAGEIF(Sugarbeet!$B$7:$B$343,CONCATENATE("=",$B11),Sugarbeet!P$7:P$343)</f>
        <v>0.14295731243750001</v>
      </c>
      <c r="R11">
        <f>AVERAGEIF(Sugarbeet!$B$7:$B$343,CONCATENATE("=",$B11),Sugarbeet!Q$7:Q$343)</f>
        <v>-3.6462647100000007E-7</v>
      </c>
      <c r="S11">
        <f>AVERAGEIF(Sugarbeet!$B$7:$B$343,CONCATENATE("=",$B11),Sugarbeet!R$7:R$343)</f>
        <v>184.83551557800618</v>
      </c>
      <c r="T11">
        <f>AVERAGEIF(Sugarbeet!$B$7:$B$343,CONCATENATE("=",$B11),Sugarbeet!S$7:S$343)</f>
        <v>39.314833957729164</v>
      </c>
      <c r="U11">
        <f>AVERAGEIF(Sugarbeet!$B$7:$B$343,CONCATENATE("=",$B11),Sugarbeet!T$7:T$343)</f>
        <v>382.41856708333336</v>
      </c>
      <c r="V11">
        <f>AVERAGEIF(Sugarbeet!$B$7:$B$343,CONCATENATE("=",$B11),Sugarbeet!U$7:U$343)</f>
        <v>419.2271477083334</v>
      </c>
      <c r="W11">
        <f>AVERAGEIF(Sugarbeet!$B$7:$B$343,CONCATENATE("=",$B11),Sugarbeet!V$7:V$343)</f>
        <v>108.71210099527708</v>
      </c>
      <c r="X11">
        <f>AVERAGEIF(Sugarbeet!$B$7:$B$343,CONCATENATE("=",$B11),Sugarbeet!W$7:W$343)</f>
        <v>6.9513333062499969</v>
      </c>
    </row>
    <row r="12" spans="1:24" x14ac:dyDescent="0.35">
      <c r="A12" s="16">
        <f t="shared" si="0"/>
        <v>40033</v>
      </c>
      <c r="B12">
        <v>220</v>
      </c>
      <c r="H12">
        <f>AVERAGEIF(Sugarbeet!$B$7:$B$343,CONCATENATE("=",$B12),Sugarbeet!H$7:H$343)</f>
        <v>291.52808510638295</v>
      </c>
      <c r="I12">
        <f>AVERAGEIF(Sugarbeet!$B$7:$B$343,CONCATENATE("=",$B12),Sugarbeet!I$7:I$343)</f>
        <v>1.4853739152173915E-2</v>
      </c>
      <c r="J12">
        <f t="shared" si="1"/>
        <v>1.2463882499114898E-2</v>
      </c>
      <c r="K12">
        <f>AVERAGEIF(Sugarbeet!$B$7:$B$343,CONCATENATE("=",$B12),Sugarbeet!J$7:J$343)</f>
        <v>5.802115206521739E-4</v>
      </c>
      <c r="L12">
        <f>AVERAGEIF(Sugarbeet!$B$7:$B$343,CONCATENATE("=",$B12),Sugarbeet!K$7:K$343)</f>
        <v>1.1917425531914898</v>
      </c>
      <c r="M12">
        <f>AVERAGEIF(Sugarbeet!$B$7:$B$343,CONCATENATE("=",$B12),Sugarbeet!L$7:L$343)</f>
        <v>1.8558548936170205</v>
      </c>
      <c r="N12">
        <f>AVERAGEIF(Sugarbeet!$B$7:$B$343,CONCATENATE("=",$B12),Sugarbeet!M$7:M$343)</f>
        <v>261.81737021276592</v>
      </c>
      <c r="O12">
        <f>AVERAGEIF(Sugarbeet!$B$7:$B$343,CONCATENATE("=",$B12),Sugarbeet!N$7:N$343)</f>
        <v>2.1597315652608695</v>
      </c>
      <c r="P12">
        <f>AVERAGEIF(Sugarbeet!$B$7:$B$343,CONCATENATE("=",$B12),Sugarbeet!O$7:O$343)</f>
        <v>39.707857777800001</v>
      </c>
      <c r="Q12">
        <f>AVERAGEIF(Sugarbeet!$B$7:$B$343,CONCATENATE("=",$B12),Sugarbeet!P$7:P$343)</f>
        <v>0.19213421732608696</v>
      </c>
      <c r="R12">
        <f>AVERAGEIF(Sugarbeet!$B$7:$B$343,CONCATENATE("=",$B12),Sugarbeet!Q$7:Q$343)</f>
        <v>-1.1214944533777777E-7</v>
      </c>
      <c r="S12">
        <f>AVERAGEIF(Sugarbeet!$B$7:$B$343,CONCATENATE("=",$B12),Sugarbeet!R$7:R$343)</f>
        <v>75.332214027083324</v>
      </c>
      <c r="T12">
        <f>AVERAGEIF(Sugarbeet!$B$7:$B$343,CONCATENATE("=",$B12),Sugarbeet!S$7:S$343)</f>
        <v>15.44842086875</v>
      </c>
      <c r="U12">
        <f>AVERAGEIF(Sugarbeet!$B$7:$B$343,CONCATENATE("=",$B12),Sugarbeet!T$7:T$343)</f>
        <v>389.87154416666664</v>
      </c>
      <c r="V12">
        <f>AVERAGEIF(Sugarbeet!$B$7:$B$343,CONCATENATE("=",$B12),Sugarbeet!U$7:U$343)</f>
        <v>407.00132222222226</v>
      </c>
      <c r="W12">
        <f>AVERAGEIF(Sugarbeet!$B$7:$B$343,CONCATENATE("=",$B12),Sugarbeet!V$7:V$343)</f>
        <v>61.020271935135142</v>
      </c>
      <c r="X12">
        <f>AVERAGEIF(Sugarbeet!$B$7:$B$343,CONCATENATE("=",$B12),Sugarbeet!W$7:W$343)</f>
        <v>-4.6057232387499987</v>
      </c>
    </row>
    <row r="13" spans="1:24" x14ac:dyDescent="0.35">
      <c r="A13" s="16">
        <f t="shared" si="0"/>
        <v>40034</v>
      </c>
      <c r="B13">
        <v>221</v>
      </c>
      <c r="H13">
        <f>AVERAGEIF(Sugarbeet!$B$7:$B$343,CONCATENATE("=",$B13),Sugarbeet!H$7:H$343)</f>
        <v>291.64041666666668</v>
      </c>
      <c r="I13">
        <f>AVERAGEIF(Sugarbeet!$B$7:$B$343,CONCATENATE("=",$B13),Sugarbeet!I$7:I$343)</f>
        <v>1.3973770833333335E-2</v>
      </c>
      <c r="J13">
        <f t="shared" si="1"/>
        <v>1.1740506384505647E-2</v>
      </c>
      <c r="K13">
        <f>AVERAGEIF(Sugarbeet!$B$7:$B$343,CONCATENATE("=",$B13),Sugarbeet!J$7:J$343)</f>
        <v>5.9467020479166675E-4</v>
      </c>
      <c r="L13">
        <f>AVERAGEIF(Sugarbeet!$B$7:$B$343,CONCATENATE("=",$B13),Sugarbeet!K$7:K$343)</f>
        <v>1.1902187500000003</v>
      </c>
      <c r="M13">
        <f>AVERAGEIF(Sugarbeet!$B$7:$B$343,CONCATENATE("=",$B13),Sugarbeet!L$7:L$343)</f>
        <v>1.2591370833333337</v>
      </c>
      <c r="N13">
        <f>AVERAGEIF(Sugarbeet!$B$7:$B$343,CONCATENATE("=",$B13),Sugarbeet!M$7:M$343)</f>
        <v>266.9328979166666</v>
      </c>
      <c r="O13">
        <f>AVERAGEIF(Sugarbeet!$B$7:$B$343,CONCATENATE("=",$B13),Sugarbeet!N$7:N$343)</f>
        <v>12.841046916729164</v>
      </c>
      <c r="P13">
        <f>AVERAGEIF(Sugarbeet!$B$7:$B$343,CONCATENATE("=",$B13),Sugarbeet!O$7:O$343)</f>
        <v>66.267727979166679</v>
      </c>
      <c r="Q13">
        <f>AVERAGEIF(Sugarbeet!$B$7:$B$343,CONCATENATE("=",$B13),Sugarbeet!P$7:P$343)</f>
        <v>0.13995652068750009</v>
      </c>
      <c r="R13">
        <f>AVERAGEIF(Sugarbeet!$B$7:$B$343,CONCATENATE("=",$B13),Sugarbeet!Q$7:Q$343)</f>
        <v>-3.3678120700833333E-7</v>
      </c>
      <c r="S13">
        <f>AVERAGEIF(Sugarbeet!$B$7:$B$343,CONCATENATE("=",$B13),Sugarbeet!R$7:R$343)</f>
        <v>170.43689752791667</v>
      </c>
      <c r="T13">
        <f>AVERAGEIF(Sugarbeet!$B$7:$B$343,CONCATENATE("=",$B13),Sugarbeet!S$7:S$343)</f>
        <v>34.744009168749997</v>
      </c>
      <c r="U13">
        <f>AVERAGEIF(Sugarbeet!$B$7:$B$343,CONCATENATE("=",$B13),Sugarbeet!T$7:T$343)</f>
        <v>374.27200388888895</v>
      </c>
      <c r="V13">
        <f>AVERAGEIF(Sugarbeet!$B$7:$B$343,CONCATENATE("=",$B13),Sugarbeet!U$7:U$343)</f>
        <v>413.48874888888889</v>
      </c>
      <c r="W13">
        <f>AVERAGEIF(Sugarbeet!$B$7:$B$343,CONCATENATE("=",$B13),Sugarbeet!V$7:V$343)</f>
        <v>106.28032960916669</v>
      </c>
      <c r="X13">
        <f>AVERAGEIF(Sugarbeet!$B$7:$B$343,CONCATENATE("=",$B13),Sugarbeet!W$7:W$343)</f>
        <v>3.5588118124999997</v>
      </c>
    </row>
    <row r="14" spans="1:24" x14ac:dyDescent="0.35">
      <c r="A14" s="16">
        <f t="shared" si="0"/>
        <v>40035</v>
      </c>
      <c r="B14">
        <v>222</v>
      </c>
      <c r="H14">
        <f>AVERAGEIF(Sugarbeet!$B$7:$B$343,CONCATENATE("=",$B14),Sugarbeet!H$7:H$343)</f>
        <v>292.16395833333337</v>
      </c>
      <c r="I14">
        <f>AVERAGEIF(Sugarbeet!$B$7:$B$343,CONCATENATE("=",$B14),Sugarbeet!I$7:I$343)</f>
        <v>1.3223791666666672E-2</v>
      </c>
      <c r="J14">
        <f t="shared" si="1"/>
        <v>1.1148929443380824E-2</v>
      </c>
      <c r="K14">
        <f>AVERAGEIF(Sugarbeet!$B$7:$B$343,CONCATENATE("=",$B14),Sugarbeet!J$7:J$343)</f>
        <v>5.9679666687499991E-4</v>
      </c>
      <c r="L14">
        <f>AVERAGEIF(Sugarbeet!$B$7:$B$343,CONCATENATE("=",$B14),Sugarbeet!K$7:K$343)</f>
        <v>1.1861041666666663</v>
      </c>
      <c r="M14">
        <f>AVERAGEIF(Sugarbeet!$B$7:$B$343,CONCATENATE("=",$B14),Sugarbeet!L$7:L$343)</f>
        <v>1.772675625</v>
      </c>
      <c r="N14">
        <f>AVERAGEIF(Sugarbeet!$B$7:$B$343,CONCATENATE("=",$B14),Sugarbeet!M$7:M$343)</f>
        <v>269.1829166666667</v>
      </c>
      <c r="O14">
        <f>AVERAGEIF(Sugarbeet!$B$7:$B$343,CONCATENATE("=",$B14),Sugarbeet!N$7:N$343)</f>
        <v>8.8232041666666703</v>
      </c>
      <c r="P14">
        <f>AVERAGEIF(Sugarbeet!$B$7:$B$343,CONCATENATE("=",$B14),Sugarbeet!O$7:O$343)</f>
        <v>83.743014833333334</v>
      </c>
      <c r="Q14">
        <f>AVERAGEIF(Sugarbeet!$B$7:$B$343,CONCATENATE("=",$B14),Sugarbeet!P$7:P$343)</f>
        <v>0.1886193336458333</v>
      </c>
      <c r="R14">
        <f>AVERAGEIF(Sugarbeet!$B$7:$B$343,CONCATENATE("=",$B14),Sugarbeet!Q$7:Q$343)</f>
        <v>-3.051602661916668E-7</v>
      </c>
      <c r="S14">
        <f>AVERAGEIF(Sugarbeet!$B$7:$B$343,CONCATENATE("=",$B14),Sugarbeet!R$7:R$343)</f>
        <v>197.80150411666668</v>
      </c>
      <c r="T14">
        <f>AVERAGEIF(Sugarbeet!$B$7:$B$343,CONCATENATE("=",$B14),Sugarbeet!S$7:S$343)</f>
        <v>41.356642972916667</v>
      </c>
      <c r="U14">
        <f>AVERAGEIF(Sugarbeet!$B$7:$B$343,CONCATENATE("=",$B14),Sugarbeet!T$7:T$343)</f>
        <v>365.64724395348827</v>
      </c>
      <c r="V14">
        <f>AVERAGEIF(Sugarbeet!$B$7:$B$343,CONCATENATE("=",$B14),Sugarbeet!U$7:U$343)</f>
        <v>409.79195720930232</v>
      </c>
      <c r="W14">
        <f>AVERAGEIF(Sugarbeet!$B$7:$B$343,CONCATENATE("=",$B14),Sugarbeet!V$7:V$343)</f>
        <v>130.49141081162796</v>
      </c>
      <c r="X14">
        <f>AVERAGEIF(Sugarbeet!$B$7:$B$343,CONCATENATE("=",$B14),Sugarbeet!W$7:W$343)</f>
        <v>2.1921520562500008</v>
      </c>
    </row>
  </sheetData>
  <hyperlinks>
    <hyperlink ref="A3" r:id="rId1" display="http://tr32.uni-koeln.de/" xr:uid="{A15676F3-210C-4447-9DE7-C5B2CFC227F2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4"/>
  <sheetViews>
    <sheetView workbookViewId="0">
      <pane xSplit="6" ySplit="6" topLeftCell="G7" activePane="bottomRight" state="frozen"/>
      <selection activeCell="W325" sqref="W325"/>
      <selection pane="topRight" activeCell="W325" sqref="W325"/>
      <selection pane="bottomLeft" activeCell="W325" sqref="W325"/>
      <selection pane="bottomRight" activeCell="A7" sqref="A7"/>
    </sheetView>
  </sheetViews>
  <sheetFormatPr defaultRowHeight="14.5" x14ac:dyDescent="0.35"/>
  <cols>
    <col min="1" max="1" width="17.1796875" customWidth="1"/>
    <col min="2" max="2" width="6.453125" customWidth="1"/>
    <col min="3" max="3" width="7.1796875" customWidth="1"/>
    <col min="4" max="4" width="5.26953125" customWidth="1"/>
    <col min="5" max="5" width="7.7265625" customWidth="1"/>
    <col min="6" max="6" width="9.26953125" customWidth="1"/>
    <col min="7" max="7" width="11.54296875" customWidth="1"/>
    <col min="8" max="8" width="9.26953125" bestFit="1" customWidth="1"/>
    <col min="9" max="9" width="9.26953125" customWidth="1"/>
    <col min="10" max="10" width="13.54296875" customWidth="1"/>
    <col min="11" max="11" width="12" customWidth="1"/>
    <col min="12" max="16" width="9.26953125" bestFit="1" customWidth="1"/>
    <col min="17" max="17" width="11.7265625" bestFit="1" customWidth="1"/>
    <col min="25" max="25" width="11.7265625" customWidth="1"/>
    <col min="26" max="26" width="13.453125" customWidth="1"/>
  </cols>
  <sheetData>
    <row r="1" spans="1:31" x14ac:dyDescent="0.35">
      <c r="A1" s="10" t="s">
        <v>28</v>
      </c>
    </row>
    <row r="2" spans="1:31" ht="18.5" x14ac:dyDescent="0.45">
      <c r="A2" s="9" t="s">
        <v>24</v>
      </c>
      <c r="H2" s="11" t="s">
        <v>26</v>
      </c>
      <c r="I2" s="10">
        <v>2.48</v>
      </c>
      <c r="J2" s="10" t="s">
        <v>27</v>
      </c>
    </row>
    <row r="3" spans="1:31" x14ac:dyDescent="0.35">
      <c r="A3" s="8" t="s">
        <v>25</v>
      </c>
    </row>
    <row r="5" spans="1:31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14</v>
      </c>
      <c r="F5" s="4" t="s">
        <v>15</v>
      </c>
      <c r="G5" s="6" t="s">
        <v>21</v>
      </c>
      <c r="H5" s="6" t="s">
        <v>16</v>
      </c>
      <c r="I5" s="5" t="s">
        <v>17</v>
      </c>
      <c r="J5" s="5" t="s">
        <v>20</v>
      </c>
      <c r="K5" s="5" t="s">
        <v>17</v>
      </c>
      <c r="L5" s="5" t="s">
        <v>4</v>
      </c>
      <c r="M5" s="5" t="s">
        <v>5</v>
      </c>
      <c r="N5" s="5" t="s">
        <v>22</v>
      </c>
      <c r="O5" s="5" t="s">
        <v>19</v>
      </c>
      <c r="P5" s="5" t="s">
        <v>23</v>
      </c>
      <c r="Q5" s="5" t="s">
        <v>18</v>
      </c>
      <c r="R5" s="12" t="s">
        <v>32</v>
      </c>
      <c r="S5" s="12" t="s">
        <v>33</v>
      </c>
      <c r="T5" s="12" t="s">
        <v>30</v>
      </c>
      <c r="U5" s="12" t="s">
        <v>31</v>
      </c>
      <c r="V5" s="12" t="s">
        <v>34</v>
      </c>
      <c r="W5" s="13" t="s">
        <v>36</v>
      </c>
      <c r="Y5" s="14" t="s">
        <v>37</v>
      </c>
      <c r="Z5" s="15" t="s">
        <v>38</v>
      </c>
    </row>
    <row r="6" spans="1:31" x14ac:dyDescent="0.35">
      <c r="A6" s="4" t="s">
        <v>6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6" t="s">
        <v>8</v>
      </c>
      <c r="I6" s="6" t="s">
        <v>9</v>
      </c>
      <c r="J6" s="6" t="s">
        <v>10</v>
      </c>
      <c r="K6" s="6" t="s">
        <v>9</v>
      </c>
      <c r="L6" s="6" t="s">
        <v>7</v>
      </c>
      <c r="M6" s="6" t="s">
        <v>11</v>
      </c>
      <c r="N6" s="6" t="s">
        <v>12</v>
      </c>
      <c r="O6" s="6" t="s">
        <v>12</v>
      </c>
      <c r="P6" s="6" t="s">
        <v>7</v>
      </c>
      <c r="Q6" s="6" t="s">
        <v>13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3" t="s">
        <v>35</v>
      </c>
      <c r="Y6" s="14" t="s">
        <v>35</v>
      </c>
      <c r="Z6" s="14" t="s">
        <v>6</v>
      </c>
    </row>
    <row r="7" spans="1:31" x14ac:dyDescent="0.35">
      <c r="A7" s="7">
        <f t="shared" ref="A7" si="0">DATE(2009,1,1)+B7-1+C7/24+D7/24/60</f>
        <v>40029</v>
      </c>
      <c r="B7">
        <v>216</v>
      </c>
      <c r="C7">
        <v>0</v>
      </c>
      <c r="D7">
        <v>0</v>
      </c>
      <c r="E7">
        <f t="shared" ref="E7:E70" si="1">+C7*100+D7</f>
        <v>0</v>
      </c>
      <c r="F7">
        <f>+B7+C7/24+D7/(24*60)</f>
        <v>216</v>
      </c>
      <c r="G7">
        <v>36000</v>
      </c>
      <c r="H7">
        <v>284.31</v>
      </c>
      <c r="I7" s="2">
        <v>9.4312997999999992E-3</v>
      </c>
      <c r="J7" s="2">
        <v>6.3965999000000005E-4</v>
      </c>
      <c r="K7">
        <v>1.2254</v>
      </c>
      <c r="L7">
        <v>1.0577000000000001</v>
      </c>
      <c r="M7">
        <v>163.84</v>
      </c>
      <c r="N7">
        <v>-9.0239999999999991</v>
      </c>
      <c r="O7">
        <v>-1.4419</v>
      </c>
      <c r="P7" s="2">
        <v>6.4341000999999995E-2</v>
      </c>
      <c r="Q7" s="2">
        <v>8.8081996999999997E-8</v>
      </c>
      <c r="R7" s="3">
        <v>0</v>
      </c>
      <c r="S7" s="3">
        <v>0</v>
      </c>
      <c r="T7" s="3">
        <v>310.45080000000002</v>
      </c>
      <c r="U7" s="3">
        <v>355.70979999999997</v>
      </c>
      <c r="V7">
        <f>R7-S7+T7-U7</f>
        <v>-45.258999999999958</v>
      </c>
      <c r="W7" s="3">
        <v>-55.783332999999999</v>
      </c>
      <c r="X7" s="3"/>
      <c r="Y7" s="3">
        <f>V7-N7-O7-W7</f>
        <v>20.990233000000039</v>
      </c>
      <c r="Z7">
        <f>ABS((N7+O7)/(V7-W7))</f>
        <v>0.99444781916345282</v>
      </c>
      <c r="AB7" s="3"/>
      <c r="AC7" s="3"/>
      <c r="AD7" s="3"/>
      <c r="AE7" s="3"/>
    </row>
    <row r="8" spans="1:31" x14ac:dyDescent="0.35">
      <c r="A8" s="7">
        <f t="shared" ref="A8:A71" si="2">DATE(2009,1,1)+B8-1+C8/24+D8/24/60</f>
        <v>40029.020833333336</v>
      </c>
      <c r="B8" s="3">
        <v>216</v>
      </c>
      <c r="C8" s="3">
        <v>0</v>
      </c>
      <c r="D8" s="3">
        <v>30</v>
      </c>
      <c r="E8">
        <f t="shared" si="1"/>
        <v>30</v>
      </c>
      <c r="F8">
        <f t="shared" ref="F8:F71" si="3">+B8+C8/24+D8/(24*60)</f>
        <v>216.02083333333334</v>
      </c>
      <c r="G8" s="3">
        <v>36000</v>
      </c>
      <c r="H8" s="3">
        <v>284.12</v>
      </c>
      <c r="I8" s="2">
        <v>9.3393E-3</v>
      </c>
      <c r="J8" s="3">
        <v>6.4174999999999996E-4</v>
      </c>
      <c r="K8" s="3">
        <v>1.2262999999999999</v>
      </c>
      <c r="L8" s="3">
        <v>1.4098999999999999</v>
      </c>
      <c r="M8" s="3">
        <v>178.82</v>
      </c>
      <c r="N8" s="3">
        <v>-8.1273</v>
      </c>
      <c r="O8" s="3">
        <v>-0.98472000000000004</v>
      </c>
      <c r="P8" s="3">
        <v>5.8113999999999999E-2</v>
      </c>
      <c r="Q8" s="3">
        <v>6.4741997000000001E-8</v>
      </c>
      <c r="R8" s="3">
        <v>0</v>
      </c>
      <c r="S8" s="3">
        <v>0</v>
      </c>
      <c r="T8" s="3">
        <v>310.52636999999999</v>
      </c>
      <c r="U8" s="3">
        <v>355.404</v>
      </c>
      <c r="V8">
        <f t="shared" ref="V8:V71" si="4">R8-S8+T8-U8</f>
        <v>-44.877630000000011</v>
      </c>
      <c r="W8" s="3">
        <v>-53.366667</v>
      </c>
      <c r="X8" s="3"/>
      <c r="Y8" s="3">
        <f t="shared" ref="Y8:Y71" si="5">V8-N8-O8-W8</f>
        <v>17.60105699999999</v>
      </c>
      <c r="Z8">
        <f t="shared" ref="Z8:Z71" si="6">ABS((N8+O8)/(V8-W8))</f>
        <v>1.0733867693119974</v>
      </c>
      <c r="AB8" s="3"/>
      <c r="AC8" s="3"/>
      <c r="AD8" s="3"/>
      <c r="AE8" s="3"/>
    </row>
    <row r="9" spans="1:31" x14ac:dyDescent="0.35">
      <c r="A9" s="7">
        <f t="shared" si="2"/>
        <v>40029.041666666664</v>
      </c>
      <c r="B9" s="3">
        <v>216</v>
      </c>
      <c r="C9" s="3">
        <v>1</v>
      </c>
      <c r="D9" s="3">
        <v>0</v>
      </c>
      <c r="E9">
        <f t="shared" si="1"/>
        <v>100</v>
      </c>
      <c r="F9">
        <f t="shared" si="3"/>
        <v>216.04166666666666</v>
      </c>
      <c r="G9" s="3">
        <v>36000</v>
      </c>
      <c r="H9" s="3">
        <v>283.97000000000003</v>
      </c>
      <c r="I9" s="2">
        <v>9.1674002000000001E-3</v>
      </c>
      <c r="J9" s="3">
        <v>6.5479003000000003E-4</v>
      </c>
      <c r="K9" s="3">
        <v>1.2272000000000001</v>
      </c>
      <c r="L9" s="3">
        <v>1.3895</v>
      </c>
      <c r="M9" s="3">
        <v>154.87</v>
      </c>
      <c r="N9" s="3">
        <v>-6.0124000000000004</v>
      </c>
      <c r="O9" s="3">
        <v>-0.62548000000000004</v>
      </c>
      <c r="P9" s="3">
        <v>5.9259000999999999E-2</v>
      </c>
      <c r="Q9" s="3">
        <v>2.3317E-8</v>
      </c>
      <c r="R9" s="3">
        <v>0</v>
      </c>
      <c r="S9" s="3">
        <v>0</v>
      </c>
      <c r="T9" s="3">
        <v>310.12333000000001</v>
      </c>
      <c r="U9" s="3">
        <v>353.08292999999998</v>
      </c>
      <c r="V9">
        <f t="shared" si="4"/>
        <v>-42.959599999999966</v>
      </c>
      <c r="W9" s="3">
        <v>-53.203333000000001</v>
      </c>
      <c r="X9" s="3"/>
      <c r="Y9" s="3">
        <f t="shared" si="5"/>
        <v>16.881613000000037</v>
      </c>
      <c r="Z9">
        <f t="shared" si="6"/>
        <v>0.64799424194285216</v>
      </c>
      <c r="AB9" s="3"/>
      <c r="AC9" s="3"/>
      <c r="AD9" s="3"/>
      <c r="AE9" s="3"/>
    </row>
    <row r="10" spans="1:31" x14ac:dyDescent="0.35">
      <c r="A10" s="7">
        <f t="shared" si="2"/>
        <v>40029.0625</v>
      </c>
      <c r="B10" s="3">
        <v>216</v>
      </c>
      <c r="C10" s="3">
        <v>1</v>
      </c>
      <c r="D10" s="3">
        <v>30</v>
      </c>
      <c r="E10">
        <f t="shared" si="1"/>
        <v>130</v>
      </c>
      <c r="F10">
        <f t="shared" si="3"/>
        <v>216.0625</v>
      </c>
      <c r="G10" s="3">
        <v>36000</v>
      </c>
      <c r="H10" s="3">
        <v>283.45999999999998</v>
      </c>
      <c r="I10" s="2">
        <v>9.0020997000000002E-3</v>
      </c>
      <c r="J10" s="3">
        <v>6.5857999000000001E-4</v>
      </c>
      <c r="K10" s="3">
        <v>1.2295</v>
      </c>
      <c r="L10" s="3">
        <v>0.52063999999999999</v>
      </c>
      <c r="M10" s="3">
        <v>148.15</v>
      </c>
      <c r="N10" s="3">
        <v>1.2485999999999999</v>
      </c>
      <c r="O10" s="3">
        <v>0.69394999999999996</v>
      </c>
      <c r="P10" s="3">
        <v>4.0885999999999999E-2</v>
      </c>
      <c r="Q10" s="3">
        <v>-7.4436996999999996E-8</v>
      </c>
      <c r="R10" s="3">
        <v>0</v>
      </c>
      <c r="S10" s="3">
        <v>0</v>
      </c>
      <c r="T10" s="3">
        <v>308.30322999999999</v>
      </c>
      <c r="U10" s="3">
        <v>349.52316999999999</v>
      </c>
      <c r="V10">
        <f t="shared" si="4"/>
        <v>-41.219940000000008</v>
      </c>
      <c r="W10" s="3">
        <v>-56.486666999999997</v>
      </c>
      <c r="X10" s="3"/>
      <c r="Y10" s="3">
        <f t="shared" si="5"/>
        <v>13.324176999999985</v>
      </c>
      <c r="Z10">
        <f t="shared" si="6"/>
        <v>0.12724076352449357</v>
      </c>
      <c r="AB10" s="3"/>
      <c r="AC10" s="3"/>
      <c r="AD10" s="3"/>
      <c r="AE10" s="3"/>
    </row>
    <row r="11" spans="1:31" x14ac:dyDescent="0.35">
      <c r="A11" s="7">
        <f t="shared" si="2"/>
        <v>40029.083333333336</v>
      </c>
      <c r="B11" s="3">
        <v>216</v>
      </c>
      <c r="C11" s="3">
        <v>2</v>
      </c>
      <c r="D11" s="3">
        <v>0</v>
      </c>
      <c r="E11">
        <f t="shared" si="1"/>
        <v>200</v>
      </c>
      <c r="F11">
        <f t="shared" si="3"/>
        <v>216.08333333333334</v>
      </c>
      <c r="G11" s="3">
        <v>36000</v>
      </c>
      <c r="H11" s="3">
        <v>283.29000000000002</v>
      </c>
      <c r="I11" s="2">
        <v>8.9002996999999993E-3</v>
      </c>
      <c r="J11" s="3">
        <v>6.6629000000000005E-4</v>
      </c>
      <c r="K11" s="3">
        <v>1.2302999999999999</v>
      </c>
      <c r="L11" s="3">
        <v>0.95445000000000002</v>
      </c>
      <c r="M11" s="3">
        <v>160.21</v>
      </c>
      <c r="N11" s="3">
        <v>3.3858000000000001</v>
      </c>
      <c r="O11" s="3">
        <v>1.3752</v>
      </c>
      <c r="P11" s="3">
        <v>5.3955000000000003E-2</v>
      </c>
      <c r="Q11" s="3">
        <v>-6.4695001000000002E-8</v>
      </c>
      <c r="R11" s="3">
        <v>0</v>
      </c>
      <c r="S11" s="3">
        <v>0</v>
      </c>
      <c r="T11" s="3">
        <v>315.34363000000002</v>
      </c>
      <c r="U11" s="3">
        <v>348.04347000000001</v>
      </c>
      <c r="V11">
        <f t="shared" si="4"/>
        <v>-32.699839999999995</v>
      </c>
      <c r="W11" s="3">
        <v>-63.333333000000003</v>
      </c>
      <c r="X11" s="3"/>
      <c r="Y11" s="3">
        <f t="shared" si="5"/>
        <v>25.872493000000006</v>
      </c>
      <c r="Z11">
        <f t="shared" si="6"/>
        <v>0.15541812355515575</v>
      </c>
      <c r="AB11" s="3"/>
      <c r="AC11" s="3"/>
      <c r="AD11" s="3"/>
      <c r="AE11" s="3"/>
    </row>
    <row r="12" spans="1:31" x14ac:dyDescent="0.35">
      <c r="A12" s="7">
        <f t="shared" si="2"/>
        <v>40029.104166666672</v>
      </c>
      <c r="B12" s="3">
        <v>216</v>
      </c>
      <c r="C12" s="3">
        <v>2</v>
      </c>
      <c r="D12" s="3">
        <v>30</v>
      </c>
      <c r="E12">
        <f t="shared" si="1"/>
        <v>230</v>
      </c>
      <c r="F12">
        <f t="shared" si="3"/>
        <v>216.10416666666669</v>
      </c>
      <c r="G12" s="3">
        <v>36000</v>
      </c>
      <c r="H12" s="3">
        <v>282.45999999999998</v>
      </c>
      <c r="I12" s="2">
        <v>8.6527997999999995E-3</v>
      </c>
      <c r="J12" s="3">
        <v>6.8127998000000001E-4</v>
      </c>
      <c r="K12" s="3">
        <v>1.2342</v>
      </c>
      <c r="L12" s="3">
        <v>1.0167999999999999</v>
      </c>
      <c r="M12" s="3">
        <v>165.42</v>
      </c>
      <c r="N12" s="3">
        <v>-3.6267999999999998</v>
      </c>
      <c r="O12" s="3">
        <v>-0.96250000000000002</v>
      </c>
      <c r="P12" s="3">
        <v>3.8897999000000003E-2</v>
      </c>
      <c r="Q12" s="3">
        <v>2.6417000000000001E-8</v>
      </c>
      <c r="R12" s="3">
        <v>0</v>
      </c>
      <c r="S12" s="3">
        <v>0</v>
      </c>
      <c r="T12" s="3">
        <v>319.34742999999997</v>
      </c>
      <c r="U12" s="3">
        <v>347.14136999999999</v>
      </c>
      <c r="V12">
        <f t="shared" si="4"/>
        <v>-27.793940000000021</v>
      </c>
      <c r="W12" s="3">
        <v>-61.82</v>
      </c>
      <c r="X12" s="3"/>
      <c r="Y12" s="3">
        <f t="shared" si="5"/>
        <v>38.615359999999981</v>
      </c>
      <c r="Z12">
        <f t="shared" si="6"/>
        <v>0.13487603325216033</v>
      </c>
      <c r="AB12" s="3"/>
      <c r="AC12" s="3"/>
      <c r="AD12" s="3"/>
      <c r="AE12" s="3"/>
    </row>
    <row r="13" spans="1:31" x14ac:dyDescent="0.35">
      <c r="A13" s="7">
        <f t="shared" si="2"/>
        <v>40029.125</v>
      </c>
      <c r="B13" s="3">
        <v>216</v>
      </c>
      <c r="C13" s="3">
        <v>3</v>
      </c>
      <c r="D13" s="3">
        <v>0</v>
      </c>
      <c r="E13">
        <f t="shared" si="1"/>
        <v>300</v>
      </c>
      <c r="F13">
        <f t="shared" si="3"/>
        <v>216.125</v>
      </c>
      <c r="G13" s="3">
        <v>36000</v>
      </c>
      <c r="H13" s="3">
        <v>282.45999999999998</v>
      </c>
      <c r="I13" s="2">
        <v>8.7561999000000008E-3</v>
      </c>
      <c r="J13" s="3">
        <v>6.8360998000000005E-4</v>
      </c>
      <c r="K13" s="3">
        <v>1.2343999999999999</v>
      </c>
      <c r="L13" s="3">
        <v>1.1459999999999999</v>
      </c>
      <c r="M13" s="3">
        <v>179.48</v>
      </c>
      <c r="N13" s="3">
        <v>-7.4923999999999999</v>
      </c>
      <c r="O13" s="3">
        <v>-2.2549999999999999</v>
      </c>
      <c r="P13" s="3">
        <v>6.1434001000000002E-2</v>
      </c>
      <c r="Q13" s="3">
        <v>7.2417996999999996E-8</v>
      </c>
      <c r="R13" s="3">
        <v>0</v>
      </c>
      <c r="S13" s="3">
        <v>0</v>
      </c>
      <c r="T13" s="3">
        <v>324.79406999999998</v>
      </c>
      <c r="U13" s="3">
        <v>348.25747000000001</v>
      </c>
      <c r="V13">
        <f t="shared" si="4"/>
        <v>-23.463400000000036</v>
      </c>
      <c r="W13" s="3">
        <v>-57.99</v>
      </c>
      <c r="X13" s="3"/>
      <c r="Y13" s="3">
        <f t="shared" si="5"/>
        <v>44.273999999999965</v>
      </c>
      <c r="Z13">
        <f t="shared" si="6"/>
        <v>0.28231566386496232</v>
      </c>
      <c r="AB13" s="3"/>
      <c r="AC13" s="3"/>
      <c r="AD13" s="3"/>
      <c r="AE13" s="3"/>
    </row>
    <row r="14" spans="1:31" x14ac:dyDescent="0.35">
      <c r="A14" s="7">
        <f t="shared" si="2"/>
        <v>40029.145833333336</v>
      </c>
      <c r="B14" s="3">
        <v>216</v>
      </c>
      <c r="C14" s="3">
        <v>3</v>
      </c>
      <c r="D14" s="3">
        <v>30</v>
      </c>
      <c r="E14">
        <f t="shared" si="1"/>
        <v>330</v>
      </c>
      <c r="F14">
        <f t="shared" si="3"/>
        <v>216.14583333333334</v>
      </c>
      <c r="G14" s="3">
        <v>36000</v>
      </c>
      <c r="H14" s="3">
        <v>282.16000000000003</v>
      </c>
      <c r="I14" s="2">
        <v>8.6452998000000007E-3</v>
      </c>
      <c r="J14" s="3">
        <v>6.9065996999999996E-4</v>
      </c>
      <c r="K14" s="3">
        <v>1.2361</v>
      </c>
      <c r="L14" s="3">
        <v>1.0379</v>
      </c>
      <c r="M14" s="3">
        <v>163.5</v>
      </c>
      <c r="N14" s="3">
        <v>-4.3537999999999997</v>
      </c>
      <c r="O14" s="3">
        <v>-0.91907000000000005</v>
      </c>
      <c r="P14" s="3">
        <v>5.1626000999999998E-2</v>
      </c>
      <c r="Q14" s="3">
        <v>2.4407998999999999E-8</v>
      </c>
      <c r="R14" s="3">
        <v>0</v>
      </c>
      <c r="S14" s="3">
        <v>0</v>
      </c>
      <c r="T14" s="3">
        <v>327.51987000000003</v>
      </c>
      <c r="U14" s="3">
        <v>347.72070000000002</v>
      </c>
      <c r="V14">
        <f t="shared" si="4"/>
        <v>-20.200829999999996</v>
      </c>
      <c r="W14" s="3">
        <v>-61.323332999999998</v>
      </c>
      <c r="X14" s="3"/>
      <c r="Y14" s="3">
        <f t="shared" si="5"/>
        <v>46.395372999999999</v>
      </c>
      <c r="Z14">
        <f t="shared" si="6"/>
        <v>0.12822346927666342</v>
      </c>
      <c r="AB14" s="3"/>
      <c r="AC14" s="3"/>
      <c r="AD14" s="3"/>
      <c r="AE14" s="3"/>
    </row>
    <row r="15" spans="1:31" x14ac:dyDescent="0.35">
      <c r="A15" s="7">
        <f t="shared" si="2"/>
        <v>40029.166666666664</v>
      </c>
      <c r="B15" s="3">
        <v>216</v>
      </c>
      <c r="C15" s="3">
        <v>4</v>
      </c>
      <c r="D15" s="3">
        <v>0</v>
      </c>
      <c r="E15">
        <f t="shared" si="1"/>
        <v>400</v>
      </c>
      <c r="F15">
        <f t="shared" si="3"/>
        <v>216.16666666666666</v>
      </c>
      <c r="G15" s="3">
        <v>36000</v>
      </c>
      <c r="H15" s="3">
        <v>282.06</v>
      </c>
      <c r="I15" s="2">
        <v>8.5225999000000004E-3</v>
      </c>
      <c r="J15" s="3">
        <v>6.8717002E-4</v>
      </c>
      <c r="K15" s="3">
        <v>1.2369000000000001</v>
      </c>
      <c r="L15" s="3">
        <v>1.0308999999999999</v>
      </c>
      <c r="M15" s="3">
        <v>158.35</v>
      </c>
      <c r="N15" s="3">
        <v>-0.92783000000000004</v>
      </c>
      <c r="O15" s="3">
        <v>-0.26129999999999998</v>
      </c>
      <c r="P15" s="3">
        <v>2.7077001E-2</v>
      </c>
      <c r="Q15" s="3">
        <v>-3.2168000000000001E-8</v>
      </c>
      <c r="R15" s="3">
        <v>0</v>
      </c>
      <c r="S15" s="3">
        <v>0</v>
      </c>
      <c r="T15" s="3">
        <v>327.48826000000003</v>
      </c>
      <c r="U15" s="3">
        <v>345.79059999999998</v>
      </c>
      <c r="V15">
        <f t="shared" si="4"/>
        <v>-18.302339999999958</v>
      </c>
      <c r="W15" s="3">
        <v>-58.07</v>
      </c>
      <c r="X15" s="3"/>
      <c r="Y15" s="3">
        <f t="shared" si="5"/>
        <v>40.956790000000041</v>
      </c>
      <c r="Z15">
        <f t="shared" si="6"/>
        <v>2.9901935391722791E-2</v>
      </c>
      <c r="AB15" s="3"/>
      <c r="AC15" s="3"/>
      <c r="AD15" s="3"/>
      <c r="AE15" s="3"/>
    </row>
    <row r="16" spans="1:31" x14ac:dyDescent="0.35">
      <c r="A16" s="7">
        <f t="shared" si="2"/>
        <v>40029.1875</v>
      </c>
      <c r="B16" s="3">
        <v>216</v>
      </c>
      <c r="C16" s="3">
        <v>4</v>
      </c>
      <c r="D16" s="3">
        <v>30</v>
      </c>
      <c r="E16">
        <f t="shared" si="1"/>
        <v>430</v>
      </c>
      <c r="F16">
        <f t="shared" si="3"/>
        <v>216.1875</v>
      </c>
      <c r="G16" s="3">
        <v>36000</v>
      </c>
      <c r="H16" s="3">
        <v>281.98</v>
      </c>
      <c r="I16" s="2">
        <v>8.5041001000000001E-3</v>
      </c>
      <c r="J16" s="3">
        <v>6.8482000000000005E-4</v>
      </c>
      <c r="K16" s="3">
        <v>1.2375</v>
      </c>
      <c r="L16" s="3">
        <v>1.2971999999999999</v>
      </c>
      <c r="M16" s="3">
        <v>164.54</v>
      </c>
      <c r="N16" s="3">
        <v>-5.1191000000000004</v>
      </c>
      <c r="O16" s="3">
        <v>-1.4330000000000001</v>
      </c>
      <c r="P16" s="3">
        <v>4.7362000000000001E-2</v>
      </c>
      <c r="Q16" s="3">
        <v>4.3170999E-8</v>
      </c>
      <c r="R16" s="3">
        <v>9.5377667000000006</v>
      </c>
      <c r="S16" s="3">
        <v>5.6482666999999998</v>
      </c>
      <c r="T16" s="3">
        <v>329.91237000000001</v>
      </c>
      <c r="U16" s="3">
        <v>347.04484000000002</v>
      </c>
      <c r="V16">
        <f t="shared" si="4"/>
        <v>-13.242970000000014</v>
      </c>
      <c r="W16" s="3">
        <v>-57.816667000000002</v>
      </c>
      <c r="X16" s="3"/>
      <c r="Y16" s="3">
        <f t="shared" si="5"/>
        <v>51.125796999999991</v>
      </c>
      <c r="Z16">
        <f t="shared" si="6"/>
        <v>0.14699476240438394</v>
      </c>
      <c r="AB16" s="3"/>
      <c r="AC16" s="3"/>
      <c r="AD16" s="3"/>
      <c r="AE16" s="3"/>
    </row>
    <row r="17" spans="1:31" x14ac:dyDescent="0.35">
      <c r="A17" s="7">
        <f t="shared" si="2"/>
        <v>40029.208333333336</v>
      </c>
      <c r="B17" s="3">
        <v>216</v>
      </c>
      <c r="C17" s="3">
        <v>5</v>
      </c>
      <c r="D17" s="3">
        <v>0</v>
      </c>
      <c r="E17">
        <f t="shared" si="1"/>
        <v>500</v>
      </c>
      <c r="F17">
        <f t="shared" si="3"/>
        <v>216.20833333333334</v>
      </c>
      <c r="G17" s="3">
        <v>36000</v>
      </c>
      <c r="H17" s="3">
        <v>282.10000000000002</v>
      </c>
      <c r="I17" s="2">
        <v>8.6570997000000004E-3</v>
      </c>
      <c r="J17" s="3">
        <v>6.8449001999999998E-4</v>
      </c>
      <c r="K17" s="3">
        <v>1.2371000000000001</v>
      </c>
      <c r="L17" s="3">
        <v>0.86417999999999995</v>
      </c>
      <c r="M17" s="3">
        <v>167.63</v>
      </c>
      <c r="N17" s="3">
        <v>-2.6427</v>
      </c>
      <c r="O17" s="3">
        <v>-0.17376</v>
      </c>
      <c r="P17" s="3">
        <v>4.0833998000000003E-2</v>
      </c>
      <c r="Q17" s="3">
        <v>9.5975999999999992E-9</v>
      </c>
      <c r="R17" s="3">
        <v>46.204467000000001</v>
      </c>
      <c r="S17" s="3">
        <v>22.090567</v>
      </c>
      <c r="T17" s="3">
        <v>333.09160000000003</v>
      </c>
      <c r="U17" s="3">
        <v>350.67153000000002</v>
      </c>
      <c r="V17">
        <f t="shared" si="4"/>
        <v>6.5339700000000107</v>
      </c>
      <c r="W17" s="3">
        <v>-51.973332999999997</v>
      </c>
      <c r="X17" s="3"/>
      <c r="Y17" s="3">
        <f t="shared" si="5"/>
        <v>61.323763000000007</v>
      </c>
      <c r="Z17">
        <f t="shared" si="6"/>
        <v>4.8138605876261294E-2</v>
      </c>
      <c r="AB17" s="3"/>
      <c r="AC17" s="3"/>
      <c r="AD17" s="3"/>
      <c r="AE17" s="3"/>
    </row>
    <row r="18" spans="1:31" x14ac:dyDescent="0.35">
      <c r="A18" s="7">
        <f t="shared" si="2"/>
        <v>40029.229166666672</v>
      </c>
      <c r="B18" s="3">
        <v>216</v>
      </c>
      <c r="C18" s="3">
        <v>5</v>
      </c>
      <c r="D18" s="3">
        <v>30</v>
      </c>
      <c r="E18">
        <f t="shared" si="1"/>
        <v>530</v>
      </c>
      <c r="F18">
        <f t="shared" si="3"/>
        <v>216.22916666666669</v>
      </c>
      <c r="G18" s="3">
        <v>36000</v>
      </c>
      <c r="H18" s="3">
        <v>283.38</v>
      </c>
      <c r="I18" s="2">
        <v>9.1818002999999992E-3</v>
      </c>
      <c r="J18" s="3">
        <v>6.4287003000000002E-4</v>
      </c>
      <c r="K18" s="3">
        <v>1.2312000000000001</v>
      </c>
      <c r="L18" s="3">
        <v>1.0049999999999999</v>
      </c>
      <c r="M18" s="3">
        <v>151.76</v>
      </c>
      <c r="N18" s="3">
        <v>-2.7040000000000002</v>
      </c>
      <c r="O18" s="3">
        <v>4.6688000000000001</v>
      </c>
      <c r="P18" s="3">
        <v>6.6896997E-2</v>
      </c>
      <c r="Q18" s="3">
        <v>-4.4757002000000002E-8</v>
      </c>
      <c r="R18" s="3">
        <v>105.58110000000001</v>
      </c>
      <c r="S18" s="3">
        <v>42.927033000000002</v>
      </c>
      <c r="T18" s="3">
        <v>332.82423999999997</v>
      </c>
      <c r="U18" s="3">
        <v>359.16217</v>
      </c>
      <c r="V18">
        <f t="shared" si="4"/>
        <v>36.316136999999969</v>
      </c>
      <c r="W18" s="3">
        <v>-37.369999999999997</v>
      </c>
      <c r="X18" s="3"/>
      <c r="Y18" s="3">
        <f t="shared" si="5"/>
        <v>71.721336999999977</v>
      </c>
      <c r="Z18">
        <f t="shared" si="6"/>
        <v>2.666444571520964E-2</v>
      </c>
      <c r="AB18" s="3"/>
      <c r="AC18" s="3"/>
      <c r="AD18" s="3"/>
      <c r="AE18" s="3"/>
    </row>
    <row r="19" spans="1:31" x14ac:dyDescent="0.35">
      <c r="A19" s="7">
        <f t="shared" si="2"/>
        <v>40029.25</v>
      </c>
      <c r="B19" s="3">
        <v>216</v>
      </c>
      <c r="C19" s="3">
        <v>6</v>
      </c>
      <c r="D19" s="3">
        <v>0</v>
      </c>
      <c r="E19">
        <f t="shared" si="1"/>
        <v>600</v>
      </c>
      <c r="F19">
        <f t="shared" si="3"/>
        <v>216.25</v>
      </c>
      <c r="G19" s="3">
        <v>36000</v>
      </c>
      <c r="H19" s="3">
        <v>284.95</v>
      </c>
      <c r="I19" s="2">
        <v>9.8532997000000001E-3</v>
      </c>
      <c r="J19" s="3">
        <v>6.5056996999999996E-4</v>
      </c>
      <c r="K19" s="3">
        <v>1.2239</v>
      </c>
      <c r="L19" s="3">
        <v>0.72340000000000004</v>
      </c>
      <c r="M19" s="3">
        <v>151.49</v>
      </c>
      <c r="N19" s="3">
        <v>3.5794000000000001</v>
      </c>
      <c r="O19" s="3">
        <v>22.486000000000001</v>
      </c>
      <c r="P19" s="3">
        <v>7.2313003000000001E-2</v>
      </c>
      <c r="Q19" s="3">
        <v>-2.8874999E-7</v>
      </c>
      <c r="R19" s="3">
        <v>186.51390000000001</v>
      </c>
      <c r="S19" s="3">
        <v>57.550899999999999</v>
      </c>
      <c r="T19" s="3">
        <v>302.40127000000001</v>
      </c>
      <c r="U19" s="3">
        <v>370.84753000000001</v>
      </c>
      <c r="V19">
        <f t="shared" si="4"/>
        <v>60.516740000000027</v>
      </c>
      <c r="W19" s="3">
        <v>-24.583333</v>
      </c>
      <c r="X19" s="3"/>
      <c r="Y19" s="3">
        <f t="shared" si="5"/>
        <v>59.034673000000026</v>
      </c>
      <c r="Z19">
        <f t="shared" si="6"/>
        <v>0.30629115911569188</v>
      </c>
      <c r="AB19" s="3"/>
      <c r="AC19" s="3"/>
      <c r="AD19" s="3"/>
      <c r="AE19" s="3"/>
    </row>
    <row r="20" spans="1:31" x14ac:dyDescent="0.35">
      <c r="A20" s="7">
        <f t="shared" si="2"/>
        <v>40029.270833333336</v>
      </c>
      <c r="B20" s="3">
        <v>216</v>
      </c>
      <c r="C20" s="3">
        <v>6</v>
      </c>
      <c r="D20" s="3">
        <v>30</v>
      </c>
      <c r="E20">
        <f t="shared" si="1"/>
        <v>630</v>
      </c>
      <c r="F20">
        <f t="shared" si="3"/>
        <v>216.27083333333334</v>
      </c>
      <c r="G20" s="3">
        <v>36000</v>
      </c>
      <c r="H20" s="3">
        <v>286.62</v>
      </c>
      <c r="I20" s="2">
        <v>1.0359E-2</v>
      </c>
      <c r="J20" s="3">
        <v>6.2786997E-4</v>
      </c>
      <c r="K20" s="3">
        <v>1.2165999999999999</v>
      </c>
      <c r="L20" s="3">
        <v>0.78059999999999996</v>
      </c>
      <c r="M20" s="3">
        <v>153.24</v>
      </c>
      <c r="N20" s="3">
        <v>8.0121000000000002</v>
      </c>
      <c r="O20" s="3">
        <v>38.975000000000001</v>
      </c>
      <c r="P20" s="3">
        <v>7.0059000999999996E-2</v>
      </c>
      <c r="Q20" s="3">
        <v>-4.0613E-7</v>
      </c>
      <c r="R20" s="3">
        <v>259.43729999999999</v>
      </c>
      <c r="S20" s="3">
        <v>69.075299999999999</v>
      </c>
      <c r="T20" s="3">
        <v>297.8861</v>
      </c>
      <c r="U20" s="3">
        <v>382.86304000000001</v>
      </c>
      <c r="V20">
        <f t="shared" si="4"/>
        <v>105.38506000000001</v>
      </c>
      <c r="W20" s="3">
        <v>-11.228999999999999</v>
      </c>
      <c r="X20" s="3"/>
      <c r="Y20" s="3">
        <f t="shared" si="5"/>
        <v>69.626959999999997</v>
      </c>
      <c r="Z20">
        <f t="shared" si="6"/>
        <v>0.40292825753601236</v>
      </c>
      <c r="AB20" s="3"/>
      <c r="AC20" s="3"/>
      <c r="AD20" s="3"/>
      <c r="AE20" s="3"/>
    </row>
    <row r="21" spans="1:31" x14ac:dyDescent="0.35">
      <c r="A21" s="7">
        <f t="shared" si="2"/>
        <v>40029.291666666664</v>
      </c>
      <c r="B21" s="3">
        <v>216</v>
      </c>
      <c r="C21" s="3">
        <v>7</v>
      </c>
      <c r="D21" s="3">
        <v>0</v>
      </c>
      <c r="E21">
        <f t="shared" si="1"/>
        <v>700</v>
      </c>
      <c r="F21">
        <f t="shared" si="3"/>
        <v>216.29166666666666</v>
      </c>
      <c r="G21" s="3">
        <v>36000</v>
      </c>
      <c r="H21" s="3">
        <v>288.79000000000002</v>
      </c>
      <c r="I21" s="2">
        <v>1.0710000000000001E-2</v>
      </c>
      <c r="J21" s="3">
        <v>6.0328998E-4</v>
      </c>
      <c r="K21" s="3">
        <v>1.2074</v>
      </c>
      <c r="L21" s="3">
        <v>0.25662000000000001</v>
      </c>
      <c r="M21" s="3">
        <v>144.41</v>
      </c>
      <c r="N21" s="3">
        <v>29.126000000000001</v>
      </c>
      <c r="O21" s="3">
        <v>57.801000000000002</v>
      </c>
      <c r="P21" s="3">
        <v>7.4088998000000003E-2</v>
      </c>
      <c r="Q21" s="3">
        <v>-4.8327001000000005E-7</v>
      </c>
      <c r="R21" s="3">
        <v>340.24126999999999</v>
      </c>
      <c r="S21" s="3">
        <v>79.324134000000001</v>
      </c>
      <c r="T21" s="3">
        <v>304.69607000000002</v>
      </c>
      <c r="U21" s="3">
        <v>396.65323000000001</v>
      </c>
      <c r="V21">
        <f t="shared" si="4"/>
        <v>168.95997599999998</v>
      </c>
      <c r="W21" s="3">
        <v>3.29</v>
      </c>
      <c r="X21" s="3"/>
      <c r="Y21" s="3">
        <f t="shared" si="5"/>
        <v>78.74297599999997</v>
      </c>
      <c r="Z21">
        <f t="shared" si="6"/>
        <v>0.52469978024261932</v>
      </c>
      <c r="AB21" s="3"/>
      <c r="AC21" s="3"/>
      <c r="AD21" s="3"/>
      <c r="AE21" s="3"/>
    </row>
    <row r="22" spans="1:31" x14ac:dyDescent="0.35">
      <c r="A22" s="7">
        <f t="shared" si="2"/>
        <v>40029.3125</v>
      </c>
      <c r="B22" s="3">
        <v>216</v>
      </c>
      <c r="C22" s="3">
        <v>7</v>
      </c>
      <c r="D22" s="3">
        <v>30</v>
      </c>
      <c r="E22">
        <f t="shared" si="1"/>
        <v>730</v>
      </c>
      <c r="F22">
        <f t="shared" si="3"/>
        <v>216.3125</v>
      </c>
      <c r="G22" s="3">
        <v>36000</v>
      </c>
      <c r="H22" s="3">
        <v>290.87</v>
      </c>
      <c r="I22" s="2">
        <v>1.0676E-2</v>
      </c>
      <c r="J22" s="3">
        <v>5.8672000999999995E-4</v>
      </c>
      <c r="K22" s="3">
        <v>1.1989000000000001</v>
      </c>
      <c r="L22" s="3">
        <v>0.43603999999999998</v>
      </c>
      <c r="M22" s="3">
        <v>90.52</v>
      </c>
      <c r="N22" s="3">
        <v>42.265999999999998</v>
      </c>
      <c r="O22" s="3">
        <v>120.27</v>
      </c>
      <c r="P22" s="3">
        <v>0.13802</v>
      </c>
      <c r="Q22" s="3">
        <v>-5.8769000999999997E-7</v>
      </c>
      <c r="R22" s="3">
        <v>437.2226</v>
      </c>
      <c r="S22" s="3">
        <v>94.335999999999999</v>
      </c>
      <c r="T22" s="3">
        <v>310.66480000000001</v>
      </c>
      <c r="U22" s="3">
        <v>408.06396999999998</v>
      </c>
      <c r="V22">
        <f t="shared" si="4"/>
        <v>245.48743000000007</v>
      </c>
      <c r="W22" s="3">
        <v>16.998332999999999</v>
      </c>
      <c r="X22" s="3"/>
      <c r="Y22" s="3">
        <f t="shared" si="5"/>
        <v>65.953097000000085</v>
      </c>
      <c r="Z22">
        <f t="shared" si="6"/>
        <v>0.71135122915733673</v>
      </c>
      <c r="AB22" s="3"/>
      <c r="AC22" s="3"/>
      <c r="AD22" s="3"/>
      <c r="AE22" s="3"/>
    </row>
    <row r="23" spans="1:31" x14ac:dyDescent="0.35">
      <c r="A23" s="7">
        <f t="shared" si="2"/>
        <v>40029.333333333336</v>
      </c>
      <c r="B23" s="3">
        <v>216</v>
      </c>
      <c r="C23" s="3">
        <v>8</v>
      </c>
      <c r="D23" s="3">
        <v>0</v>
      </c>
      <c r="E23">
        <f t="shared" si="1"/>
        <v>800</v>
      </c>
      <c r="F23">
        <f t="shared" si="3"/>
        <v>216.33333333333334</v>
      </c>
      <c r="G23" s="3">
        <v>36000</v>
      </c>
      <c r="H23" s="3">
        <v>292.20999999999998</v>
      </c>
      <c r="I23" s="2">
        <v>9.7514000000000003E-3</v>
      </c>
      <c r="J23" s="3">
        <v>5.7268998000000002E-4</v>
      </c>
      <c r="K23" s="3">
        <v>1.194</v>
      </c>
      <c r="L23" s="3">
        <v>0.47144000000000003</v>
      </c>
      <c r="M23" s="3">
        <v>76.908000000000001</v>
      </c>
      <c r="N23" s="3">
        <v>38.567999999999998</v>
      </c>
      <c r="O23" s="3">
        <v>210.14</v>
      </c>
      <c r="P23" s="3">
        <v>0.12293999999999999</v>
      </c>
      <c r="Q23" s="3">
        <v>-9.8687997E-7</v>
      </c>
      <c r="R23" s="3">
        <v>519.26760000000002</v>
      </c>
      <c r="S23" s="3">
        <v>107.2133</v>
      </c>
      <c r="T23" s="3">
        <v>315.43329999999997</v>
      </c>
      <c r="U23" s="3">
        <v>416.15742999999998</v>
      </c>
      <c r="V23">
        <f t="shared" si="4"/>
        <v>311.33016999999995</v>
      </c>
      <c r="W23" s="3">
        <v>33.133333</v>
      </c>
      <c r="X23" s="3"/>
      <c r="Y23" s="3">
        <f t="shared" si="5"/>
        <v>29.488836999999982</v>
      </c>
      <c r="Z23">
        <f t="shared" si="6"/>
        <v>0.8940000996488684</v>
      </c>
      <c r="AB23" s="3"/>
      <c r="AC23" s="3"/>
      <c r="AD23" s="3"/>
      <c r="AE23" s="3"/>
    </row>
    <row r="24" spans="1:31" x14ac:dyDescent="0.35">
      <c r="A24" s="7">
        <f t="shared" si="2"/>
        <v>40029.354166666672</v>
      </c>
      <c r="B24" s="3">
        <v>216</v>
      </c>
      <c r="C24" s="3">
        <v>8</v>
      </c>
      <c r="D24" s="3">
        <v>30</v>
      </c>
      <c r="E24">
        <f t="shared" si="1"/>
        <v>830</v>
      </c>
      <c r="F24">
        <f t="shared" si="3"/>
        <v>216.35416666666669</v>
      </c>
      <c r="G24" s="3">
        <v>36000</v>
      </c>
      <c r="H24" s="3">
        <v>292.94</v>
      </c>
      <c r="I24" s="2">
        <v>9.2983004000000008E-3</v>
      </c>
      <c r="J24" s="3">
        <v>5.6463998000000001E-4</v>
      </c>
      <c r="K24" s="3">
        <v>1.1915</v>
      </c>
      <c r="L24" s="3">
        <v>0.91344999999999998</v>
      </c>
      <c r="M24" s="3">
        <v>36.790999999999997</v>
      </c>
      <c r="N24" s="3">
        <v>24.984000000000002</v>
      </c>
      <c r="O24" s="3">
        <v>149.66999999999999</v>
      </c>
      <c r="P24" s="3">
        <v>0.15206</v>
      </c>
      <c r="Q24" s="3">
        <v>-6.6131002999999999E-7</v>
      </c>
      <c r="R24" s="3">
        <v>598.19615999999996</v>
      </c>
      <c r="S24" s="3">
        <v>120.15397</v>
      </c>
      <c r="T24" s="3">
        <v>318.78930000000003</v>
      </c>
      <c r="U24" s="3">
        <v>422.03370000000001</v>
      </c>
      <c r="V24">
        <f t="shared" si="4"/>
        <v>374.79779000000002</v>
      </c>
      <c r="W24" s="3">
        <v>45.2</v>
      </c>
      <c r="X24" s="3"/>
      <c r="Y24" s="3">
        <f t="shared" si="5"/>
        <v>154.94379000000004</v>
      </c>
      <c r="Z24">
        <f t="shared" si="6"/>
        <v>0.52990039769380726</v>
      </c>
      <c r="AB24" s="3"/>
      <c r="AC24" s="3"/>
      <c r="AD24" s="3"/>
      <c r="AE24" s="3"/>
    </row>
    <row r="25" spans="1:31" x14ac:dyDescent="0.35">
      <c r="A25" s="7">
        <f t="shared" si="2"/>
        <v>40029.375</v>
      </c>
      <c r="B25" s="3">
        <v>216</v>
      </c>
      <c r="C25" s="3">
        <v>9</v>
      </c>
      <c r="D25" s="3">
        <v>0</v>
      </c>
      <c r="E25">
        <f t="shared" si="1"/>
        <v>900</v>
      </c>
      <c r="F25">
        <f t="shared" si="3"/>
        <v>216.375</v>
      </c>
      <c r="G25" s="3">
        <v>36000</v>
      </c>
      <c r="H25" s="3">
        <v>293.3</v>
      </c>
      <c r="I25" s="2">
        <v>8.8459001999999995E-3</v>
      </c>
      <c r="J25" s="3">
        <v>5.6462001999999997E-4</v>
      </c>
      <c r="K25" s="3">
        <v>1.1902999999999999</v>
      </c>
      <c r="L25" s="3">
        <v>0.81718999999999997</v>
      </c>
      <c r="M25" s="3">
        <v>35.304000000000002</v>
      </c>
      <c r="N25" s="3">
        <v>33.841000000000001</v>
      </c>
      <c r="O25" s="3">
        <v>199.43</v>
      </c>
      <c r="P25" s="3">
        <v>0.16694000000000001</v>
      </c>
      <c r="Q25" s="3">
        <v>-7.7429001999999995E-7</v>
      </c>
      <c r="R25" s="3">
        <v>666.61519999999996</v>
      </c>
      <c r="S25" s="3">
        <v>131.80873</v>
      </c>
      <c r="T25" s="3">
        <v>320.65796999999998</v>
      </c>
      <c r="U25" s="3">
        <v>428.15203000000002</v>
      </c>
      <c r="V25">
        <f t="shared" si="4"/>
        <v>427.31240999999994</v>
      </c>
      <c r="W25" s="3">
        <v>46.626666999999998</v>
      </c>
      <c r="X25" s="3"/>
      <c r="Y25" s="3">
        <f t="shared" si="5"/>
        <v>147.41474299999993</v>
      </c>
      <c r="Z25">
        <f t="shared" si="6"/>
        <v>0.61276526449796687</v>
      </c>
      <c r="AB25" s="3"/>
      <c r="AC25" s="3"/>
      <c r="AD25" s="3"/>
      <c r="AE25" s="3"/>
    </row>
    <row r="26" spans="1:31" x14ac:dyDescent="0.35">
      <c r="A26" s="7">
        <f t="shared" si="2"/>
        <v>40029.395833333336</v>
      </c>
      <c r="B26" s="3">
        <v>216</v>
      </c>
      <c r="C26" s="3">
        <v>9</v>
      </c>
      <c r="D26" s="3">
        <v>30</v>
      </c>
      <c r="E26">
        <f t="shared" si="1"/>
        <v>930</v>
      </c>
      <c r="F26">
        <f t="shared" si="3"/>
        <v>216.39583333333334</v>
      </c>
      <c r="G26" s="3">
        <v>36000</v>
      </c>
      <c r="H26" s="3">
        <v>293.68</v>
      </c>
      <c r="I26" s="2">
        <v>8.6719003000000003E-3</v>
      </c>
      <c r="J26" s="3">
        <v>5.6459998999999999E-4</v>
      </c>
      <c r="K26" s="3">
        <v>1.1888000000000001</v>
      </c>
      <c r="L26" s="3">
        <v>0.40734999999999999</v>
      </c>
      <c r="M26" s="3">
        <v>100.09</v>
      </c>
      <c r="N26" s="3">
        <v>42.509</v>
      </c>
      <c r="O26" s="3">
        <v>239.72</v>
      </c>
      <c r="P26" s="3">
        <v>0.10187</v>
      </c>
      <c r="Q26" s="3">
        <v>-9.5292000000000004E-7</v>
      </c>
      <c r="R26" s="3">
        <v>725.63806999999997</v>
      </c>
      <c r="S26" s="3">
        <v>140.28933000000001</v>
      </c>
      <c r="T26" s="3">
        <v>323.74196999999998</v>
      </c>
      <c r="U26" s="3">
        <v>435.58177000000001</v>
      </c>
      <c r="V26">
        <f t="shared" si="4"/>
        <v>473.50893999999994</v>
      </c>
      <c r="W26" s="3">
        <v>44</v>
      </c>
      <c r="X26" s="3"/>
      <c r="Y26" s="3">
        <f t="shared" si="5"/>
        <v>147.27993999999993</v>
      </c>
      <c r="Z26">
        <f t="shared" si="6"/>
        <v>0.65709691630632883</v>
      </c>
      <c r="AB26" s="3"/>
      <c r="AC26" s="3"/>
      <c r="AD26" s="3"/>
      <c r="AE26" s="3"/>
    </row>
    <row r="27" spans="1:31" x14ac:dyDescent="0.35">
      <c r="A27" s="7">
        <f t="shared" si="2"/>
        <v>40029.416666666664</v>
      </c>
      <c r="B27" s="3">
        <v>216</v>
      </c>
      <c r="C27" s="3">
        <v>10</v>
      </c>
      <c r="D27" s="3">
        <v>0</v>
      </c>
      <c r="E27">
        <f t="shared" si="1"/>
        <v>1000</v>
      </c>
      <c r="F27">
        <f t="shared" si="3"/>
        <v>216.41666666666666</v>
      </c>
      <c r="G27" s="3">
        <v>36000</v>
      </c>
      <c r="H27" s="3">
        <v>294.14999999999998</v>
      </c>
      <c r="I27" s="2">
        <v>8.4640997999999995E-3</v>
      </c>
      <c r="J27" s="3">
        <v>5.5936997999999998E-4</v>
      </c>
      <c r="K27" s="3">
        <v>1.1872</v>
      </c>
      <c r="L27" s="3">
        <v>0.99485000000000001</v>
      </c>
      <c r="M27" s="3">
        <v>9.3901000000000003</v>
      </c>
      <c r="N27" s="3">
        <v>47.015000000000001</v>
      </c>
      <c r="O27" s="3">
        <v>226.92</v>
      </c>
      <c r="P27" s="3">
        <v>0.16882</v>
      </c>
      <c r="Q27" s="3">
        <v>-8.2194997999999995E-7</v>
      </c>
      <c r="R27" s="3">
        <v>782.14980000000003</v>
      </c>
      <c r="S27" s="3">
        <v>147.44516999999999</v>
      </c>
      <c r="T27" s="3">
        <v>324.98876999999999</v>
      </c>
      <c r="U27" s="3">
        <v>439.99824000000001</v>
      </c>
      <c r="V27">
        <f t="shared" si="4"/>
        <v>519.6951600000001</v>
      </c>
      <c r="W27" s="3">
        <v>62.286667000000001</v>
      </c>
      <c r="X27" s="3"/>
      <c r="Y27" s="3">
        <f t="shared" si="5"/>
        <v>183.47349300000013</v>
      </c>
      <c r="Z27">
        <f t="shared" si="6"/>
        <v>0.59888481344835887</v>
      </c>
      <c r="AB27" s="3"/>
      <c r="AC27" s="3"/>
      <c r="AD27" s="3"/>
      <c r="AE27" s="3"/>
    </row>
    <row r="28" spans="1:31" x14ac:dyDescent="0.35">
      <c r="A28" s="7">
        <f t="shared" si="2"/>
        <v>40029.4375</v>
      </c>
      <c r="B28" s="3">
        <v>216</v>
      </c>
      <c r="C28" s="3">
        <v>10</v>
      </c>
      <c r="D28" s="3">
        <v>30</v>
      </c>
      <c r="E28">
        <f t="shared" si="1"/>
        <v>1030</v>
      </c>
      <c r="F28">
        <f t="shared" si="3"/>
        <v>216.4375</v>
      </c>
      <c r="G28" s="3">
        <v>36000</v>
      </c>
      <c r="H28" s="3">
        <v>294.55</v>
      </c>
      <c r="I28" s="2">
        <v>8.6688995000000005E-3</v>
      </c>
      <c r="J28" s="3">
        <v>5.6055001999999997E-4</v>
      </c>
      <c r="K28" s="3">
        <v>1.1853</v>
      </c>
      <c r="L28" s="3">
        <v>0.60946</v>
      </c>
      <c r="M28" s="3">
        <v>332.22</v>
      </c>
      <c r="N28" s="3">
        <v>65.393000000000001</v>
      </c>
      <c r="O28" s="3">
        <v>266</v>
      </c>
      <c r="P28" s="3">
        <v>0.15187999999999999</v>
      </c>
      <c r="Q28" s="3">
        <v>-9.0375999999999999E-7</v>
      </c>
      <c r="R28" s="3">
        <v>817.08339999999998</v>
      </c>
      <c r="S28" s="3">
        <v>153.60927000000001</v>
      </c>
      <c r="T28" s="3">
        <v>328.2473</v>
      </c>
      <c r="U28" s="3">
        <v>446.05162999999999</v>
      </c>
      <c r="V28">
        <f t="shared" si="4"/>
        <v>545.6697999999999</v>
      </c>
      <c r="W28" s="3">
        <v>71.12</v>
      </c>
      <c r="X28" s="3"/>
      <c r="Y28" s="3">
        <f t="shared" si="5"/>
        <v>143.15679999999986</v>
      </c>
      <c r="Z28">
        <f t="shared" si="6"/>
        <v>0.69833134478193881</v>
      </c>
      <c r="AB28" s="3"/>
      <c r="AC28" s="3"/>
      <c r="AD28" s="3"/>
      <c r="AE28" s="3"/>
    </row>
    <row r="29" spans="1:31" x14ac:dyDescent="0.35">
      <c r="A29" s="7">
        <f t="shared" si="2"/>
        <v>40029.458333333336</v>
      </c>
      <c r="B29" s="3">
        <v>216</v>
      </c>
      <c r="C29" s="3">
        <v>11</v>
      </c>
      <c r="D29" s="3">
        <v>0</v>
      </c>
      <c r="E29">
        <f t="shared" si="1"/>
        <v>1100</v>
      </c>
      <c r="F29">
        <f t="shared" si="3"/>
        <v>216.45833333333334</v>
      </c>
      <c r="G29" s="3">
        <v>36000</v>
      </c>
      <c r="H29" s="3">
        <v>294.68</v>
      </c>
      <c r="I29" s="2">
        <v>8.7534003000000003E-3</v>
      </c>
      <c r="J29" s="3">
        <v>5.6154002000000005E-4</v>
      </c>
      <c r="K29" s="3">
        <v>1.1847000000000001</v>
      </c>
      <c r="L29" s="3">
        <v>0.90561000000000003</v>
      </c>
      <c r="M29" s="3">
        <v>83.716999999999999</v>
      </c>
      <c r="N29" s="3">
        <v>62.56</v>
      </c>
      <c r="O29" s="3">
        <v>242.02</v>
      </c>
      <c r="P29" s="3">
        <v>0.16003000000000001</v>
      </c>
      <c r="Q29" s="3">
        <v>-8.4392001999999997E-7</v>
      </c>
      <c r="R29" s="3">
        <v>839.06813</v>
      </c>
      <c r="S29" s="3">
        <v>158.78907000000001</v>
      </c>
      <c r="T29" s="3">
        <v>333.04640000000001</v>
      </c>
      <c r="U29" s="3">
        <v>448.60962999999998</v>
      </c>
      <c r="V29">
        <f t="shared" si="4"/>
        <v>564.7158300000001</v>
      </c>
      <c r="W29" s="3">
        <v>77.146666999999994</v>
      </c>
      <c r="X29" s="3"/>
      <c r="Y29" s="3">
        <f t="shared" si="5"/>
        <v>182.98916300000008</v>
      </c>
      <c r="Z29">
        <f t="shared" si="6"/>
        <v>0.62469086052515588</v>
      </c>
      <c r="AB29" s="3"/>
      <c r="AC29" s="3"/>
      <c r="AD29" s="3"/>
      <c r="AE29" s="3"/>
    </row>
    <row r="30" spans="1:31" x14ac:dyDescent="0.35">
      <c r="A30" s="7">
        <f t="shared" si="2"/>
        <v>40029.479166666672</v>
      </c>
      <c r="B30" s="3">
        <v>216</v>
      </c>
      <c r="C30" s="3">
        <v>11</v>
      </c>
      <c r="D30" s="3">
        <v>30</v>
      </c>
      <c r="E30">
        <f t="shared" si="1"/>
        <v>1130</v>
      </c>
      <c r="F30">
        <f t="shared" si="3"/>
        <v>216.47916666666669</v>
      </c>
      <c r="G30" s="3">
        <v>36000</v>
      </c>
      <c r="H30" s="3">
        <v>295.16000000000003</v>
      </c>
      <c r="I30" s="2">
        <v>9.1482996999999993E-3</v>
      </c>
      <c r="J30" s="3">
        <v>5.6193001000000005E-4</v>
      </c>
      <c r="K30" s="3">
        <v>1.1823999999999999</v>
      </c>
      <c r="L30" s="3">
        <v>0.40858</v>
      </c>
      <c r="M30" s="3">
        <v>64.513999999999996</v>
      </c>
      <c r="N30" s="3">
        <v>95.697000000000003</v>
      </c>
      <c r="O30" s="3">
        <v>305.05</v>
      </c>
      <c r="P30" s="3">
        <v>0.19181999999999999</v>
      </c>
      <c r="Q30" s="3">
        <v>-9.9252997999999994E-7</v>
      </c>
      <c r="R30" s="3">
        <v>914.12532999999996</v>
      </c>
      <c r="S30" s="3">
        <v>171.51849999999999</v>
      </c>
      <c r="T30" s="3">
        <v>339.8931</v>
      </c>
      <c r="U30" s="3">
        <v>456.91707000000002</v>
      </c>
      <c r="V30">
        <f t="shared" si="4"/>
        <v>625.58285999999998</v>
      </c>
      <c r="W30" s="3">
        <v>91.753332999999998</v>
      </c>
      <c r="X30" s="3"/>
      <c r="Y30" s="3">
        <f t="shared" si="5"/>
        <v>133.08252699999997</v>
      </c>
      <c r="Z30">
        <f t="shared" si="6"/>
        <v>0.75070219935586291</v>
      </c>
      <c r="AB30" s="3"/>
      <c r="AC30" s="3"/>
      <c r="AD30" s="3"/>
      <c r="AE30" s="3"/>
    </row>
    <row r="31" spans="1:31" x14ac:dyDescent="0.35">
      <c r="A31" s="7">
        <f t="shared" si="2"/>
        <v>40029.5</v>
      </c>
      <c r="B31" s="3">
        <v>216</v>
      </c>
      <c r="C31" s="3">
        <v>12</v>
      </c>
      <c r="D31" s="3">
        <v>0</v>
      </c>
      <c r="E31">
        <f t="shared" si="1"/>
        <v>1200</v>
      </c>
      <c r="F31">
        <f t="shared" si="3"/>
        <v>216.5</v>
      </c>
      <c r="G31" s="3">
        <v>36000</v>
      </c>
      <c r="H31" s="3">
        <v>294.93</v>
      </c>
      <c r="I31" s="2">
        <v>8.7938001000000005E-3</v>
      </c>
      <c r="J31" s="3">
        <v>5.6434998999999996E-4</v>
      </c>
      <c r="K31" s="3">
        <v>1.1834</v>
      </c>
      <c r="L31" s="3">
        <v>0.90869</v>
      </c>
      <c r="M31" s="3">
        <v>5.4283000000000001</v>
      </c>
      <c r="N31" s="3">
        <v>34.901000000000003</v>
      </c>
      <c r="O31" s="3">
        <v>189.91</v>
      </c>
      <c r="P31" s="3">
        <v>0.11593000000000001</v>
      </c>
      <c r="Q31" s="3">
        <v>-6.2089997999999999E-7</v>
      </c>
      <c r="R31" s="3">
        <v>559.71199999999999</v>
      </c>
      <c r="S31" s="3">
        <v>102.16827000000001</v>
      </c>
      <c r="T31" s="3">
        <v>337.09802999999999</v>
      </c>
      <c r="U31" s="3">
        <v>440.96623</v>
      </c>
      <c r="V31">
        <f t="shared" si="4"/>
        <v>353.67552999999998</v>
      </c>
      <c r="W31" s="3">
        <v>70.033332999999999</v>
      </c>
      <c r="X31" s="3"/>
      <c r="Y31" s="3">
        <f t="shared" si="5"/>
        <v>58.831196999999975</v>
      </c>
      <c r="Z31">
        <f t="shared" si="6"/>
        <v>0.7925865840053411</v>
      </c>
      <c r="AB31" s="3"/>
      <c r="AC31" s="3"/>
      <c r="AD31" s="3"/>
      <c r="AE31" s="3"/>
    </row>
    <row r="32" spans="1:31" x14ac:dyDescent="0.35">
      <c r="A32" s="7">
        <f t="shared" si="2"/>
        <v>40029.520833333336</v>
      </c>
      <c r="B32" s="3">
        <v>216</v>
      </c>
      <c r="C32" s="3">
        <v>12</v>
      </c>
      <c r="D32" s="3">
        <v>30</v>
      </c>
      <c r="E32">
        <f t="shared" si="1"/>
        <v>1230</v>
      </c>
      <c r="F32">
        <f t="shared" si="3"/>
        <v>216.52083333333334</v>
      </c>
      <c r="G32" s="3">
        <v>36000</v>
      </c>
      <c r="H32" s="3">
        <v>295.45999999999998</v>
      </c>
      <c r="I32" s="2">
        <v>8.7890000999999995E-3</v>
      </c>
      <c r="J32" s="3">
        <v>5.6375999999999996E-4</v>
      </c>
      <c r="K32" s="3">
        <v>1.1812</v>
      </c>
      <c r="L32" s="3">
        <v>1.2813000000000001</v>
      </c>
      <c r="M32" s="3">
        <v>350.08</v>
      </c>
      <c r="N32" s="3">
        <v>72.003</v>
      </c>
      <c r="O32" s="3">
        <v>268.81</v>
      </c>
      <c r="P32" s="3">
        <v>0.26973000000000003</v>
      </c>
      <c r="Q32" s="3">
        <v>-8.6023999000000005E-7</v>
      </c>
      <c r="R32" s="3">
        <v>859.01900000000001</v>
      </c>
      <c r="S32" s="3">
        <v>164.28030000000001</v>
      </c>
      <c r="T32" s="3">
        <v>336.14967000000001</v>
      </c>
      <c r="U32" s="3">
        <v>453.24617000000001</v>
      </c>
      <c r="V32">
        <f t="shared" si="4"/>
        <v>577.64220000000012</v>
      </c>
      <c r="W32" s="3">
        <v>98.116667000000007</v>
      </c>
      <c r="X32" s="3"/>
      <c r="Y32" s="3">
        <f t="shared" si="5"/>
        <v>138.71253300000012</v>
      </c>
      <c r="Z32">
        <f t="shared" si="6"/>
        <v>0.71072962031408637</v>
      </c>
      <c r="AB32" s="3"/>
      <c r="AC32" s="3"/>
      <c r="AD32" s="3"/>
      <c r="AE32" s="3"/>
    </row>
    <row r="33" spans="1:31" x14ac:dyDescent="0.35">
      <c r="A33" s="7">
        <f t="shared" si="2"/>
        <v>40029.541666666664</v>
      </c>
      <c r="B33" s="3">
        <v>216</v>
      </c>
      <c r="C33" s="3">
        <v>13</v>
      </c>
      <c r="D33" s="3">
        <v>0</v>
      </c>
      <c r="E33">
        <f t="shared" si="1"/>
        <v>1300</v>
      </c>
      <c r="F33">
        <f t="shared" si="3"/>
        <v>216.54166666666666</v>
      </c>
      <c r="G33" s="3">
        <v>36000</v>
      </c>
      <c r="H33" s="3">
        <v>295.63</v>
      </c>
      <c r="I33" s="2">
        <v>8.5043003999999995E-3</v>
      </c>
      <c r="J33" s="3">
        <v>5.6627998000000003E-4</v>
      </c>
      <c r="K33" s="3">
        <v>1.1805000000000001</v>
      </c>
      <c r="L33" s="3">
        <v>0.96877000000000002</v>
      </c>
      <c r="M33" s="3">
        <v>26.614999999999998</v>
      </c>
      <c r="N33" s="3">
        <v>63.628999999999998</v>
      </c>
      <c r="O33" s="3">
        <v>255.06</v>
      </c>
      <c r="P33" s="3">
        <v>0.18779000000000001</v>
      </c>
      <c r="Q33" s="3">
        <v>-8.1734998999999996E-7</v>
      </c>
      <c r="R33" s="3">
        <v>783.40497000000005</v>
      </c>
      <c r="S33" s="3">
        <v>152.75003000000001</v>
      </c>
      <c r="T33" s="3">
        <v>334.97136999999998</v>
      </c>
      <c r="U33" s="3">
        <v>454.66500000000002</v>
      </c>
      <c r="V33">
        <f t="shared" si="4"/>
        <v>510.96130999999997</v>
      </c>
      <c r="W33" s="3">
        <v>98.84</v>
      </c>
      <c r="X33" s="3"/>
      <c r="Y33" s="3">
        <f t="shared" si="5"/>
        <v>93.432309999999944</v>
      </c>
      <c r="Z33">
        <f t="shared" si="6"/>
        <v>0.77328930163790854</v>
      </c>
      <c r="AB33" s="3"/>
      <c r="AC33" s="3"/>
      <c r="AD33" s="3"/>
      <c r="AE33" s="3"/>
    </row>
    <row r="34" spans="1:31" x14ac:dyDescent="0.35">
      <c r="A34" s="7">
        <f t="shared" si="2"/>
        <v>40029.5625</v>
      </c>
      <c r="B34" s="3">
        <v>216</v>
      </c>
      <c r="C34" s="3">
        <v>13</v>
      </c>
      <c r="D34" s="3">
        <v>30</v>
      </c>
      <c r="E34">
        <f t="shared" si="1"/>
        <v>1330</v>
      </c>
      <c r="F34">
        <f t="shared" si="3"/>
        <v>216.5625</v>
      </c>
      <c r="G34" s="3">
        <v>36000</v>
      </c>
      <c r="H34" s="3">
        <v>295.91000000000003</v>
      </c>
      <c r="I34" s="2">
        <v>8.4042995999999998E-3</v>
      </c>
      <c r="J34" s="3">
        <v>5.6399998999999998E-4</v>
      </c>
      <c r="K34" s="3">
        <v>1.1793</v>
      </c>
      <c r="L34" s="3">
        <v>1.3821000000000001</v>
      </c>
      <c r="M34" s="3">
        <v>19.55</v>
      </c>
      <c r="N34" s="3">
        <v>64.656999999999996</v>
      </c>
      <c r="O34" s="3">
        <v>269.75</v>
      </c>
      <c r="P34" s="3">
        <v>0.24188999999999999</v>
      </c>
      <c r="Q34" s="3">
        <v>-8.0196997000000002E-7</v>
      </c>
      <c r="R34" s="3">
        <v>788.44727</v>
      </c>
      <c r="S34" s="3">
        <v>148.70307</v>
      </c>
      <c r="T34" s="3">
        <v>334.67667</v>
      </c>
      <c r="U34" s="3">
        <v>455.01483000000002</v>
      </c>
      <c r="V34">
        <f t="shared" si="4"/>
        <v>519.40603999999985</v>
      </c>
      <c r="W34" s="3">
        <v>88.583332999999996</v>
      </c>
      <c r="X34" s="3"/>
      <c r="Y34" s="3">
        <f t="shared" si="5"/>
        <v>96.41570699999987</v>
      </c>
      <c r="Z34">
        <f t="shared" si="6"/>
        <v>0.77620560515163395</v>
      </c>
      <c r="AB34" s="3"/>
      <c r="AC34" s="3"/>
      <c r="AD34" s="3"/>
      <c r="AE34" s="3"/>
    </row>
    <row r="35" spans="1:31" x14ac:dyDescent="0.35">
      <c r="A35" s="7">
        <f t="shared" si="2"/>
        <v>40029.583333333336</v>
      </c>
      <c r="B35" s="3">
        <v>216</v>
      </c>
      <c r="C35" s="3">
        <v>14</v>
      </c>
      <c r="D35" s="3">
        <v>0</v>
      </c>
      <c r="E35">
        <f t="shared" si="1"/>
        <v>1400</v>
      </c>
      <c r="F35">
        <f t="shared" si="3"/>
        <v>216.58333333333334</v>
      </c>
      <c r="G35" s="3">
        <v>36000</v>
      </c>
      <c r="H35" s="3">
        <v>296.10000000000002</v>
      </c>
      <c r="I35" s="2">
        <v>8.2325004000000004E-3</v>
      </c>
      <c r="J35" s="3">
        <v>5.6839000999999996E-4</v>
      </c>
      <c r="K35" s="3">
        <v>1.1785000000000001</v>
      </c>
      <c r="L35" s="3">
        <v>0.92490000000000006</v>
      </c>
      <c r="M35" s="3">
        <v>13.942</v>
      </c>
      <c r="N35" s="3">
        <v>70.355999999999995</v>
      </c>
      <c r="O35" s="3">
        <v>250.72</v>
      </c>
      <c r="P35" s="3">
        <v>0.15381</v>
      </c>
      <c r="Q35" s="3">
        <v>-6.9062003000000003E-7</v>
      </c>
      <c r="R35" s="3">
        <v>734.36084000000005</v>
      </c>
      <c r="S35" s="3">
        <v>138.9136</v>
      </c>
      <c r="T35" s="3">
        <v>334.88896999999997</v>
      </c>
      <c r="U35" s="3">
        <v>455.70776999999998</v>
      </c>
      <c r="V35">
        <f t="shared" si="4"/>
        <v>474.62844000000007</v>
      </c>
      <c r="W35" s="3">
        <v>68.069999999999993</v>
      </c>
      <c r="X35" s="3"/>
      <c r="Y35" s="3">
        <f t="shared" si="5"/>
        <v>85.482440000000082</v>
      </c>
      <c r="Z35">
        <f t="shared" si="6"/>
        <v>0.78974132230534921</v>
      </c>
      <c r="AB35" s="3"/>
      <c r="AC35" s="3"/>
      <c r="AD35" s="3"/>
      <c r="AE35" s="3"/>
    </row>
    <row r="36" spans="1:31" x14ac:dyDescent="0.35">
      <c r="A36" s="7">
        <f t="shared" si="2"/>
        <v>40029.604166666672</v>
      </c>
      <c r="B36" s="3">
        <v>216</v>
      </c>
      <c r="C36" s="3">
        <v>14</v>
      </c>
      <c r="D36" s="3">
        <v>30</v>
      </c>
      <c r="E36">
        <f t="shared" si="1"/>
        <v>1430</v>
      </c>
      <c r="F36">
        <f t="shared" si="3"/>
        <v>216.60416666666669</v>
      </c>
      <c r="G36" s="3">
        <v>36000</v>
      </c>
      <c r="H36" s="3">
        <v>296.37</v>
      </c>
      <c r="I36" s="2">
        <v>8.0489003999999996E-3</v>
      </c>
      <c r="J36" s="3">
        <v>5.6997000000000005E-4</v>
      </c>
      <c r="K36" s="3">
        <v>1.1774</v>
      </c>
      <c r="L36" s="3">
        <v>0.96269000000000005</v>
      </c>
      <c r="M36" s="3">
        <v>48.063000000000002</v>
      </c>
      <c r="N36" s="3">
        <v>50.066000000000003</v>
      </c>
      <c r="O36" s="3">
        <v>203.51</v>
      </c>
      <c r="P36" s="3">
        <v>0.15944</v>
      </c>
      <c r="Q36" s="3">
        <v>-6.2386998999999995E-7</v>
      </c>
      <c r="R36" s="3">
        <v>681.86963000000003</v>
      </c>
      <c r="S36" s="3">
        <v>130.96180000000001</v>
      </c>
      <c r="T36" s="3">
        <v>335.05237</v>
      </c>
      <c r="U36" s="3">
        <v>453.47809999999998</v>
      </c>
      <c r="V36">
        <f t="shared" si="4"/>
        <v>432.4821</v>
      </c>
      <c r="W36" s="3">
        <v>48.993333</v>
      </c>
      <c r="X36" s="3"/>
      <c r="Y36" s="3">
        <f t="shared" si="5"/>
        <v>129.91276700000003</v>
      </c>
      <c r="Z36">
        <f t="shared" si="6"/>
        <v>0.66123449190885952</v>
      </c>
      <c r="AB36" s="3"/>
      <c r="AC36" s="3"/>
      <c r="AD36" s="3"/>
      <c r="AE36" s="3"/>
    </row>
    <row r="37" spans="1:31" x14ac:dyDescent="0.35">
      <c r="A37" s="7">
        <f t="shared" si="2"/>
        <v>40029.625</v>
      </c>
      <c r="B37" s="3">
        <v>216</v>
      </c>
      <c r="C37" s="3">
        <v>15</v>
      </c>
      <c r="D37" s="3">
        <v>0</v>
      </c>
      <c r="E37">
        <f t="shared" si="1"/>
        <v>1500</v>
      </c>
      <c r="F37">
        <f t="shared" si="3"/>
        <v>216.625</v>
      </c>
      <c r="G37" s="3">
        <v>36000</v>
      </c>
      <c r="H37" s="3">
        <v>296.49</v>
      </c>
      <c r="I37" s="2">
        <v>8.0586001000000004E-3</v>
      </c>
      <c r="J37" s="3">
        <v>5.7620002000000005E-4</v>
      </c>
      <c r="K37" s="3">
        <v>1.1769000000000001</v>
      </c>
      <c r="L37" s="3">
        <v>1.6384000000000001</v>
      </c>
      <c r="M37" s="3">
        <v>19.439</v>
      </c>
      <c r="N37" s="3">
        <v>42.177999999999997</v>
      </c>
      <c r="O37" s="3">
        <v>240.09</v>
      </c>
      <c r="P37" s="3">
        <v>0.22151000000000001</v>
      </c>
      <c r="Q37" s="3">
        <v>-6.7492999000000004E-7</v>
      </c>
      <c r="R37" s="3">
        <v>616.17087000000004</v>
      </c>
      <c r="S37" s="3">
        <v>121.92140000000001</v>
      </c>
      <c r="T37" s="3">
        <v>334.8202</v>
      </c>
      <c r="U37" s="3">
        <v>449.99257</v>
      </c>
      <c r="V37">
        <f t="shared" si="4"/>
        <v>379.07710000000009</v>
      </c>
      <c r="W37" s="3">
        <v>32.133333</v>
      </c>
      <c r="X37" s="3"/>
      <c r="Y37" s="3">
        <f t="shared" si="5"/>
        <v>64.675767000000093</v>
      </c>
      <c r="Z37">
        <f t="shared" si="6"/>
        <v>0.81358429477131944</v>
      </c>
      <c r="AB37" s="3"/>
      <c r="AC37" s="3"/>
      <c r="AD37" s="3"/>
      <c r="AE37" s="3"/>
    </row>
    <row r="38" spans="1:31" x14ac:dyDescent="0.35">
      <c r="A38" s="7">
        <f t="shared" si="2"/>
        <v>40029.645833333336</v>
      </c>
      <c r="B38" s="3">
        <v>216</v>
      </c>
      <c r="C38" s="3">
        <v>15</v>
      </c>
      <c r="D38" s="3">
        <v>30</v>
      </c>
      <c r="E38">
        <f t="shared" si="1"/>
        <v>1530</v>
      </c>
      <c r="F38">
        <f t="shared" si="3"/>
        <v>216.64583333333334</v>
      </c>
      <c r="G38" s="3">
        <v>36000</v>
      </c>
      <c r="H38" s="3">
        <v>296.52999999999997</v>
      </c>
      <c r="I38" s="2">
        <v>7.6185999999999997E-3</v>
      </c>
      <c r="J38" s="3">
        <v>5.8087001999999996E-4</v>
      </c>
      <c r="K38" s="3">
        <v>1.177</v>
      </c>
      <c r="L38" s="3">
        <v>1.4121999999999999</v>
      </c>
      <c r="M38" s="3">
        <v>349.65</v>
      </c>
      <c r="N38" s="3">
        <v>25.491</v>
      </c>
      <c r="O38" s="3">
        <v>156.6</v>
      </c>
      <c r="P38" s="3">
        <v>0.21734000000000001</v>
      </c>
      <c r="Q38" s="3">
        <v>-4.5200999999999998E-7</v>
      </c>
      <c r="R38" s="3">
        <v>537.82885999999996</v>
      </c>
      <c r="S38" s="3">
        <v>110.62327000000001</v>
      </c>
      <c r="T38" s="3">
        <v>334.73020000000002</v>
      </c>
      <c r="U38" s="3">
        <v>445.43633999999997</v>
      </c>
      <c r="V38">
        <f t="shared" si="4"/>
        <v>316.49945000000002</v>
      </c>
      <c r="W38" s="3">
        <v>32.376666999999998</v>
      </c>
      <c r="X38" s="3"/>
      <c r="Y38" s="3">
        <f t="shared" si="5"/>
        <v>102.03178300000005</v>
      </c>
      <c r="Z38">
        <f t="shared" si="6"/>
        <v>0.64088841478087311</v>
      </c>
      <c r="AB38" s="3"/>
      <c r="AC38" s="3"/>
      <c r="AD38" s="3"/>
      <c r="AE38" s="3"/>
    </row>
    <row r="39" spans="1:31" x14ac:dyDescent="0.35">
      <c r="A39" s="7">
        <f t="shared" si="2"/>
        <v>40029.666666666664</v>
      </c>
      <c r="B39" s="3">
        <v>216</v>
      </c>
      <c r="C39" s="3">
        <v>16</v>
      </c>
      <c r="D39" s="3">
        <v>0</v>
      </c>
      <c r="E39">
        <f t="shared" si="1"/>
        <v>1600</v>
      </c>
      <c r="F39">
        <f t="shared" si="3"/>
        <v>216.66666666666666</v>
      </c>
      <c r="G39" s="3">
        <v>36000</v>
      </c>
      <c r="H39" s="3">
        <v>296.62</v>
      </c>
      <c r="I39" s="2">
        <v>7.6890001000000001E-3</v>
      </c>
      <c r="J39" s="3">
        <v>5.7873001999999998E-4</v>
      </c>
      <c r="K39" s="3">
        <v>1.1765000000000001</v>
      </c>
      <c r="L39" s="3">
        <v>0.88604000000000005</v>
      </c>
      <c r="M39" s="3">
        <v>127.47</v>
      </c>
      <c r="N39" s="3">
        <v>16.71</v>
      </c>
      <c r="O39" s="3">
        <v>135.94</v>
      </c>
      <c r="P39" s="3">
        <v>0.17155999999999999</v>
      </c>
      <c r="Q39" s="3">
        <v>-4.0242000000000003E-7</v>
      </c>
      <c r="R39" s="3">
        <v>457.78410000000002</v>
      </c>
      <c r="S39" s="3">
        <v>97.611733000000001</v>
      </c>
      <c r="T39" s="3">
        <v>336.48173000000003</v>
      </c>
      <c r="U39" s="3">
        <v>443.66574000000003</v>
      </c>
      <c r="V39">
        <f t="shared" si="4"/>
        <v>252.98835700000006</v>
      </c>
      <c r="W39" s="3">
        <v>23.693332999999999</v>
      </c>
      <c r="X39" s="3"/>
      <c r="Y39" s="3">
        <f t="shared" si="5"/>
        <v>76.645024000000063</v>
      </c>
      <c r="Z39">
        <f t="shared" si="6"/>
        <v>0.66573620891136287</v>
      </c>
      <c r="AB39" s="3"/>
      <c r="AC39" s="3"/>
      <c r="AD39" s="3"/>
      <c r="AE39" s="3"/>
    </row>
    <row r="40" spans="1:31" x14ac:dyDescent="0.35">
      <c r="A40" s="7">
        <f t="shared" si="2"/>
        <v>40029.6875</v>
      </c>
      <c r="B40" s="3">
        <v>216</v>
      </c>
      <c r="C40" s="3">
        <v>16</v>
      </c>
      <c r="D40" s="3">
        <v>30</v>
      </c>
      <c r="E40">
        <f t="shared" si="1"/>
        <v>1630</v>
      </c>
      <c r="F40">
        <f t="shared" si="3"/>
        <v>216.6875</v>
      </c>
      <c r="G40" s="3">
        <v>36000</v>
      </c>
      <c r="H40" s="3">
        <v>296.64999999999998</v>
      </c>
      <c r="I40" s="2">
        <v>7.9183997999999998E-3</v>
      </c>
      <c r="J40" s="3">
        <v>5.8326997999999996E-4</v>
      </c>
      <c r="K40" s="3">
        <v>1.1761999999999999</v>
      </c>
      <c r="L40" s="3">
        <v>0.95831</v>
      </c>
      <c r="M40" s="3">
        <v>26.489000000000001</v>
      </c>
      <c r="N40" s="3">
        <v>10.403</v>
      </c>
      <c r="O40" s="3">
        <v>137.36000000000001</v>
      </c>
      <c r="P40" s="3">
        <v>0.1497</v>
      </c>
      <c r="Q40" s="3">
        <v>-4.0523999999999999E-7</v>
      </c>
      <c r="R40" s="3">
        <v>373.53474</v>
      </c>
      <c r="S40" s="3">
        <v>83.181032999999999</v>
      </c>
      <c r="T40" s="3">
        <v>336.07736999999997</v>
      </c>
      <c r="U40" s="3">
        <v>438.44517000000002</v>
      </c>
      <c r="V40">
        <f t="shared" si="4"/>
        <v>187.98590699999994</v>
      </c>
      <c r="W40" s="3">
        <v>17.103332999999999</v>
      </c>
      <c r="X40" s="3"/>
      <c r="Y40" s="3">
        <f t="shared" si="5"/>
        <v>23.119573999999936</v>
      </c>
      <c r="Z40">
        <f t="shared" si="6"/>
        <v>0.86470490548673529</v>
      </c>
      <c r="AB40" s="3"/>
      <c r="AC40" s="3"/>
      <c r="AD40" s="3"/>
      <c r="AE40" s="3"/>
    </row>
    <row r="41" spans="1:31" x14ac:dyDescent="0.35">
      <c r="A41" s="7">
        <f t="shared" si="2"/>
        <v>40029.708333333336</v>
      </c>
      <c r="B41" s="3">
        <v>216</v>
      </c>
      <c r="C41" s="3">
        <v>17</v>
      </c>
      <c r="D41" s="3">
        <v>0</v>
      </c>
      <c r="E41">
        <f t="shared" si="1"/>
        <v>1700</v>
      </c>
      <c r="F41">
        <f t="shared" si="3"/>
        <v>216.70833333333334</v>
      </c>
      <c r="G41" s="3">
        <v>36000</v>
      </c>
      <c r="H41" s="3">
        <v>296.56</v>
      </c>
      <c r="I41" s="2">
        <v>7.9698003999999992E-3</v>
      </c>
      <c r="J41" s="3">
        <v>5.8866001000000003E-4</v>
      </c>
      <c r="K41" s="3">
        <v>1.1762999999999999</v>
      </c>
      <c r="L41" s="3">
        <v>1.1671</v>
      </c>
      <c r="M41" s="3">
        <v>67.325000000000003</v>
      </c>
      <c r="N41" s="3">
        <v>-2.7061000000000002</v>
      </c>
      <c r="O41" s="3">
        <v>87.643000000000001</v>
      </c>
      <c r="P41" s="3">
        <v>0.15160000000000001</v>
      </c>
      <c r="Q41" s="3">
        <v>-2.7679999000000001E-7</v>
      </c>
      <c r="R41" s="3">
        <v>289.25646999999998</v>
      </c>
      <c r="S41" s="3">
        <v>71.122433000000001</v>
      </c>
      <c r="T41" s="3">
        <v>335.36383000000001</v>
      </c>
      <c r="U41" s="3">
        <v>432.44213000000002</v>
      </c>
      <c r="V41">
        <f t="shared" si="4"/>
        <v>121.05573700000002</v>
      </c>
      <c r="W41" s="3">
        <v>10.318</v>
      </c>
      <c r="X41" s="3"/>
      <c r="Y41" s="3">
        <f t="shared" si="5"/>
        <v>25.80083700000003</v>
      </c>
      <c r="Z41">
        <f t="shared" si="6"/>
        <v>0.76700953352514312</v>
      </c>
      <c r="AB41" s="3"/>
      <c r="AC41" s="3"/>
      <c r="AD41" s="3"/>
      <c r="AE41" s="3"/>
    </row>
    <row r="42" spans="1:31" x14ac:dyDescent="0.35">
      <c r="A42" s="7">
        <f t="shared" si="2"/>
        <v>40029.729166666672</v>
      </c>
      <c r="B42" s="3">
        <v>216</v>
      </c>
      <c r="C42" s="3">
        <v>17</v>
      </c>
      <c r="D42" s="3">
        <v>30</v>
      </c>
      <c r="E42">
        <f t="shared" si="1"/>
        <v>1730</v>
      </c>
      <c r="F42">
        <f t="shared" si="3"/>
        <v>216.72916666666669</v>
      </c>
      <c r="G42" s="3">
        <v>36000</v>
      </c>
      <c r="H42" s="3">
        <v>296.33999999999997</v>
      </c>
      <c r="I42" s="2">
        <v>7.9873996000000003E-3</v>
      </c>
      <c r="J42" s="3">
        <v>5.8978999999999998E-4</v>
      </c>
      <c r="K42" s="3">
        <v>1.1771</v>
      </c>
      <c r="L42" s="3">
        <v>0.99848999999999999</v>
      </c>
      <c r="M42" s="3">
        <v>52.106000000000002</v>
      </c>
      <c r="N42" s="3">
        <v>-7.9871999999999996</v>
      </c>
      <c r="O42" s="3">
        <v>52.374000000000002</v>
      </c>
      <c r="P42" s="3">
        <v>0.13641</v>
      </c>
      <c r="Q42" s="3">
        <v>-1.7371000999999999E-7</v>
      </c>
      <c r="R42" s="3">
        <v>207.38399999999999</v>
      </c>
      <c r="S42" s="3">
        <v>58.198132999999999</v>
      </c>
      <c r="T42" s="3">
        <v>334.0247</v>
      </c>
      <c r="U42" s="3">
        <v>425.67977000000002</v>
      </c>
      <c r="V42">
        <f t="shared" si="4"/>
        <v>57.53079699999995</v>
      </c>
      <c r="W42" s="3">
        <v>8.4183333000000005</v>
      </c>
      <c r="X42" s="3"/>
      <c r="Y42" s="3">
        <f t="shared" si="5"/>
        <v>4.7256636999999486</v>
      </c>
      <c r="Z42">
        <f t="shared" si="6"/>
        <v>0.90377872857557429</v>
      </c>
      <c r="AB42" s="3"/>
      <c r="AC42" s="3"/>
      <c r="AD42" s="3"/>
      <c r="AE42" s="3"/>
    </row>
    <row r="43" spans="1:31" x14ac:dyDescent="0.35">
      <c r="A43" s="7">
        <f t="shared" si="2"/>
        <v>40029.75</v>
      </c>
      <c r="B43" s="3">
        <v>216</v>
      </c>
      <c r="C43" s="3">
        <v>18</v>
      </c>
      <c r="D43" s="3">
        <v>0</v>
      </c>
      <c r="E43">
        <f t="shared" si="1"/>
        <v>1800</v>
      </c>
      <c r="F43">
        <f t="shared" si="3"/>
        <v>216.75</v>
      </c>
      <c r="G43" s="3">
        <v>36000</v>
      </c>
      <c r="H43" s="3">
        <v>295.67</v>
      </c>
      <c r="I43" s="2">
        <v>8.5241998999999995E-3</v>
      </c>
      <c r="J43" s="3">
        <v>5.9135001999999996E-4</v>
      </c>
      <c r="K43" s="3">
        <v>1.1794</v>
      </c>
      <c r="L43" s="3">
        <v>1.0924</v>
      </c>
      <c r="M43" s="3">
        <v>38.881</v>
      </c>
      <c r="N43" s="3">
        <v>-11.627000000000001</v>
      </c>
      <c r="O43" s="3">
        <v>39.911999999999999</v>
      </c>
      <c r="P43" s="3">
        <v>0.13089999999999999</v>
      </c>
      <c r="Q43" s="3">
        <v>-1.1562E-7</v>
      </c>
      <c r="R43" s="3">
        <v>131.63567</v>
      </c>
      <c r="S43" s="3">
        <v>44.141534</v>
      </c>
      <c r="T43" s="3">
        <v>332.05739999999997</v>
      </c>
      <c r="U43" s="3">
        <v>417.01513999999997</v>
      </c>
      <c r="V43">
        <f t="shared" si="4"/>
        <v>2.5363959999999679</v>
      </c>
      <c r="W43" s="3">
        <v>-1.627</v>
      </c>
      <c r="X43" s="3"/>
      <c r="Y43" s="3">
        <f t="shared" si="5"/>
        <v>-24.12160400000003</v>
      </c>
      <c r="Z43">
        <f t="shared" si="6"/>
        <v>6.7937328085054167</v>
      </c>
      <c r="AB43" s="3"/>
      <c r="AC43" s="3"/>
      <c r="AD43" s="3"/>
      <c r="AE43" s="3"/>
    </row>
    <row r="44" spans="1:31" x14ac:dyDescent="0.35">
      <c r="A44" s="7">
        <f t="shared" si="2"/>
        <v>40029.770833333336</v>
      </c>
      <c r="B44" s="3">
        <v>216</v>
      </c>
      <c r="C44" s="3">
        <v>18</v>
      </c>
      <c r="D44" s="3">
        <v>30</v>
      </c>
      <c r="E44">
        <f t="shared" si="1"/>
        <v>1830</v>
      </c>
      <c r="F44">
        <f t="shared" si="3"/>
        <v>216.77083333333334</v>
      </c>
      <c r="G44" s="3">
        <v>36000</v>
      </c>
      <c r="H44" s="3">
        <v>294.95</v>
      </c>
      <c r="I44" s="2">
        <v>8.8037997E-3</v>
      </c>
      <c r="J44" s="3">
        <v>5.9269997000000005E-4</v>
      </c>
      <c r="K44" s="3">
        <v>1.1822999999999999</v>
      </c>
      <c r="L44" s="3">
        <v>0.79456000000000004</v>
      </c>
      <c r="M44" s="3">
        <v>55.823999999999998</v>
      </c>
      <c r="N44" s="3">
        <v>-5.1692999999999998</v>
      </c>
      <c r="O44" s="3">
        <v>9.5434000000000001</v>
      </c>
      <c r="P44" s="3">
        <v>8.9000001999999995E-2</v>
      </c>
      <c r="Q44" s="3">
        <v>-3.0367999999999998E-8</v>
      </c>
      <c r="R44" s="3">
        <v>68.377499999999998</v>
      </c>
      <c r="S44" s="3">
        <v>27.842566999999999</v>
      </c>
      <c r="T44" s="3">
        <v>329.72617000000002</v>
      </c>
      <c r="U44" s="3">
        <v>405.60973000000001</v>
      </c>
      <c r="V44">
        <f t="shared" si="4"/>
        <v>-35.348626999999965</v>
      </c>
      <c r="W44" s="3">
        <v>-7.758</v>
      </c>
      <c r="X44" s="3"/>
      <c r="Y44" s="3">
        <f t="shared" si="5"/>
        <v>-31.964726999999964</v>
      </c>
      <c r="Z44">
        <f t="shared" si="6"/>
        <v>0.15853572301927049</v>
      </c>
      <c r="AB44" s="3"/>
      <c r="AC44" s="3"/>
      <c r="AD44" s="3"/>
      <c r="AE44" s="3"/>
    </row>
    <row r="45" spans="1:31" x14ac:dyDescent="0.35">
      <c r="A45" s="7">
        <f t="shared" si="2"/>
        <v>40029.791666666664</v>
      </c>
      <c r="B45" s="3">
        <v>216</v>
      </c>
      <c r="C45" s="3">
        <v>19</v>
      </c>
      <c r="D45" s="3">
        <v>0</v>
      </c>
      <c r="E45">
        <f t="shared" si="1"/>
        <v>1900</v>
      </c>
      <c r="F45">
        <f t="shared" si="3"/>
        <v>216.79166666666666</v>
      </c>
      <c r="G45" s="3">
        <v>36000</v>
      </c>
      <c r="H45" s="3">
        <v>293.95</v>
      </c>
      <c r="I45" s="2">
        <v>8.7649999000000006E-3</v>
      </c>
      <c r="J45" s="3">
        <v>5.9579999999999995E-4</v>
      </c>
      <c r="K45" s="3">
        <v>1.1866000000000001</v>
      </c>
      <c r="L45" s="3">
        <v>0.73126000000000002</v>
      </c>
      <c r="M45" s="3">
        <v>59.423000000000002</v>
      </c>
      <c r="N45" s="3">
        <v>-0.23607</v>
      </c>
      <c r="O45" s="3">
        <v>-2.7429999999999999</v>
      </c>
      <c r="P45" s="3">
        <v>6.4662999999999998E-2</v>
      </c>
      <c r="Q45" s="3">
        <v>3.6861000999999999E-9</v>
      </c>
      <c r="R45" s="3">
        <v>22.761900000000001</v>
      </c>
      <c r="S45" s="3">
        <v>10.348533</v>
      </c>
      <c r="T45" s="3">
        <v>326.88150000000002</v>
      </c>
      <c r="U45" s="3">
        <v>392.67406</v>
      </c>
      <c r="V45">
        <f t="shared" si="4"/>
        <v>-53.379192999999987</v>
      </c>
      <c r="W45" s="3">
        <v>-20.043333000000001</v>
      </c>
      <c r="X45" s="3"/>
      <c r="Y45" s="3">
        <f t="shared" si="5"/>
        <v>-30.356789999999986</v>
      </c>
      <c r="Z45">
        <f t="shared" si="6"/>
        <v>8.9365326108281046E-2</v>
      </c>
      <c r="AB45" s="3"/>
      <c r="AC45" s="3"/>
      <c r="AD45" s="3"/>
      <c r="AE45" s="3"/>
    </row>
    <row r="46" spans="1:31" x14ac:dyDescent="0.35">
      <c r="A46" s="7">
        <f t="shared" si="2"/>
        <v>40029.8125</v>
      </c>
      <c r="B46" s="3">
        <v>216</v>
      </c>
      <c r="C46" s="3">
        <v>19</v>
      </c>
      <c r="D46" s="3">
        <v>30</v>
      </c>
      <c r="E46">
        <f t="shared" si="1"/>
        <v>1930</v>
      </c>
      <c r="F46">
        <f t="shared" si="3"/>
        <v>216.8125</v>
      </c>
      <c r="G46" s="3">
        <v>36000</v>
      </c>
      <c r="H46" s="3">
        <v>293.81</v>
      </c>
      <c r="I46" s="2">
        <v>8.2328999E-3</v>
      </c>
      <c r="J46" s="3">
        <v>6.0375000000000001E-4</v>
      </c>
      <c r="K46" s="3">
        <v>1.1878</v>
      </c>
      <c r="L46" s="3">
        <v>0.93637000000000004</v>
      </c>
      <c r="M46" s="3">
        <v>66.778999999999996</v>
      </c>
      <c r="N46" s="3">
        <v>-7.2278000000000002</v>
      </c>
      <c r="O46" s="3">
        <v>9.2269000000000005</v>
      </c>
      <c r="P46" s="3">
        <v>7.9030000000000003E-2</v>
      </c>
      <c r="Q46" s="3">
        <v>7.0750999999999996E-8</v>
      </c>
      <c r="R46" s="3">
        <v>2.4035666999999998</v>
      </c>
      <c r="S46" s="3">
        <v>2.3208332999999999</v>
      </c>
      <c r="T46" s="3">
        <v>325.02679999999998</v>
      </c>
      <c r="U46" s="3">
        <v>383.01859999999999</v>
      </c>
      <c r="V46">
        <f t="shared" si="4"/>
        <v>-57.909066600000017</v>
      </c>
      <c r="W46" s="3">
        <v>-32.766666999999998</v>
      </c>
      <c r="X46" s="3"/>
      <c r="Y46" s="3">
        <f t="shared" si="5"/>
        <v>-27.141499600000017</v>
      </c>
      <c r="Z46">
        <f t="shared" si="6"/>
        <v>7.9511106012331412E-2</v>
      </c>
      <c r="AB46" s="3"/>
      <c r="AC46" s="3"/>
      <c r="AD46" s="3"/>
      <c r="AE46" s="3"/>
    </row>
    <row r="47" spans="1:31" x14ac:dyDescent="0.35">
      <c r="A47" s="7">
        <f t="shared" si="2"/>
        <v>40029.833333333336</v>
      </c>
      <c r="B47" s="3">
        <v>216</v>
      </c>
      <c r="C47" s="3">
        <v>20</v>
      </c>
      <c r="D47" s="3">
        <v>0</v>
      </c>
      <c r="E47">
        <f t="shared" si="1"/>
        <v>2000</v>
      </c>
      <c r="F47">
        <f t="shared" si="3"/>
        <v>216.83333333333334</v>
      </c>
      <c r="G47" s="3">
        <v>36000</v>
      </c>
      <c r="H47" s="3">
        <v>292.18</v>
      </c>
      <c r="I47" s="2">
        <v>8.3561995999999993E-3</v>
      </c>
      <c r="J47" s="3">
        <v>6.3467001999999997E-4</v>
      </c>
      <c r="K47" s="3">
        <v>1.1946000000000001</v>
      </c>
      <c r="L47" s="3">
        <v>0.62465999999999999</v>
      </c>
      <c r="M47" s="3">
        <v>115.86</v>
      </c>
      <c r="N47" s="3">
        <v>-6.6132999999999997</v>
      </c>
      <c r="O47" s="3">
        <v>6.1073000000000004</v>
      </c>
      <c r="P47" s="3">
        <v>4.8640002000000002E-2</v>
      </c>
      <c r="Q47" s="3">
        <v>5.2166001000000002E-8</v>
      </c>
      <c r="R47" s="3">
        <v>0</v>
      </c>
      <c r="S47" s="3">
        <v>0</v>
      </c>
      <c r="T47" s="3">
        <v>323.77906000000002</v>
      </c>
      <c r="U47" s="3">
        <v>377.20517000000001</v>
      </c>
      <c r="V47">
        <f t="shared" si="4"/>
        <v>-53.426109999999994</v>
      </c>
      <c r="W47" s="3">
        <v>-39.106667000000002</v>
      </c>
      <c r="X47" s="3"/>
      <c r="Y47" s="3">
        <f t="shared" si="5"/>
        <v>-13.813442999999992</v>
      </c>
      <c r="Z47">
        <f t="shared" si="6"/>
        <v>3.5336570004852817E-2</v>
      </c>
      <c r="AB47" s="3"/>
      <c r="AC47" s="3"/>
      <c r="AD47" s="3"/>
      <c r="AE47" s="3"/>
    </row>
    <row r="48" spans="1:31" x14ac:dyDescent="0.35">
      <c r="A48" s="7">
        <f t="shared" si="2"/>
        <v>40029.854166666672</v>
      </c>
      <c r="B48" s="3">
        <v>216</v>
      </c>
      <c r="C48" s="3">
        <v>20</v>
      </c>
      <c r="D48" s="3">
        <v>30</v>
      </c>
      <c r="E48">
        <f t="shared" si="1"/>
        <v>2030</v>
      </c>
      <c r="F48">
        <f t="shared" si="3"/>
        <v>216.85416666666669</v>
      </c>
      <c r="G48" s="3">
        <v>36000</v>
      </c>
      <c r="H48" s="3">
        <v>289.45999999999998</v>
      </c>
      <c r="I48" s="2">
        <v>9.5961997000000004E-3</v>
      </c>
      <c r="J48" s="3">
        <v>6.8528000999999999E-4</v>
      </c>
      <c r="K48" s="3">
        <v>1.2054</v>
      </c>
      <c r="L48" s="3">
        <v>0.97423000000000004</v>
      </c>
      <c r="M48" s="3">
        <v>170.21</v>
      </c>
      <c r="N48" s="3">
        <v>0.65063000000000004</v>
      </c>
      <c r="O48" s="3">
        <v>-0.80284999999999995</v>
      </c>
      <c r="P48" s="3">
        <v>1.5074000000000001E-2</v>
      </c>
      <c r="Q48" s="3">
        <v>-3.5742999999999998E-8</v>
      </c>
      <c r="R48" s="3">
        <v>0</v>
      </c>
      <c r="S48" s="3">
        <v>0</v>
      </c>
      <c r="T48" s="3">
        <v>320.13107000000002</v>
      </c>
      <c r="U48" s="3">
        <v>372.59203000000002</v>
      </c>
      <c r="V48">
        <f t="shared" si="4"/>
        <v>-52.46096</v>
      </c>
      <c r="W48" s="3">
        <v>-44.27</v>
      </c>
      <c r="X48" s="3"/>
      <c r="Y48" s="3">
        <f t="shared" si="5"/>
        <v>-8.0387399999999971</v>
      </c>
      <c r="Z48">
        <f t="shared" si="6"/>
        <v>1.8583902253215736E-2</v>
      </c>
      <c r="AB48" s="3"/>
      <c r="AC48" s="3"/>
      <c r="AD48" s="3"/>
      <c r="AE48" s="3"/>
    </row>
    <row r="49" spans="1:31" x14ac:dyDescent="0.35">
      <c r="A49" s="7">
        <f t="shared" si="2"/>
        <v>40029.875</v>
      </c>
      <c r="B49" s="3">
        <v>216</v>
      </c>
      <c r="C49" s="3">
        <v>21</v>
      </c>
      <c r="D49" s="3">
        <v>0</v>
      </c>
      <c r="E49">
        <f t="shared" si="1"/>
        <v>2100</v>
      </c>
      <c r="F49">
        <f t="shared" si="3"/>
        <v>216.875</v>
      </c>
      <c r="G49" s="3">
        <v>36000</v>
      </c>
      <c r="H49" s="3">
        <v>287.73</v>
      </c>
      <c r="I49" s="2">
        <v>1.0125E-2</v>
      </c>
      <c r="J49" s="3">
        <v>7.1184000000000004E-4</v>
      </c>
      <c r="K49" s="3">
        <v>1.2123999999999999</v>
      </c>
      <c r="L49" s="3">
        <v>1.2866</v>
      </c>
      <c r="M49" s="3">
        <v>152.34</v>
      </c>
      <c r="N49" s="3">
        <v>-5.6509</v>
      </c>
      <c r="O49" s="3">
        <v>2.2755000000000001</v>
      </c>
      <c r="P49" s="3">
        <v>3.7130999999999997E-2</v>
      </c>
      <c r="Q49" s="3">
        <v>7.6683001000000003E-8</v>
      </c>
      <c r="R49" s="3">
        <v>0</v>
      </c>
      <c r="S49" s="3">
        <v>0</v>
      </c>
      <c r="T49" s="3">
        <v>317.26396999999997</v>
      </c>
      <c r="U49" s="3">
        <v>369.83942999999999</v>
      </c>
      <c r="V49">
        <f t="shared" si="4"/>
        <v>-52.575460000000021</v>
      </c>
      <c r="W49" s="3">
        <v>-49.746667000000002</v>
      </c>
      <c r="X49" s="3"/>
      <c r="Y49" s="3">
        <f t="shared" si="5"/>
        <v>0.5466069999999803</v>
      </c>
      <c r="Z49">
        <f t="shared" si="6"/>
        <v>1.1932297626584829</v>
      </c>
      <c r="AB49" s="3"/>
      <c r="AC49" s="3"/>
      <c r="AD49" s="3"/>
      <c r="AE49" s="3"/>
    </row>
    <row r="50" spans="1:31" x14ac:dyDescent="0.35">
      <c r="A50" s="7">
        <f t="shared" si="2"/>
        <v>40029.895833333336</v>
      </c>
      <c r="B50" s="3">
        <v>216</v>
      </c>
      <c r="C50" s="3">
        <v>21</v>
      </c>
      <c r="D50" s="3">
        <v>30</v>
      </c>
      <c r="E50">
        <f t="shared" si="1"/>
        <v>2130</v>
      </c>
      <c r="F50">
        <f t="shared" si="3"/>
        <v>216.89583333333334</v>
      </c>
      <c r="G50" s="3">
        <v>36000</v>
      </c>
      <c r="H50" s="3">
        <v>287.11</v>
      </c>
      <c r="I50" s="2">
        <v>1.0142E-2</v>
      </c>
      <c r="J50" s="3">
        <v>7.0256001000000004E-4</v>
      </c>
      <c r="K50" s="3">
        <v>1.2151000000000001</v>
      </c>
      <c r="L50" s="3">
        <v>1.4455</v>
      </c>
      <c r="M50" s="3">
        <v>154.94999999999999</v>
      </c>
      <c r="N50" s="3">
        <v>-9.6569000000000003</v>
      </c>
      <c r="O50" s="3">
        <v>1.6195999999999999</v>
      </c>
      <c r="P50" s="3">
        <v>6.5635002999999997E-2</v>
      </c>
      <c r="Q50" s="3">
        <v>5.7800000999999998E-8</v>
      </c>
      <c r="R50" s="3">
        <v>0</v>
      </c>
      <c r="S50" s="3">
        <v>0</v>
      </c>
      <c r="T50" s="3">
        <v>315.85000000000002</v>
      </c>
      <c r="U50" s="3">
        <v>368.86786999999998</v>
      </c>
      <c r="V50">
        <f t="shared" si="4"/>
        <v>-53.017869999999959</v>
      </c>
      <c r="W50" s="3">
        <v>-49.236666999999997</v>
      </c>
      <c r="X50" s="3"/>
      <c r="Y50" s="3">
        <f t="shared" si="5"/>
        <v>4.2560970000000395</v>
      </c>
      <c r="Z50">
        <f t="shared" si="6"/>
        <v>2.1255933627472738</v>
      </c>
      <c r="AB50" s="3"/>
      <c r="AC50" s="3"/>
      <c r="AD50" s="3"/>
      <c r="AE50" s="3"/>
    </row>
    <row r="51" spans="1:31" x14ac:dyDescent="0.35">
      <c r="A51" s="7">
        <f t="shared" si="2"/>
        <v>40029.916666666664</v>
      </c>
      <c r="B51" s="3">
        <v>216</v>
      </c>
      <c r="C51" s="3">
        <v>22</v>
      </c>
      <c r="D51" s="3">
        <v>0</v>
      </c>
      <c r="E51">
        <f t="shared" si="1"/>
        <v>2200</v>
      </c>
      <c r="F51">
        <f t="shared" si="3"/>
        <v>216.91666666666666</v>
      </c>
      <c r="G51" s="3">
        <v>36000</v>
      </c>
      <c r="H51" s="3">
        <v>286.26</v>
      </c>
      <c r="I51" s="2">
        <v>1.0163E-2</v>
      </c>
      <c r="J51" s="3">
        <v>7.4069998999999999E-4</v>
      </c>
      <c r="K51" s="3">
        <v>1.2189000000000001</v>
      </c>
      <c r="L51" s="3">
        <v>1.4024000000000001</v>
      </c>
      <c r="M51" s="3">
        <v>147.28</v>
      </c>
      <c r="N51" s="3">
        <v>-5.2618</v>
      </c>
      <c r="O51" s="3">
        <v>0.37345</v>
      </c>
      <c r="P51" s="3">
        <v>4.6516001000000001E-2</v>
      </c>
      <c r="Q51" s="3">
        <v>4.3414000999999998E-8</v>
      </c>
      <c r="R51" s="3">
        <v>0</v>
      </c>
      <c r="S51" s="3">
        <v>0</v>
      </c>
      <c r="T51" s="3">
        <v>314.30939999999998</v>
      </c>
      <c r="U51" s="3">
        <v>366.40622999999999</v>
      </c>
      <c r="V51">
        <f t="shared" si="4"/>
        <v>-52.096830000000011</v>
      </c>
      <c r="W51" s="3">
        <v>-47.496667000000002</v>
      </c>
      <c r="X51" s="3"/>
      <c r="Y51" s="3">
        <f t="shared" si="5"/>
        <v>0.28818699999999353</v>
      </c>
      <c r="Z51">
        <f t="shared" si="6"/>
        <v>1.0626471279387253</v>
      </c>
      <c r="AB51" s="3"/>
      <c r="AC51" s="3"/>
      <c r="AD51" s="3"/>
      <c r="AE51" s="3"/>
    </row>
    <row r="52" spans="1:31" x14ac:dyDescent="0.35">
      <c r="A52" s="7">
        <f t="shared" si="2"/>
        <v>40029.9375</v>
      </c>
      <c r="B52" s="3">
        <v>216</v>
      </c>
      <c r="C52" s="3">
        <v>22</v>
      </c>
      <c r="D52" s="3">
        <v>30</v>
      </c>
      <c r="E52">
        <f t="shared" si="1"/>
        <v>2230</v>
      </c>
      <c r="F52">
        <f t="shared" si="3"/>
        <v>216.9375</v>
      </c>
      <c r="G52" s="3">
        <v>36000</v>
      </c>
      <c r="H52" s="3">
        <v>285.97000000000003</v>
      </c>
      <c r="I52" s="2">
        <v>1.0014E-2</v>
      </c>
      <c r="J52" s="3">
        <v>7.5836002000000005E-4</v>
      </c>
      <c r="K52" s="3">
        <v>1.2202999999999999</v>
      </c>
      <c r="L52" s="3">
        <v>1.3629</v>
      </c>
      <c r="M52" s="3">
        <v>138.84</v>
      </c>
      <c r="N52" s="3">
        <v>-3.2132000000000001</v>
      </c>
      <c r="O52" s="3">
        <v>0.18206</v>
      </c>
      <c r="P52" s="3">
        <v>3.5227999000000003E-2</v>
      </c>
      <c r="Q52" s="3">
        <v>4.1620999999999999E-8</v>
      </c>
      <c r="R52" s="3">
        <v>0</v>
      </c>
      <c r="S52" s="3">
        <v>0</v>
      </c>
      <c r="T52" s="3">
        <v>313.54802999999998</v>
      </c>
      <c r="U52" s="3">
        <v>364.35363999999998</v>
      </c>
      <c r="V52">
        <f t="shared" si="4"/>
        <v>-50.805610000000001</v>
      </c>
      <c r="W52" s="3">
        <v>-50.51</v>
      </c>
      <c r="X52" s="3"/>
      <c r="Y52" s="3">
        <f t="shared" si="5"/>
        <v>2.7355299999999971</v>
      </c>
      <c r="Z52">
        <f t="shared" si="6"/>
        <v>10.253847975372837</v>
      </c>
      <c r="AB52" s="3"/>
      <c r="AC52" s="3"/>
      <c r="AD52" s="3"/>
      <c r="AE52" s="3"/>
    </row>
    <row r="53" spans="1:31" x14ac:dyDescent="0.35">
      <c r="A53" s="7">
        <f t="shared" si="2"/>
        <v>40029.958333333336</v>
      </c>
      <c r="B53" s="3">
        <v>216</v>
      </c>
      <c r="C53" s="3">
        <v>23</v>
      </c>
      <c r="D53" s="3">
        <v>0</v>
      </c>
      <c r="E53">
        <f t="shared" si="1"/>
        <v>2300</v>
      </c>
      <c r="F53">
        <f t="shared" si="3"/>
        <v>216.95833333333334</v>
      </c>
      <c r="G53" s="3">
        <v>36000</v>
      </c>
      <c r="H53" s="3">
        <v>285.64999999999998</v>
      </c>
      <c r="I53" s="2">
        <v>1.0026999999999999E-2</v>
      </c>
      <c r="J53" s="3">
        <v>7.3528999999999999E-4</v>
      </c>
      <c r="K53" s="3">
        <v>1.2217</v>
      </c>
      <c r="L53" s="3">
        <v>1.3440000000000001</v>
      </c>
      <c r="M53" s="3">
        <v>133.72</v>
      </c>
      <c r="N53" s="3">
        <v>-3.3001</v>
      </c>
      <c r="O53" s="3">
        <v>-3.2437000000000001E-2</v>
      </c>
      <c r="P53" s="3">
        <v>3.4651000000000001E-2</v>
      </c>
      <c r="Q53" s="3">
        <v>3.8913999000000003E-8</v>
      </c>
      <c r="R53" s="3">
        <v>0</v>
      </c>
      <c r="S53" s="3">
        <v>0</v>
      </c>
      <c r="T53" s="3">
        <v>313.43849999999998</v>
      </c>
      <c r="U53" s="3">
        <v>363.06346000000002</v>
      </c>
      <c r="V53">
        <f t="shared" si="4"/>
        <v>-49.624960000000044</v>
      </c>
      <c r="W53" s="3">
        <v>-49.31</v>
      </c>
      <c r="X53" s="3"/>
      <c r="Y53" s="3">
        <f t="shared" si="5"/>
        <v>3.0175769999999602</v>
      </c>
      <c r="Z53">
        <f t="shared" si="6"/>
        <v>10.580826136650867</v>
      </c>
      <c r="AB53" s="3"/>
      <c r="AC53" s="3"/>
      <c r="AD53" s="3"/>
      <c r="AE53" s="3"/>
    </row>
    <row r="54" spans="1:31" x14ac:dyDescent="0.35">
      <c r="A54" s="7">
        <f t="shared" si="2"/>
        <v>40029.979166666672</v>
      </c>
      <c r="B54" s="3">
        <v>216</v>
      </c>
      <c r="C54" s="3">
        <v>23</v>
      </c>
      <c r="D54" s="3">
        <v>30</v>
      </c>
      <c r="E54">
        <f t="shared" si="1"/>
        <v>2330</v>
      </c>
      <c r="F54">
        <f t="shared" si="3"/>
        <v>216.97916666666669</v>
      </c>
      <c r="G54" s="3">
        <v>36000</v>
      </c>
      <c r="H54" s="3">
        <v>285.5</v>
      </c>
      <c r="I54" s="2">
        <v>9.9139996000000008E-3</v>
      </c>
      <c r="J54" s="3">
        <v>7.1812997E-4</v>
      </c>
      <c r="K54" s="3">
        <v>1.2222999999999999</v>
      </c>
      <c r="L54" s="3">
        <v>1.4149</v>
      </c>
      <c r="M54" s="3">
        <v>132.09</v>
      </c>
      <c r="N54" s="3">
        <v>-5.9946000000000002</v>
      </c>
      <c r="O54" s="3">
        <v>1.8387998999999999E-2</v>
      </c>
      <c r="P54" s="3">
        <v>5.2381999999999998E-2</v>
      </c>
      <c r="Q54" s="3">
        <v>8.7107998999999998E-8</v>
      </c>
      <c r="R54" s="3">
        <v>0</v>
      </c>
      <c r="S54" s="3">
        <v>0</v>
      </c>
      <c r="T54" s="3">
        <v>312.79512999999997</v>
      </c>
      <c r="U54" s="3">
        <v>362.74086999999997</v>
      </c>
      <c r="V54">
        <f t="shared" si="4"/>
        <v>-49.945740000000001</v>
      </c>
      <c r="W54" s="3">
        <v>-47.596666999999997</v>
      </c>
      <c r="X54" s="3"/>
      <c r="Y54" s="3">
        <f t="shared" si="5"/>
        <v>3.6271390009999962</v>
      </c>
      <c r="Z54">
        <f t="shared" si="6"/>
        <v>2.5440724920000313</v>
      </c>
      <c r="AB54" s="3"/>
      <c r="AC54" s="3"/>
      <c r="AD54" s="3"/>
      <c r="AE54" s="3"/>
    </row>
    <row r="55" spans="1:31" x14ac:dyDescent="0.35">
      <c r="A55" s="7">
        <f t="shared" si="2"/>
        <v>40030</v>
      </c>
      <c r="B55" s="3">
        <v>217</v>
      </c>
      <c r="C55" s="3">
        <v>0</v>
      </c>
      <c r="D55" s="3">
        <v>0</v>
      </c>
      <c r="E55">
        <f t="shared" si="1"/>
        <v>0</v>
      </c>
      <c r="F55">
        <f t="shared" si="3"/>
        <v>217</v>
      </c>
      <c r="G55" s="3">
        <v>36000</v>
      </c>
      <c r="H55" s="3">
        <v>285.39</v>
      </c>
      <c r="I55" s="2">
        <v>9.8093999999999994E-3</v>
      </c>
      <c r="J55" s="3">
        <v>6.9870002000000004E-4</v>
      </c>
      <c r="K55" s="3">
        <v>1.2226999999999999</v>
      </c>
      <c r="L55" s="3">
        <v>1.5219</v>
      </c>
      <c r="M55" s="3">
        <v>136.24</v>
      </c>
      <c r="N55" s="3">
        <v>-6.0472999999999999</v>
      </c>
      <c r="O55" s="3">
        <v>3.5682999E-2</v>
      </c>
      <c r="P55" s="3">
        <v>5.0694000000000003E-2</v>
      </c>
      <c r="Q55" s="3">
        <v>6.6672000999999993E-8</v>
      </c>
      <c r="R55" s="3">
        <v>0</v>
      </c>
      <c r="S55" s="3">
        <v>0</v>
      </c>
      <c r="T55" s="3">
        <v>312.28393</v>
      </c>
      <c r="U55" s="3">
        <v>362.01697000000001</v>
      </c>
      <c r="V55">
        <f t="shared" si="4"/>
        <v>-49.733040000000017</v>
      </c>
      <c r="W55" s="3">
        <v>-48.843333000000001</v>
      </c>
      <c r="X55" s="3"/>
      <c r="Y55" s="3">
        <f t="shared" si="5"/>
        <v>5.1219100009999821</v>
      </c>
      <c r="Z55">
        <f t="shared" si="6"/>
        <v>6.7568502900391874</v>
      </c>
      <c r="AB55" s="3"/>
      <c r="AC55" s="3"/>
      <c r="AD55" s="3"/>
      <c r="AE55" s="3"/>
    </row>
    <row r="56" spans="1:31" x14ac:dyDescent="0.35">
      <c r="A56" s="7">
        <f t="shared" si="2"/>
        <v>40030.020833333336</v>
      </c>
      <c r="B56" s="3">
        <v>217</v>
      </c>
      <c r="C56" s="3">
        <v>0</v>
      </c>
      <c r="D56" s="3">
        <v>30</v>
      </c>
      <c r="E56">
        <f t="shared" si="1"/>
        <v>30</v>
      </c>
      <c r="F56">
        <f t="shared" si="3"/>
        <v>217.02083333333334</v>
      </c>
      <c r="G56" s="3">
        <v>36000</v>
      </c>
      <c r="H56" s="3">
        <v>284.97000000000003</v>
      </c>
      <c r="I56" s="2">
        <v>9.7546996999999993E-3</v>
      </c>
      <c r="J56" s="3">
        <v>7.0719002000000004E-4</v>
      </c>
      <c r="K56" s="3">
        <v>1.2242999999999999</v>
      </c>
      <c r="L56" s="3">
        <v>0.99821000000000004</v>
      </c>
      <c r="M56" s="3">
        <v>138.24</v>
      </c>
      <c r="N56" s="3">
        <v>-3.0390000000000001</v>
      </c>
      <c r="O56" s="3">
        <v>0.13561999999999999</v>
      </c>
      <c r="P56" s="3">
        <v>3.6145002000000002E-2</v>
      </c>
      <c r="Q56" s="3">
        <v>1.7088999999999998E-8</v>
      </c>
      <c r="R56" s="3">
        <v>0</v>
      </c>
      <c r="S56" s="3">
        <v>0</v>
      </c>
      <c r="T56" s="3">
        <v>310.57547</v>
      </c>
      <c r="U56" s="3">
        <v>360.01362999999998</v>
      </c>
      <c r="V56">
        <f t="shared" si="4"/>
        <v>-49.438159999999982</v>
      </c>
      <c r="W56" s="3">
        <v>-48.486666999999997</v>
      </c>
      <c r="X56" s="3"/>
      <c r="Y56" s="3">
        <f t="shared" si="5"/>
        <v>1.9518870000000135</v>
      </c>
      <c r="Z56">
        <f t="shared" si="6"/>
        <v>3.051393967165335</v>
      </c>
      <c r="AB56" s="3"/>
      <c r="AC56" s="3"/>
      <c r="AD56" s="3"/>
      <c r="AE56" s="3"/>
    </row>
    <row r="57" spans="1:31" x14ac:dyDescent="0.35">
      <c r="A57" s="7">
        <f t="shared" si="2"/>
        <v>40030.041666666664</v>
      </c>
      <c r="B57" s="3">
        <v>217</v>
      </c>
      <c r="C57" s="3">
        <v>1</v>
      </c>
      <c r="D57" s="3">
        <v>0</v>
      </c>
      <c r="E57">
        <f t="shared" si="1"/>
        <v>100</v>
      </c>
      <c r="F57">
        <f t="shared" si="3"/>
        <v>217.04166666666666</v>
      </c>
      <c r="G57" s="3">
        <v>36000</v>
      </c>
      <c r="H57" s="3">
        <v>285.13</v>
      </c>
      <c r="I57" s="2">
        <v>9.6220998000000005E-3</v>
      </c>
      <c r="J57" s="3">
        <v>7.1499997000000004E-4</v>
      </c>
      <c r="K57" s="3">
        <v>1.2236</v>
      </c>
      <c r="L57" s="3">
        <v>0.63371</v>
      </c>
      <c r="M57" s="3">
        <v>180.54</v>
      </c>
      <c r="N57" s="3">
        <v>-1.0504</v>
      </c>
      <c r="O57" s="3">
        <v>-0.51293</v>
      </c>
      <c r="P57" s="3">
        <v>4.1689001000000003E-2</v>
      </c>
      <c r="Q57" s="3">
        <v>6.0791996999999995E-8</v>
      </c>
      <c r="R57" s="3">
        <v>0</v>
      </c>
      <c r="S57" s="3">
        <v>0</v>
      </c>
      <c r="T57" s="3">
        <v>309.27663000000001</v>
      </c>
      <c r="U57" s="3">
        <v>357.66627</v>
      </c>
      <c r="V57">
        <f t="shared" si="4"/>
        <v>-48.389639999999986</v>
      </c>
      <c r="W57" s="3">
        <v>-56.886667000000003</v>
      </c>
      <c r="X57" s="3"/>
      <c r="Y57" s="3">
        <f t="shared" si="5"/>
        <v>10.060357000000018</v>
      </c>
      <c r="Z57">
        <f t="shared" si="6"/>
        <v>0.18398552811471552</v>
      </c>
      <c r="AB57" s="3"/>
      <c r="AC57" s="3"/>
      <c r="AD57" s="3"/>
      <c r="AE57" s="3"/>
    </row>
    <row r="58" spans="1:31" x14ac:dyDescent="0.35">
      <c r="A58" s="7">
        <f t="shared" si="2"/>
        <v>40030.0625</v>
      </c>
      <c r="B58" s="3">
        <v>217</v>
      </c>
      <c r="C58" s="3">
        <v>1</v>
      </c>
      <c r="D58" s="3">
        <v>30</v>
      </c>
      <c r="E58">
        <f t="shared" si="1"/>
        <v>130</v>
      </c>
      <c r="F58">
        <f t="shared" si="3"/>
        <v>217.0625</v>
      </c>
      <c r="G58" s="3">
        <v>36000</v>
      </c>
      <c r="H58" s="3">
        <v>284.74</v>
      </c>
      <c r="I58" s="2">
        <v>9.4084003999999992E-3</v>
      </c>
      <c r="J58" s="3">
        <v>7.3372998000000001E-4</v>
      </c>
      <c r="K58" s="3">
        <v>1.2253000000000001</v>
      </c>
      <c r="L58" s="3">
        <v>0.86175000000000002</v>
      </c>
      <c r="M58" s="3">
        <v>168.2</v>
      </c>
      <c r="N58" s="3">
        <v>-0.67020000000000002</v>
      </c>
      <c r="O58" s="3">
        <v>-7.7661998999999995E-2</v>
      </c>
      <c r="P58" s="3">
        <v>2.9041999999999998E-2</v>
      </c>
      <c r="Q58" s="3">
        <v>3.9707998999999997E-8</v>
      </c>
      <c r="R58" s="3">
        <v>0</v>
      </c>
      <c r="S58" s="3">
        <v>0</v>
      </c>
      <c r="T58" s="3">
        <v>308.56393000000003</v>
      </c>
      <c r="U58" s="3">
        <v>356.34530000000001</v>
      </c>
      <c r="V58">
        <f t="shared" si="4"/>
        <v>-47.781369999999981</v>
      </c>
      <c r="W58" s="3">
        <v>-55.24</v>
      </c>
      <c r="X58" s="3"/>
      <c r="Y58" s="3">
        <f t="shared" si="5"/>
        <v>8.206491999000022</v>
      </c>
      <c r="Z58">
        <f t="shared" si="6"/>
        <v>0.10026801155171901</v>
      </c>
      <c r="AB58" s="3"/>
      <c r="AC58" s="3"/>
      <c r="AD58" s="3"/>
      <c r="AE58" s="3"/>
    </row>
    <row r="59" spans="1:31" x14ac:dyDescent="0.35">
      <c r="A59" s="7">
        <f t="shared" si="2"/>
        <v>40030.083333333336</v>
      </c>
      <c r="B59" s="3">
        <v>217</v>
      </c>
      <c r="C59" s="3">
        <v>2</v>
      </c>
      <c r="D59" s="3">
        <v>0</v>
      </c>
      <c r="E59">
        <f t="shared" si="1"/>
        <v>200</v>
      </c>
      <c r="F59">
        <f t="shared" si="3"/>
        <v>217.08333333333334</v>
      </c>
      <c r="G59" s="3">
        <v>36000</v>
      </c>
      <c r="H59" s="3">
        <v>284.39999999999998</v>
      </c>
      <c r="I59" s="2">
        <v>9.3232999E-3</v>
      </c>
      <c r="J59" s="3">
        <v>7.4326003000000002E-4</v>
      </c>
      <c r="K59" s="3">
        <v>1.2266999999999999</v>
      </c>
      <c r="L59" s="3">
        <v>0.73609000000000002</v>
      </c>
      <c r="M59" s="3">
        <v>166.85</v>
      </c>
      <c r="N59" s="3">
        <v>1.0282</v>
      </c>
      <c r="O59" s="3">
        <v>0.11937</v>
      </c>
      <c r="P59" s="3">
        <v>1.0829E-2</v>
      </c>
      <c r="Q59" s="3">
        <v>1.7633001E-8</v>
      </c>
      <c r="R59" s="3">
        <v>0</v>
      </c>
      <c r="S59" s="3">
        <v>0</v>
      </c>
      <c r="T59" s="3">
        <v>307.57907</v>
      </c>
      <c r="U59" s="3">
        <v>354.88909999999998</v>
      </c>
      <c r="V59">
        <f t="shared" si="4"/>
        <v>-47.310029999999983</v>
      </c>
      <c r="W59" s="3">
        <v>-55.45</v>
      </c>
      <c r="X59" s="3"/>
      <c r="Y59" s="3">
        <f t="shared" si="5"/>
        <v>6.9924000000000177</v>
      </c>
      <c r="Z59">
        <f t="shared" si="6"/>
        <v>0.14097963506007974</v>
      </c>
      <c r="AB59" s="3"/>
      <c r="AC59" s="3"/>
      <c r="AD59" s="3"/>
      <c r="AE59" s="3"/>
    </row>
    <row r="60" spans="1:31" x14ac:dyDescent="0.35">
      <c r="A60" s="7">
        <f t="shared" si="2"/>
        <v>40030.104166666672</v>
      </c>
      <c r="B60" s="3">
        <v>217</v>
      </c>
      <c r="C60" s="3">
        <v>2</v>
      </c>
      <c r="D60" s="3">
        <v>30</v>
      </c>
      <c r="E60">
        <f t="shared" si="1"/>
        <v>230</v>
      </c>
      <c r="F60">
        <f t="shared" si="3"/>
        <v>217.10416666666669</v>
      </c>
      <c r="G60" s="3">
        <v>36000</v>
      </c>
      <c r="H60" s="3">
        <v>284.27999999999997</v>
      </c>
      <c r="I60" s="2">
        <v>9.3230996000000007E-3</v>
      </c>
      <c r="J60" s="3">
        <v>7.3421000999999997E-4</v>
      </c>
      <c r="K60" s="3">
        <v>1.2273000000000001</v>
      </c>
      <c r="L60" s="3">
        <v>0.49592999999999998</v>
      </c>
      <c r="M60" s="3">
        <v>147.80000000000001</v>
      </c>
      <c r="N60" s="3">
        <v>0.42836000000000002</v>
      </c>
      <c r="O60" s="3">
        <v>6.4388998000000003E-2</v>
      </c>
      <c r="P60" s="3">
        <v>1.4102999999999999E-2</v>
      </c>
      <c r="Q60" s="3">
        <v>-3.9203999999999998E-8</v>
      </c>
      <c r="R60" s="3">
        <v>0</v>
      </c>
      <c r="S60" s="3">
        <v>0</v>
      </c>
      <c r="T60" s="3">
        <v>308.05349999999999</v>
      </c>
      <c r="U60" s="3">
        <v>353.64022999999997</v>
      </c>
      <c r="V60">
        <f t="shared" si="4"/>
        <v>-45.586729999999989</v>
      </c>
      <c r="W60" s="3">
        <v>-60.173333</v>
      </c>
      <c r="X60" s="3"/>
      <c r="Y60" s="3">
        <f t="shared" si="5"/>
        <v>14.093854002000015</v>
      </c>
      <c r="Z60">
        <f t="shared" si="6"/>
        <v>3.3780928842719563E-2</v>
      </c>
      <c r="AB60" s="3"/>
      <c r="AC60" s="3"/>
      <c r="AD60" s="3"/>
      <c r="AE60" s="3"/>
    </row>
    <row r="61" spans="1:31" x14ac:dyDescent="0.35">
      <c r="A61" s="7">
        <f t="shared" si="2"/>
        <v>40030.125</v>
      </c>
      <c r="B61" s="3">
        <v>217</v>
      </c>
      <c r="C61" s="3">
        <v>3</v>
      </c>
      <c r="D61" s="3">
        <v>0</v>
      </c>
      <c r="E61">
        <f t="shared" si="1"/>
        <v>300</v>
      </c>
      <c r="F61">
        <f t="shared" si="3"/>
        <v>217.125</v>
      </c>
      <c r="G61" s="3">
        <v>36000</v>
      </c>
      <c r="H61" s="3">
        <v>284.39999999999998</v>
      </c>
      <c r="I61" s="2">
        <v>9.2267002999999997E-3</v>
      </c>
      <c r="J61" s="3">
        <v>7.4312998999999998E-4</v>
      </c>
      <c r="K61" s="3">
        <v>1.2266999999999999</v>
      </c>
      <c r="L61" s="3">
        <v>1.2869999999999999</v>
      </c>
      <c r="M61" s="3">
        <v>125.88</v>
      </c>
      <c r="N61" s="3">
        <v>-2.1593</v>
      </c>
      <c r="O61" s="3">
        <v>0.94540000000000002</v>
      </c>
      <c r="P61" s="3">
        <v>4.0123000999999998E-2</v>
      </c>
      <c r="Q61" s="3">
        <v>6.2784998999999997E-9</v>
      </c>
      <c r="R61" s="3">
        <v>0</v>
      </c>
      <c r="S61" s="3">
        <v>0</v>
      </c>
      <c r="T61" s="3">
        <v>309.12729999999999</v>
      </c>
      <c r="U61" s="3">
        <v>353.20769999999999</v>
      </c>
      <c r="V61">
        <f t="shared" si="4"/>
        <v>-44.080399999999997</v>
      </c>
      <c r="W61" s="3">
        <v>-54.773333000000001</v>
      </c>
      <c r="X61" s="3"/>
      <c r="Y61" s="3">
        <f t="shared" si="5"/>
        <v>11.906833000000006</v>
      </c>
      <c r="Z61">
        <f t="shared" si="6"/>
        <v>0.11352357673988975</v>
      </c>
      <c r="AB61" s="3"/>
      <c r="AC61" s="3"/>
      <c r="AD61" s="3"/>
      <c r="AE61" s="3"/>
    </row>
    <row r="62" spans="1:31" x14ac:dyDescent="0.35">
      <c r="A62" s="7">
        <f t="shared" si="2"/>
        <v>40030.145833333336</v>
      </c>
      <c r="B62" s="3">
        <v>217</v>
      </c>
      <c r="C62" s="3">
        <v>3</v>
      </c>
      <c r="D62" s="3">
        <v>30</v>
      </c>
      <c r="E62">
        <f t="shared" si="1"/>
        <v>330</v>
      </c>
      <c r="F62">
        <f t="shared" si="3"/>
        <v>217.14583333333334</v>
      </c>
      <c r="G62" s="3">
        <v>36000</v>
      </c>
      <c r="H62" s="3">
        <v>283.75</v>
      </c>
      <c r="I62" s="2">
        <v>9.1813002000000008E-3</v>
      </c>
      <c r="J62" s="3">
        <v>7.3738000000000004E-4</v>
      </c>
      <c r="K62" s="3">
        <v>1.2293000000000001</v>
      </c>
      <c r="L62" s="3">
        <v>1.2846</v>
      </c>
      <c r="M62" s="3">
        <v>141.26</v>
      </c>
      <c r="N62" s="3">
        <v>-2.91</v>
      </c>
      <c r="O62" s="3">
        <v>-0.1787</v>
      </c>
      <c r="P62" s="3">
        <v>3.3369998999999997E-2</v>
      </c>
      <c r="Q62" s="3">
        <v>4.9343000999999998E-8</v>
      </c>
      <c r="R62" s="3">
        <v>0</v>
      </c>
      <c r="S62" s="3">
        <v>0</v>
      </c>
      <c r="T62" s="3">
        <v>307.18745999999999</v>
      </c>
      <c r="U62" s="3">
        <v>353.22005999999999</v>
      </c>
      <c r="V62">
        <f t="shared" si="4"/>
        <v>-46.032600000000002</v>
      </c>
      <c r="W62" s="3">
        <v>-50.686667</v>
      </c>
      <c r="X62" s="3"/>
      <c r="Y62" s="3">
        <f t="shared" si="5"/>
        <v>7.7427669999999935</v>
      </c>
      <c r="Z62">
        <f t="shared" si="6"/>
        <v>0.66365610980675649</v>
      </c>
      <c r="AB62" s="3"/>
      <c r="AC62" s="3"/>
      <c r="AD62" s="3"/>
      <c r="AE62" s="3"/>
    </row>
    <row r="63" spans="1:31" x14ac:dyDescent="0.35">
      <c r="A63" s="7">
        <f t="shared" si="2"/>
        <v>40030.166666666664</v>
      </c>
      <c r="B63" s="3">
        <v>217</v>
      </c>
      <c r="C63" s="3">
        <v>4</v>
      </c>
      <c r="D63" s="3">
        <v>0</v>
      </c>
      <c r="E63">
        <f t="shared" si="1"/>
        <v>400</v>
      </c>
      <c r="F63">
        <f t="shared" si="3"/>
        <v>217.16666666666666</v>
      </c>
      <c r="G63" s="3">
        <v>36000</v>
      </c>
      <c r="H63" s="3">
        <v>283.83</v>
      </c>
      <c r="I63" s="2">
        <v>9.1704000000000004E-3</v>
      </c>
      <c r="J63" s="3">
        <v>7.4184999999999995E-4</v>
      </c>
      <c r="K63" s="3">
        <v>1.2291000000000001</v>
      </c>
      <c r="L63" s="3">
        <v>0.72521999999999998</v>
      </c>
      <c r="M63" s="3">
        <v>155.54</v>
      </c>
      <c r="N63" s="3">
        <v>-1.3987000000000001</v>
      </c>
      <c r="O63" s="3">
        <v>-0.27568999999999999</v>
      </c>
      <c r="P63" s="3">
        <v>3.8811999999999999E-2</v>
      </c>
      <c r="Q63" s="3">
        <v>4.7505998999999998E-8</v>
      </c>
      <c r="R63" s="3">
        <v>0</v>
      </c>
      <c r="S63" s="3">
        <v>0</v>
      </c>
      <c r="T63" s="3"/>
      <c r="U63" s="3"/>
      <c r="W63" s="3">
        <v>-50.516666999999998</v>
      </c>
      <c r="X63" s="3"/>
      <c r="Y63" s="3">
        <f t="shared" si="5"/>
        <v>52.191057000000001</v>
      </c>
      <c r="Z63">
        <f t="shared" si="6"/>
        <v>3.3145298362617634E-2</v>
      </c>
      <c r="AB63" s="3"/>
      <c r="AC63" s="3"/>
      <c r="AD63" s="3"/>
      <c r="AE63" s="3"/>
    </row>
    <row r="64" spans="1:31" x14ac:dyDescent="0.35">
      <c r="A64" s="7">
        <f t="shared" si="2"/>
        <v>40030.1875</v>
      </c>
      <c r="B64" s="3">
        <v>217</v>
      </c>
      <c r="C64" s="3">
        <v>4</v>
      </c>
      <c r="D64" s="3">
        <v>30</v>
      </c>
      <c r="E64">
        <f t="shared" si="1"/>
        <v>430</v>
      </c>
      <c r="F64">
        <f t="shared" si="3"/>
        <v>217.1875</v>
      </c>
      <c r="G64" s="3">
        <v>36000</v>
      </c>
      <c r="H64" s="3">
        <v>283.98</v>
      </c>
      <c r="I64" s="2">
        <v>9.1738999000000009E-3</v>
      </c>
      <c r="J64" s="3">
        <v>7.4078998000000004E-4</v>
      </c>
      <c r="K64" s="3">
        <v>1.2283999999999999</v>
      </c>
      <c r="L64" s="3">
        <v>0.86206000000000005</v>
      </c>
      <c r="M64" s="3">
        <v>157.72999999999999</v>
      </c>
      <c r="N64" s="3">
        <v>2.4095</v>
      </c>
      <c r="O64" s="3">
        <v>-0.123</v>
      </c>
      <c r="P64" s="3">
        <v>4.9793001000000003E-2</v>
      </c>
      <c r="Q64" s="3">
        <v>-2.0227E-7</v>
      </c>
      <c r="R64" s="3">
        <v>0</v>
      </c>
      <c r="S64" s="3">
        <v>0</v>
      </c>
      <c r="T64" s="3"/>
      <c r="U64" s="3"/>
      <c r="W64" s="3">
        <v>-52.153333000000003</v>
      </c>
      <c r="X64" s="3"/>
      <c r="Y64" s="3">
        <f t="shared" si="5"/>
        <v>49.866833</v>
      </c>
      <c r="Z64">
        <f t="shared" si="6"/>
        <v>4.3841876798171267E-2</v>
      </c>
      <c r="AB64" s="3"/>
      <c r="AC64" s="3"/>
      <c r="AD64" s="3"/>
      <c r="AE64" s="3"/>
    </row>
    <row r="65" spans="1:31" x14ac:dyDescent="0.35">
      <c r="A65" s="7">
        <f t="shared" si="2"/>
        <v>40030.208333333336</v>
      </c>
      <c r="B65" s="3">
        <v>217</v>
      </c>
      <c r="C65" s="3">
        <v>5</v>
      </c>
      <c r="D65" s="3">
        <v>0</v>
      </c>
      <c r="E65">
        <f t="shared" si="1"/>
        <v>500</v>
      </c>
      <c r="F65">
        <f t="shared" si="3"/>
        <v>217.20833333333334</v>
      </c>
      <c r="G65" s="3">
        <v>36000</v>
      </c>
      <c r="H65" s="3">
        <v>285.13</v>
      </c>
      <c r="I65" s="2">
        <v>9.2345997999999999E-3</v>
      </c>
      <c r="J65" s="3">
        <v>7.0724996999999999E-4</v>
      </c>
      <c r="K65" s="3">
        <v>1.2234</v>
      </c>
      <c r="L65" s="3">
        <v>0.96977999999999998</v>
      </c>
      <c r="M65" s="3">
        <v>147.22999999999999</v>
      </c>
      <c r="N65" s="3">
        <v>-0.92396999999999996</v>
      </c>
      <c r="O65" s="3">
        <v>-0.47833999999999999</v>
      </c>
      <c r="P65" s="3">
        <v>3.4092002000000003E-2</v>
      </c>
      <c r="Q65" s="3">
        <v>-2.0290000999999999E-8</v>
      </c>
      <c r="R65" s="3">
        <v>0</v>
      </c>
      <c r="S65" s="3">
        <v>0</v>
      </c>
      <c r="T65" s="3"/>
      <c r="U65" s="3"/>
      <c r="W65" s="3">
        <v>-42.256667</v>
      </c>
      <c r="X65" s="3"/>
      <c r="Y65" s="3">
        <f t="shared" si="5"/>
        <v>43.658977</v>
      </c>
      <c r="Z65">
        <f t="shared" si="6"/>
        <v>3.3185532592998876E-2</v>
      </c>
      <c r="AB65" s="3"/>
      <c r="AC65" s="3"/>
      <c r="AD65" s="3"/>
      <c r="AE65" s="3"/>
    </row>
    <row r="66" spans="1:31" x14ac:dyDescent="0.35">
      <c r="A66" s="7">
        <f t="shared" si="2"/>
        <v>40030.229166666672</v>
      </c>
      <c r="B66" s="3">
        <v>217</v>
      </c>
      <c r="C66" s="3">
        <v>5</v>
      </c>
      <c r="D66" s="3">
        <v>30</v>
      </c>
      <c r="E66">
        <f t="shared" si="1"/>
        <v>530</v>
      </c>
      <c r="F66">
        <f t="shared" si="3"/>
        <v>217.22916666666669</v>
      </c>
      <c r="G66" s="3">
        <v>36000</v>
      </c>
      <c r="H66" s="3">
        <v>286.33</v>
      </c>
      <c r="I66" s="2">
        <v>1.0203E-2</v>
      </c>
      <c r="J66" s="3">
        <v>6.9127999999999995E-4</v>
      </c>
      <c r="K66" s="3">
        <v>1.2179</v>
      </c>
      <c r="L66" s="3">
        <v>0.64351000000000003</v>
      </c>
      <c r="M66" s="3">
        <v>103.26</v>
      </c>
      <c r="N66" s="3">
        <v>0.76570000000000005</v>
      </c>
      <c r="O66" s="3">
        <v>11.968</v>
      </c>
      <c r="P66" s="3">
        <v>0.10611</v>
      </c>
      <c r="Q66" s="3">
        <v>-2.2658999999999999E-7</v>
      </c>
      <c r="R66" s="3">
        <v>118.42424</v>
      </c>
      <c r="S66" s="3">
        <v>37.035237000000002</v>
      </c>
      <c r="T66" s="3">
        <v>316.55027000000001</v>
      </c>
      <c r="U66" s="3">
        <v>374.65347000000003</v>
      </c>
      <c r="V66">
        <f t="shared" si="4"/>
        <v>23.285802999999987</v>
      </c>
      <c r="W66" s="3">
        <v>-26.5</v>
      </c>
      <c r="X66" s="3"/>
      <c r="Y66" s="3">
        <f t="shared" si="5"/>
        <v>37.052102999999988</v>
      </c>
      <c r="Z66">
        <f t="shared" si="6"/>
        <v>0.25576970205743199</v>
      </c>
      <c r="AB66" s="3"/>
      <c r="AC66" s="3"/>
      <c r="AD66" s="3"/>
      <c r="AE66" s="3"/>
    </row>
    <row r="67" spans="1:31" x14ac:dyDescent="0.35">
      <c r="A67" s="7">
        <f t="shared" si="2"/>
        <v>40030.25</v>
      </c>
      <c r="B67" s="3">
        <v>217</v>
      </c>
      <c r="C67" s="3">
        <v>6</v>
      </c>
      <c r="D67" s="3">
        <v>0</v>
      </c>
      <c r="E67">
        <f t="shared" si="1"/>
        <v>600</v>
      </c>
      <c r="F67">
        <f t="shared" si="3"/>
        <v>217.25</v>
      </c>
      <c r="G67" s="3">
        <v>36000</v>
      </c>
      <c r="H67" s="3">
        <v>288.25</v>
      </c>
      <c r="I67" s="2">
        <v>1.0181000000000001E-2</v>
      </c>
      <c r="J67" s="3">
        <v>6.2703998999999997E-4</v>
      </c>
      <c r="K67" s="3">
        <v>1.21</v>
      </c>
      <c r="L67" s="3">
        <v>0.96809000000000001</v>
      </c>
      <c r="M67" s="3">
        <v>86.694000000000003</v>
      </c>
      <c r="N67" s="3">
        <v>-1.2912999999999999</v>
      </c>
      <c r="O67" s="3">
        <v>11.991</v>
      </c>
      <c r="P67" s="3">
        <v>8.5952997000000003E-2</v>
      </c>
      <c r="Q67" s="3">
        <v>-1.5461000999999999E-7</v>
      </c>
      <c r="R67" s="3">
        <v>134.84647000000001</v>
      </c>
      <c r="S67" s="3">
        <v>36.721034000000003</v>
      </c>
      <c r="T67" s="3">
        <v>319.19279999999998</v>
      </c>
      <c r="U67" s="3">
        <v>380.82537000000002</v>
      </c>
      <c r="V67">
        <f t="shared" si="4"/>
        <v>36.492865999999935</v>
      </c>
      <c r="W67" s="3">
        <v>-14.406667000000001</v>
      </c>
      <c r="X67" s="3"/>
      <c r="Y67" s="3">
        <f t="shared" si="5"/>
        <v>40.199832999999934</v>
      </c>
      <c r="Z67">
        <f t="shared" si="6"/>
        <v>0.21021214477547395</v>
      </c>
      <c r="AB67" s="3"/>
      <c r="AC67" s="3"/>
      <c r="AD67" s="3"/>
      <c r="AE67" s="3"/>
    </row>
    <row r="68" spans="1:31" x14ac:dyDescent="0.35">
      <c r="A68" s="7">
        <f t="shared" si="2"/>
        <v>40030.270833333336</v>
      </c>
      <c r="B68" s="3">
        <v>217</v>
      </c>
      <c r="C68" s="3">
        <v>6</v>
      </c>
      <c r="D68" s="3">
        <v>30</v>
      </c>
      <c r="E68">
        <f t="shared" si="1"/>
        <v>630</v>
      </c>
      <c r="F68">
        <f t="shared" si="3"/>
        <v>217.27083333333334</v>
      </c>
      <c r="G68" s="3">
        <v>36000</v>
      </c>
      <c r="H68" s="3">
        <v>289.27</v>
      </c>
      <c r="I68" s="2">
        <v>1.0279E-2</v>
      </c>
      <c r="J68" s="3">
        <v>6.1312998999999997E-4</v>
      </c>
      <c r="K68" s="3">
        <v>1.2058</v>
      </c>
      <c r="L68" s="3">
        <v>1.0476000000000001</v>
      </c>
      <c r="M68" s="3">
        <v>82.466999999999999</v>
      </c>
      <c r="N68" s="3">
        <v>-4.2851999999999997</v>
      </c>
      <c r="O68" s="3">
        <v>46.633000000000003</v>
      </c>
      <c r="P68" s="3">
        <v>0.14518</v>
      </c>
      <c r="Q68" s="3">
        <v>-2.2786999999999999E-7</v>
      </c>
      <c r="R68" s="3">
        <v>219.3843</v>
      </c>
      <c r="S68" s="3">
        <v>56.039833000000002</v>
      </c>
      <c r="T68" s="3">
        <v>318.46746999999999</v>
      </c>
      <c r="U68" s="3">
        <v>387.7287</v>
      </c>
      <c r="V68">
        <f t="shared" si="4"/>
        <v>94.083236999999997</v>
      </c>
      <c r="W68" s="3">
        <v>-3.0993333000000001</v>
      </c>
      <c r="X68" s="3"/>
      <c r="Y68" s="3">
        <f t="shared" si="5"/>
        <v>54.834770299999995</v>
      </c>
      <c r="Z68">
        <f t="shared" si="6"/>
        <v>0.43575509342131497</v>
      </c>
      <c r="AB68" s="3"/>
      <c r="AC68" s="3"/>
      <c r="AD68" s="3"/>
      <c r="AE68" s="3"/>
    </row>
    <row r="69" spans="1:31" x14ac:dyDescent="0.35">
      <c r="A69" s="7">
        <f t="shared" si="2"/>
        <v>40030.291666666664</v>
      </c>
      <c r="B69" s="3">
        <v>217</v>
      </c>
      <c r="C69" s="3">
        <v>7</v>
      </c>
      <c r="D69" s="3">
        <v>0</v>
      </c>
      <c r="E69">
        <f t="shared" si="1"/>
        <v>700</v>
      </c>
      <c r="F69">
        <f t="shared" si="3"/>
        <v>217.29166666666666</v>
      </c>
      <c r="G69" s="3">
        <v>36000</v>
      </c>
      <c r="H69" s="3">
        <v>290.95999999999998</v>
      </c>
      <c r="I69" s="2">
        <v>1.0033E-2</v>
      </c>
      <c r="J69" s="3">
        <v>6.1126001000000004E-4</v>
      </c>
      <c r="K69" s="3">
        <v>1.1989000000000001</v>
      </c>
      <c r="L69" s="3">
        <v>1.9927999999999999</v>
      </c>
      <c r="M69" s="3">
        <v>92.968999999999994</v>
      </c>
      <c r="N69" s="3">
        <v>-6.2847999999999997</v>
      </c>
      <c r="O69" s="3">
        <v>90.367000000000004</v>
      </c>
      <c r="P69" s="3">
        <v>0.20307</v>
      </c>
      <c r="Q69" s="3">
        <v>-4.4406999999999998E-7</v>
      </c>
      <c r="R69" s="3">
        <v>351.28003000000001</v>
      </c>
      <c r="S69" s="3">
        <v>83.894865999999993</v>
      </c>
      <c r="T69" s="3">
        <v>322.01046000000002</v>
      </c>
      <c r="U69" s="3">
        <v>398.00252999999998</v>
      </c>
      <c r="V69">
        <f t="shared" si="4"/>
        <v>191.39309400000002</v>
      </c>
      <c r="W69" s="3">
        <v>12.636666999999999</v>
      </c>
      <c r="X69" s="3"/>
      <c r="Y69" s="3">
        <f t="shared" si="5"/>
        <v>94.674227000000002</v>
      </c>
      <c r="Z69">
        <f t="shared" si="6"/>
        <v>0.47037301769295259</v>
      </c>
      <c r="AB69" s="3"/>
      <c r="AC69" s="3"/>
      <c r="AD69" s="3"/>
      <c r="AE69" s="3"/>
    </row>
    <row r="70" spans="1:31" x14ac:dyDescent="0.35">
      <c r="A70" s="7">
        <f t="shared" si="2"/>
        <v>40030.3125</v>
      </c>
      <c r="B70" s="3">
        <v>217</v>
      </c>
      <c r="C70" s="3">
        <v>7</v>
      </c>
      <c r="D70" s="3">
        <v>30</v>
      </c>
      <c r="E70">
        <f t="shared" si="1"/>
        <v>730</v>
      </c>
      <c r="F70">
        <f t="shared" si="3"/>
        <v>217.3125</v>
      </c>
      <c r="G70" s="3">
        <v>36000</v>
      </c>
      <c r="H70" s="3">
        <v>292.35000000000002</v>
      </c>
      <c r="I70" s="2">
        <v>1.0300999999999999E-2</v>
      </c>
      <c r="J70" s="3">
        <v>5.9926998999999999E-4</v>
      </c>
      <c r="K70" s="3">
        <v>1.1932</v>
      </c>
      <c r="L70" s="3">
        <v>1.4626999999999999</v>
      </c>
      <c r="M70" s="3">
        <v>82.156000000000006</v>
      </c>
      <c r="N70" s="3">
        <v>9.0418000000000003</v>
      </c>
      <c r="O70" s="3">
        <v>107.91</v>
      </c>
      <c r="P70" s="3">
        <v>0.20680999999999999</v>
      </c>
      <c r="Q70" s="3">
        <v>-5.4587002000000002E-7</v>
      </c>
      <c r="R70" s="3">
        <v>434.85984000000002</v>
      </c>
      <c r="S70" s="3">
        <v>96.819168000000005</v>
      </c>
      <c r="T70" s="3">
        <v>326.99842999999998</v>
      </c>
      <c r="U70" s="3">
        <v>411.10016999999999</v>
      </c>
      <c r="V70">
        <f t="shared" si="4"/>
        <v>253.93893199999997</v>
      </c>
      <c r="W70" s="3">
        <v>25.163333000000002</v>
      </c>
      <c r="X70" s="3"/>
      <c r="Y70" s="3">
        <f t="shared" si="5"/>
        <v>111.82379899999998</v>
      </c>
      <c r="Z70">
        <f t="shared" si="6"/>
        <v>0.51120749114506747</v>
      </c>
      <c r="AB70" s="3"/>
      <c r="AC70" s="3"/>
      <c r="AD70" s="3"/>
      <c r="AE70" s="3"/>
    </row>
    <row r="71" spans="1:31" x14ac:dyDescent="0.35">
      <c r="A71" s="7">
        <f t="shared" si="2"/>
        <v>40030.333333333336</v>
      </c>
      <c r="B71" s="3">
        <v>217</v>
      </c>
      <c r="C71" s="3">
        <v>8</v>
      </c>
      <c r="D71" s="3">
        <v>0</v>
      </c>
      <c r="E71">
        <f t="shared" ref="E71:E134" si="7">+C71*100+D71</f>
        <v>800</v>
      </c>
      <c r="F71">
        <f t="shared" si="3"/>
        <v>217.33333333333334</v>
      </c>
      <c r="G71" s="3">
        <v>36000</v>
      </c>
      <c r="H71" s="3">
        <v>293.52999999999997</v>
      </c>
      <c r="I71" s="2">
        <v>1.0323000000000001E-2</v>
      </c>
      <c r="J71" s="3">
        <v>5.9007999000000003E-4</v>
      </c>
      <c r="K71" s="3">
        <v>1.1882999999999999</v>
      </c>
      <c r="L71" s="3">
        <v>1.4675</v>
      </c>
      <c r="M71" s="3">
        <v>78.546999999999997</v>
      </c>
      <c r="N71" s="3">
        <v>18.390999999999998</v>
      </c>
      <c r="O71" s="3">
        <v>136.63</v>
      </c>
      <c r="P71" s="3">
        <v>0.20235</v>
      </c>
      <c r="Q71" s="3">
        <v>-6.8420002000000002E-7</v>
      </c>
      <c r="R71" s="3">
        <v>508.11205999999999</v>
      </c>
      <c r="S71" s="3">
        <v>107.71763</v>
      </c>
      <c r="T71" s="3">
        <v>333.19326999999998</v>
      </c>
      <c r="U71" s="3">
        <v>421.27762999999999</v>
      </c>
      <c r="V71">
        <f t="shared" si="4"/>
        <v>312.31007000000005</v>
      </c>
      <c r="W71" s="3">
        <v>35.146667000000001</v>
      </c>
      <c r="X71" s="3"/>
      <c r="Y71" s="3">
        <f t="shared" si="5"/>
        <v>122.14240300000003</v>
      </c>
      <c r="Z71">
        <f t="shared" si="6"/>
        <v>0.55931265932681573</v>
      </c>
      <c r="AB71" s="3"/>
      <c r="AC71" s="3"/>
      <c r="AD71" s="3"/>
      <c r="AE71" s="3"/>
    </row>
    <row r="72" spans="1:31" x14ac:dyDescent="0.35">
      <c r="A72" s="7">
        <f t="shared" ref="A72:A135" si="8">DATE(2009,1,1)+B72-1+C72/24+D72/24/60</f>
        <v>40030.354166666672</v>
      </c>
      <c r="B72" s="3">
        <v>217</v>
      </c>
      <c r="C72" s="3">
        <v>8</v>
      </c>
      <c r="D72" s="3">
        <v>30</v>
      </c>
      <c r="E72">
        <f t="shared" si="7"/>
        <v>830</v>
      </c>
      <c r="F72">
        <f t="shared" ref="F72:F135" si="9">+B72+C72/24+D72/(24*60)</f>
        <v>217.35416666666669</v>
      </c>
      <c r="G72" s="3">
        <v>36000</v>
      </c>
      <c r="H72" s="3">
        <v>294.45999999999998</v>
      </c>
      <c r="I72" s="2">
        <v>1.0299000000000001E-2</v>
      </c>
      <c r="J72" s="3">
        <v>5.8471998999999998E-4</v>
      </c>
      <c r="K72" s="3">
        <v>1.1846000000000001</v>
      </c>
      <c r="L72" s="3">
        <v>1.7936000000000001</v>
      </c>
      <c r="M72" s="3">
        <v>90.064999999999998</v>
      </c>
      <c r="N72" s="3">
        <v>13.269</v>
      </c>
      <c r="O72" s="3">
        <v>126.45</v>
      </c>
      <c r="P72" s="3">
        <v>0.21339</v>
      </c>
      <c r="Q72" s="3">
        <v>-6.5391997999999995E-7</v>
      </c>
      <c r="R72" s="3">
        <v>511.73750000000001</v>
      </c>
      <c r="S72" s="3">
        <v>104.93026999999999</v>
      </c>
      <c r="T72" s="3">
        <v>338.08632999999998</v>
      </c>
      <c r="U72" s="3">
        <v>426.98489999999998</v>
      </c>
      <c r="V72">
        <f t="shared" ref="V72:V135" si="10">R72-S72+T72-U72</f>
        <v>317.90866</v>
      </c>
      <c r="W72" s="3">
        <v>42.61</v>
      </c>
      <c r="X72" s="3"/>
      <c r="Y72" s="3">
        <f t="shared" ref="Y72:Y135" si="11">V72-N72-O72-W72</f>
        <v>135.57965999999999</v>
      </c>
      <c r="Z72">
        <f t="shared" ref="Z72:Z135" si="12">ABS((N72+O72)/(V72-W72))</f>
        <v>0.50751790800579999</v>
      </c>
      <c r="AB72" s="3"/>
      <c r="AC72" s="3"/>
      <c r="AD72" s="3"/>
      <c r="AE72" s="3"/>
    </row>
    <row r="73" spans="1:31" x14ac:dyDescent="0.35">
      <c r="A73" s="7">
        <f t="shared" si="8"/>
        <v>40030.375</v>
      </c>
      <c r="B73" s="3">
        <v>217</v>
      </c>
      <c r="C73" s="3">
        <v>9</v>
      </c>
      <c r="D73" s="3">
        <v>0</v>
      </c>
      <c r="E73">
        <f t="shared" si="7"/>
        <v>900</v>
      </c>
      <c r="F73">
        <f t="shared" si="9"/>
        <v>217.375</v>
      </c>
      <c r="G73" s="3">
        <v>36000</v>
      </c>
      <c r="H73" s="3">
        <v>295.47000000000003</v>
      </c>
      <c r="I73" s="2">
        <v>1.0418E-2</v>
      </c>
      <c r="J73" s="3">
        <v>5.7839003000000001E-4</v>
      </c>
      <c r="K73" s="3">
        <v>1.1805000000000001</v>
      </c>
      <c r="L73" s="3">
        <v>1.5698000000000001</v>
      </c>
      <c r="M73" s="3">
        <v>84.153999999999996</v>
      </c>
      <c r="N73" s="3">
        <v>27.949000000000002</v>
      </c>
      <c r="O73" s="3">
        <v>157.61000000000001</v>
      </c>
      <c r="P73" s="3">
        <v>0.19933000000000001</v>
      </c>
      <c r="Q73" s="3">
        <v>-7.1645002000000001E-7</v>
      </c>
      <c r="R73" s="3">
        <v>635.32293000000004</v>
      </c>
      <c r="S73" s="3">
        <v>128.41759999999999</v>
      </c>
      <c r="T73" s="3">
        <v>341.73613</v>
      </c>
      <c r="U73" s="3">
        <v>437.88627000000002</v>
      </c>
      <c r="V73">
        <f t="shared" si="10"/>
        <v>410.75519000000003</v>
      </c>
      <c r="W73" s="3">
        <v>51.12</v>
      </c>
      <c r="X73" s="3"/>
      <c r="Y73" s="3">
        <f t="shared" si="11"/>
        <v>174.07619</v>
      </c>
      <c r="Z73">
        <f t="shared" si="12"/>
        <v>0.51596452505106638</v>
      </c>
      <c r="AB73" s="3"/>
      <c r="AC73" s="3"/>
      <c r="AD73" s="3"/>
      <c r="AE73" s="3"/>
    </row>
    <row r="74" spans="1:31" x14ac:dyDescent="0.35">
      <c r="A74" s="7">
        <f t="shared" si="8"/>
        <v>40030.395833333336</v>
      </c>
      <c r="B74" s="3">
        <v>217</v>
      </c>
      <c r="C74" s="3">
        <v>9</v>
      </c>
      <c r="D74" s="3">
        <v>30</v>
      </c>
      <c r="E74">
        <f t="shared" si="7"/>
        <v>930</v>
      </c>
      <c r="F74">
        <f t="shared" si="9"/>
        <v>217.39583333333334</v>
      </c>
      <c r="G74" s="3">
        <v>36000</v>
      </c>
      <c r="H74" s="3">
        <v>296.45999999999998</v>
      </c>
      <c r="I74" s="2">
        <v>1.0099E-2</v>
      </c>
      <c r="J74" s="3">
        <v>5.7169999E-4</v>
      </c>
      <c r="K74" s="3">
        <v>1.1765000000000001</v>
      </c>
      <c r="L74" s="3">
        <v>1.4642999999999999</v>
      </c>
      <c r="M74" s="3">
        <v>79.061000000000007</v>
      </c>
      <c r="N74" s="3">
        <v>25.975000000000001</v>
      </c>
      <c r="O74" s="3">
        <v>147.66</v>
      </c>
      <c r="P74" s="3">
        <v>0.19728999999999999</v>
      </c>
      <c r="Q74" s="3">
        <v>-5.8819001000000001E-7</v>
      </c>
      <c r="R74" s="3">
        <v>694.47684000000004</v>
      </c>
      <c r="S74" s="3">
        <v>135.77476999999999</v>
      </c>
      <c r="T74" s="3">
        <v>344.66480000000001</v>
      </c>
      <c r="U74" s="3">
        <v>446.32839999999999</v>
      </c>
      <c r="V74">
        <f t="shared" si="10"/>
        <v>457.03847000000007</v>
      </c>
      <c r="W74" s="3">
        <v>58.383333</v>
      </c>
      <c r="X74" s="3"/>
      <c r="Y74" s="3">
        <f t="shared" si="11"/>
        <v>225.02013700000009</v>
      </c>
      <c r="Z74">
        <f t="shared" si="12"/>
        <v>0.4355518940672774</v>
      </c>
      <c r="AB74" s="3"/>
      <c r="AC74" s="3"/>
      <c r="AD74" s="3"/>
      <c r="AE74" s="3"/>
    </row>
    <row r="75" spans="1:31" x14ac:dyDescent="0.35">
      <c r="A75" s="7">
        <f t="shared" si="8"/>
        <v>40030.416666666664</v>
      </c>
      <c r="B75" s="3">
        <v>217</v>
      </c>
      <c r="C75" s="3">
        <v>10</v>
      </c>
      <c r="D75" s="3">
        <v>0</v>
      </c>
      <c r="E75">
        <f t="shared" si="7"/>
        <v>1000</v>
      </c>
      <c r="F75">
        <f t="shared" si="9"/>
        <v>217.41666666666666</v>
      </c>
      <c r="G75" s="3">
        <v>36000</v>
      </c>
      <c r="H75" s="3">
        <v>297.37</v>
      </c>
      <c r="I75" s="2">
        <v>1.0068000000000001E-2</v>
      </c>
      <c r="J75" s="3">
        <v>5.6398997999999997E-4</v>
      </c>
      <c r="K75" s="3">
        <v>1.1727000000000001</v>
      </c>
      <c r="L75" s="3">
        <v>1.6083000000000001</v>
      </c>
      <c r="M75" s="3">
        <v>59.350999999999999</v>
      </c>
      <c r="N75" s="3">
        <v>29.238</v>
      </c>
      <c r="O75" s="3">
        <v>204.6</v>
      </c>
      <c r="P75" s="3">
        <v>0.22922000000000001</v>
      </c>
      <c r="Q75" s="3">
        <v>-6.9395003000000005E-7</v>
      </c>
      <c r="R75" s="3">
        <v>756.57137</v>
      </c>
      <c r="S75" s="3">
        <v>144.45733000000001</v>
      </c>
      <c r="T75" s="3">
        <v>347.21456999999998</v>
      </c>
      <c r="U75" s="3">
        <v>452.92520000000002</v>
      </c>
      <c r="V75">
        <f t="shared" si="10"/>
        <v>506.40340999999989</v>
      </c>
      <c r="W75" s="3">
        <v>75.91</v>
      </c>
      <c r="X75" s="3"/>
      <c r="Y75" s="3">
        <f t="shared" si="11"/>
        <v>196.65540999999993</v>
      </c>
      <c r="Z75">
        <f t="shared" si="12"/>
        <v>0.54318601532134958</v>
      </c>
      <c r="AB75" s="3"/>
      <c r="AC75" s="3"/>
      <c r="AD75" s="3"/>
      <c r="AE75" s="3"/>
    </row>
    <row r="76" spans="1:31" x14ac:dyDescent="0.35">
      <c r="A76" s="7">
        <f t="shared" si="8"/>
        <v>40030.4375</v>
      </c>
      <c r="B76" s="3">
        <v>217</v>
      </c>
      <c r="C76" s="3">
        <v>10</v>
      </c>
      <c r="D76" s="3">
        <v>30</v>
      </c>
      <c r="E76">
        <f t="shared" si="7"/>
        <v>1030</v>
      </c>
      <c r="F76">
        <f t="shared" si="9"/>
        <v>217.4375</v>
      </c>
      <c r="G76" s="3">
        <v>36000</v>
      </c>
      <c r="H76" s="3">
        <v>297.83</v>
      </c>
      <c r="I76" s="2">
        <v>9.0589001999999991E-3</v>
      </c>
      <c r="J76" s="3">
        <v>5.6063E-4</v>
      </c>
      <c r="K76" s="3">
        <v>1.1713</v>
      </c>
      <c r="L76" s="3">
        <v>1.7441</v>
      </c>
      <c r="M76" s="3">
        <v>81.278000000000006</v>
      </c>
      <c r="N76" s="3">
        <v>42.084000000000003</v>
      </c>
      <c r="O76" s="3">
        <v>243.64</v>
      </c>
      <c r="P76" s="3">
        <v>0.23902000000000001</v>
      </c>
      <c r="Q76" s="3">
        <v>-7.6091998999999998E-7</v>
      </c>
      <c r="R76" s="3">
        <v>803.5652</v>
      </c>
      <c r="S76" s="3">
        <v>152.35397</v>
      </c>
      <c r="T76" s="3">
        <v>348.04843</v>
      </c>
      <c r="U76" s="3">
        <v>458.9486</v>
      </c>
      <c r="V76">
        <f t="shared" si="10"/>
        <v>540.31106</v>
      </c>
      <c r="W76" s="3">
        <v>87.62</v>
      </c>
      <c r="X76" s="3"/>
      <c r="Y76" s="3">
        <f t="shared" si="11"/>
        <v>166.96706</v>
      </c>
      <c r="Z76">
        <f t="shared" si="12"/>
        <v>0.63116775489226584</v>
      </c>
      <c r="AB76" s="3"/>
      <c r="AC76" s="3"/>
      <c r="AD76" s="3"/>
      <c r="AE76" s="3"/>
    </row>
    <row r="77" spans="1:31" x14ac:dyDescent="0.35">
      <c r="A77" s="7">
        <f t="shared" si="8"/>
        <v>40030.458333333336</v>
      </c>
      <c r="B77" s="3">
        <v>217</v>
      </c>
      <c r="C77" s="3">
        <v>11</v>
      </c>
      <c r="D77" s="3">
        <v>0</v>
      </c>
      <c r="E77">
        <f t="shared" si="7"/>
        <v>1100</v>
      </c>
      <c r="F77">
        <f t="shared" si="9"/>
        <v>217.45833333333334</v>
      </c>
      <c r="G77" s="3">
        <v>36000</v>
      </c>
      <c r="H77" s="3">
        <v>298.3</v>
      </c>
      <c r="I77" s="2">
        <v>8.8344999000000007E-3</v>
      </c>
      <c r="J77" s="3">
        <v>5.5904000000000001E-4</v>
      </c>
      <c r="K77" s="3">
        <v>1.1694</v>
      </c>
      <c r="L77" s="3">
        <v>1.8844000000000001</v>
      </c>
      <c r="M77" s="3">
        <v>98.912000000000006</v>
      </c>
      <c r="N77" s="3">
        <v>46.033000000000001</v>
      </c>
      <c r="O77" s="3">
        <v>252.5</v>
      </c>
      <c r="P77" s="3">
        <v>0.23860999999999999</v>
      </c>
      <c r="Q77" s="3">
        <v>-7.1766999000000001E-7</v>
      </c>
      <c r="R77" s="3">
        <v>828.23919999999998</v>
      </c>
      <c r="S77" s="3">
        <v>156.92456999999999</v>
      </c>
      <c r="T77" s="3">
        <v>349.60590000000002</v>
      </c>
      <c r="U77" s="3">
        <v>463.56277</v>
      </c>
      <c r="V77">
        <f t="shared" si="10"/>
        <v>557.35775999999998</v>
      </c>
      <c r="W77" s="3">
        <v>91.066666999999995</v>
      </c>
      <c r="X77" s="3"/>
      <c r="Y77" s="3">
        <f t="shared" si="11"/>
        <v>167.75809299999997</v>
      </c>
      <c r="Z77">
        <f t="shared" si="12"/>
        <v>0.64022882804668979</v>
      </c>
      <c r="AB77" s="3"/>
      <c r="AC77" s="3"/>
      <c r="AD77" s="3"/>
      <c r="AE77" s="3"/>
    </row>
    <row r="78" spans="1:31" x14ac:dyDescent="0.35">
      <c r="A78" s="7">
        <f t="shared" si="8"/>
        <v>40030.479166666672</v>
      </c>
      <c r="B78" s="3">
        <v>217</v>
      </c>
      <c r="C78" s="3">
        <v>11</v>
      </c>
      <c r="D78" s="3">
        <v>30</v>
      </c>
      <c r="E78">
        <f t="shared" si="7"/>
        <v>1130</v>
      </c>
      <c r="F78">
        <f t="shared" si="9"/>
        <v>217.47916666666669</v>
      </c>
      <c r="G78" s="3">
        <v>36000</v>
      </c>
      <c r="H78" s="3">
        <v>298.79000000000002</v>
      </c>
      <c r="I78" s="2">
        <v>8.7767000999999997E-3</v>
      </c>
      <c r="J78" s="3">
        <v>5.5747996999999997E-4</v>
      </c>
      <c r="K78" s="3">
        <v>1.1674</v>
      </c>
      <c r="L78" s="3">
        <v>1.7547999999999999</v>
      </c>
      <c r="M78" s="3">
        <v>89.251000000000005</v>
      </c>
      <c r="N78" s="3">
        <v>53.942999999999998</v>
      </c>
      <c r="O78" s="3">
        <v>286.42</v>
      </c>
      <c r="P78" s="3">
        <v>0.25157000000000002</v>
      </c>
      <c r="Q78" s="3">
        <v>-7.6266002000000005E-7</v>
      </c>
      <c r="R78" s="3">
        <v>848.33862999999997</v>
      </c>
      <c r="S78" s="3">
        <v>159.56513000000001</v>
      </c>
      <c r="T78" s="3">
        <v>351.69650000000001</v>
      </c>
      <c r="U78" s="3">
        <v>468.11417</v>
      </c>
      <c r="V78">
        <f t="shared" si="10"/>
        <v>572.35582999999997</v>
      </c>
      <c r="W78" s="3">
        <v>91.36</v>
      </c>
      <c r="X78" s="3"/>
      <c r="Y78" s="3">
        <f t="shared" si="11"/>
        <v>140.63282999999996</v>
      </c>
      <c r="Z78">
        <f t="shared" si="12"/>
        <v>0.70762151929674744</v>
      </c>
      <c r="AB78" s="3"/>
      <c r="AC78" s="3"/>
      <c r="AD78" s="3"/>
      <c r="AE78" s="3"/>
    </row>
    <row r="79" spans="1:31" x14ac:dyDescent="0.35">
      <c r="A79" s="7">
        <f t="shared" si="8"/>
        <v>40030.5</v>
      </c>
      <c r="B79" s="3">
        <v>217</v>
      </c>
      <c r="C79" s="3">
        <v>12</v>
      </c>
      <c r="D79" s="3">
        <v>0</v>
      </c>
      <c r="E79">
        <f t="shared" si="7"/>
        <v>1200</v>
      </c>
      <c r="F79">
        <f t="shared" si="9"/>
        <v>217.5</v>
      </c>
      <c r="G79" s="3">
        <v>36000</v>
      </c>
      <c r="H79" s="3">
        <v>298.99</v>
      </c>
      <c r="I79" s="2">
        <v>8.3336000999999996E-3</v>
      </c>
      <c r="J79" s="3">
        <v>5.5961002000000002E-4</v>
      </c>
      <c r="K79" s="3">
        <v>1.1666000000000001</v>
      </c>
      <c r="L79" s="3">
        <v>2.0322</v>
      </c>
      <c r="M79" s="3">
        <v>87.015000000000001</v>
      </c>
      <c r="N79" s="3">
        <v>52.588999999999999</v>
      </c>
      <c r="O79" s="3">
        <v>257.18</v>
      </c>
      <c r="P79" s="3">
        <v>0.28815000000000002</v>
      </c>
      <c r="Q79" s="3">
        <v>-6.3570001999999997E-7</v>
      </c>
      <c r="R79" s="3">
        <v>847.26160000000004</v>
      </c>
      <c r="S79" s="3">
        <v>159.30187000000001</v>
      </c>
      <c r="T79" s="3">
        <v>352.58492999999999</v>
      </c>
      <c r="U79" s="3">
        <v>470.39890000000003</v>
      </c>
      <c r="V79">
        <f t="shared" si="10"/>
        <v>570.14576</v>
      </c>
      <c r="W79" s="3">
        <v>112.56667</v>
      </c>
      <c r="X79" s="3"/>
      <c r="Y79" s="3">
        <f t="shared" si="11"/>
        <v>147.81008999999995</v>
      </c>
      <c r="Z79">
        <f t="shared" si="12"/>
        <v>0.67697367902016681</v>
      </c>
      <c r="AB79" s="3"/>
      <c r="AC79" s="3"/>
      <c r="AD79" s="3"/>
      <c r="AE79" s="3"/>
    </row>
    <row r="80" spans="1:31" x14ac:dyDescent="0.35">
      <c r="A80" s="7">
        <f t="shared" si="8"/>
        <v>40030.520833333336</v>
      </c>
      <c r="B80" s="3">
        <v>217</v>
      </c>
      <c r="C80" s="3">
        <v>12</v>
      </c>
      <c r="D80" s="3">
        <v>30</v>
      </c>
      <c r="E80">
        <f t="shared" si="7"/>
        <v>1230</v>
      </c>
      <c r="F80">
        <f t="shared" si="9"/>
        <v>217.52083333333334</v>
      </c>
      <c r="G80" s="3">
        <v>36000</v>
      </c>
      <c r="H80" s="3">
        <v>299.13</v>
      </c>
      <c r="I80" s="2">
        <v>8.2940999000000008E-3</v>
      </c>
      <c r="J80" s="3">
        <v>5.6065996999999995E-4</v>
      </c>
      <c r="K80" s="3">
        <v>1.1659999999999999</v>
      </c>
      <c r="L80" s="3">
        <v>1.8008</v>
      </c>
      <c r="M80" s="3">
        <v>73.47</v>
      </c>
      <c r="N80" s="3">
        <v>46.279000000000003</v>
      </c>
      <c r="O80" s="3">
        <v>231.14</v>
      </c>
      <c r="P80" s="3">
        <v>0.23327999999999999</v>
      </c>
      <c r="Q80" s="3">
        <v>-5.7905999000000002E-7</v>
      </c>
      <c r="R80" s="3">
        <v>826.96199999999999</v>
      </c>
      <c r="S80" s="3">
        <v>155.9255</v>
      </c>
      <c r="T80" s="3">
        <v>354.41372999999999</v>
      </c>
      <c r="U80" s="3">
        <v>471.69956999999999</v>
      </c>
      <c r="V80">
        <f t="shared" si="10"/>
        <v>553.75065999999993</v>
      </c>
      <c r="W80" s="3">
        <v>120.73333</v>
      </c>
      <c r="X80" s="3"/>
      <c r="Y80" s="3">
        <f t="shared" si="11"/>
        <v>155.59832999999995</v>
      </c>
      <c r="Z80">
        <f t="shared" si="12"/>
        <v>0.64066488978628189</v>
      </c>
      <c r="AB80" s="3"/>
      <c r="AC80" s="3"/>
      <c r="AD80" s="3"/>
      <c r="AE80" s="3"/>
    </row>
    <row r="81" spans="1:31" x14ac:dyDescent="0.35">
      <c r="A81" s="7">
        <f t="shared" si="8"/>
        <v>40030.541666666664</v>
      </c>
      <c r="B81" s="3">
        <v>217</v>
      </c>
      <c r="C81" s="3">
        <v>13</v>
      </c>
      <c r="D81" s="3">
        <v>0</v>
      </c>
      <c r="E81">
        <f t="shared" si="7"/>
        <v>1300</v>
      </c>
      <c r="F81">
        <f t="shared" si="9"/>
        <v>217.54166666666666</v>
      </c>
      <c r="G81" s="3">
        <v>36000</v>
      </c>
      <c r="H81" s="3">
        <v>299.22000000000003</v>
      </c>
      <c r="I81" s="2">
        <v>8.5591999999999994E-3</v>
      </c>
      <c r="J81" s="3">
        <v>5.6145003E-4</v>
      </c>
      <c r="K81" s="3">
        <v>1.1654</v>
      </c>
      <c r="L81" s="3">
        <v>1.5561</v>
      </c>
      <c r="M81" s="3">
        <v>53.057000000000002</v>
      </c>
      <c r="N81" s="3">
        <v>39.854999999999997</v>
      </c>
      <c r="O81" s="3">
        <v>222.45</v>
      </c>
      <c r="P81" s="3">
        <v>0.21575</v>
      </c>
      <c r="Q81" s="3">
        <v>-5.3764001000000003E-7</v>
      </c>
      <c r="R81" s="3">
        <v>769.21109999999999</v>
      </c>
      <c r="S81" s="3">
        <v>149.74782999999999</v>
      </c>
      <c r="T81" s="3">
        <v>355.95033000000001</v>
      </c>
      <c r="U81" s="3">
        <v>472.70557000000002</v>
      </c>
      <c r="V81">
        <f t="shared" si="10"/>
        <v>502.70802999999995</v>
      </c>
      <c r="W81" s="3">
        <v>117.2</v>
      </c>
      <c r="X81" s="3"/>
      <c r="Y81" s="3">
        <f t="shared" si="11"/>
        <v>123.20302999999994</v>
      </c>
      <c r="Z81">
        <f t="shared" si="12"/>
        <v>0.68041384248208792</v>
      </c>
      <c r="AB81" s="3"/>
      <c r="AC81" s="3"/>
      <c r="AD81" s="3"/>
      <c r="AE81" s="3"/>
    </row>
    <row r="82" spans="1:31" x14ac:dyDescent="0.35">
      <c r="A82" s="7">
        <f t="shared" si="8"/>
        <v>40030.5625</v>
      </c>
      <c r="B82" s="3">
        <v>217</v>
      </c>
      <c r="C82" s="3">
        <v>13</v>
      </c>
      <c r="D82" s="3">
        <v>30</v>
      </c>
      <c r="E82">
        <f t="shared" si="7"/>
        <v>1330</v>
      </c>
      <c r="F82">
        <f t="shared" si="9"/>
        <v>217.5625</v>
      </c>
      <c r="G82" s="3">
        <v>36000</v>
      </c>
      <c r="H82" s="3">
        <v>299.58999999999997</v>
      </c>
      <c r="I82" s="2">
        <v>8.6767002999999995E-3</v>
      </c>
      <c r="J82" s="3">
        <v>5.6221999999999999E-4</v>
      </c>
      <c r="K82" s="3">
        <v>1.1637</v>
      </c>
      <c r="L82" s="3">
        <v>1.8051999999999999</v>
      </c>
      <c r="M82" s="3">
        <v>67.566000000000003</v>
      </c>
      <c r="N82" s="3">
        <v>40.908000000000001</v>
      </c>
      <c r="O82" s="3">
        <v>216.54</v>
      </c>
      <c r="P82" s="3">
        <v>0.26445000000000002</v>
      </c>
      <c r="Q82" s="3">
        <v>-5.3048000999999995E-7</v>
      </c>
      <c r="R82" s="3">
        <v>775.87953000000005</v>
      </c>
      <c r="S82" s="3">
        <v>148.48966999999999</v>
      </c>
      <c r="T82" s="3">
        <v>358.27443</v>
      </c>
      <c r="U82" s="3">
        <v>472.13506999999998</v>
      </c>
      <c r="V82">
        <f t="shared" si="10"/>
        <v>513.5292199999999</v>
      </c>
      <c r="W82" s="3">
        <v>105.43333</v>
      </c>
      <c r="X82" s="3"/>
      <c r="Y82" s="3">
        <f t="shared" si="11"/>
        <v>150.6478899999999</v>
      </c>
      <c r="Z82">
        <f t="shared" si="12"/>
        <v>0.63085173438036846</v>
      </c>
      <c r="AB82" s="3"/>
      <c r="AC82" s="3"/>
      <c r="AD82" s="3"/>
      <c r="AE82" s="3"/>
    </row>
    <row r="83" spans="1:31" x14ac:dyDescent="0.35">
      <c r="A83" s="7">
        <f t="shared" si="8"/>
        <v>40030.583333333336</v>
      </c>
      <c r="B83" s="3">
        <v>217</v>
      </c>
      <c r="C83" s="3">
        <v>14</v>
      </c>
      <c r="D83" s="3">
        <v>0</v>
      </c>
      <c r="E83">
        <f t="shared" si="7"/>
        <v>1400</v>
      </c>
      <c r="F83">
        <f t="shared" si="9"/>
        <v>217.58333333333334</v>
      </c>
      <c r="G83" s="3">
        <v>36000</v>
      </c>
      <c r="H83" s="3">
        <v>299.77999999999997</v>
      </c>
      <c r="I83" s="2">
        <v>8.3737000999999991E-3</v>
      </c>
      <c r="J83" s="3">
        <v>5.6269998000000004E-4</v>
      </c>
      <c r="K83" s="3">
        <v>1.163</v>
      </c>
      <c r="L83" s="3">
        <v>1.9474</v>
      </c>
      <c r="M83" s="3">
        <v>64.543000000000006</v>
      </c>
      <c r="N83" s="3">
        <v>33.938000000000002</v>
      </c>
      <c r="O83" s="3">
        <v>215.27</v>
      </c>
      <c r="P83" s="3">
        <v>0.29792000000000002</v>
      </c>
      <c r="Q83" s="3">
        <v>-5.2439998000000004E-7</v>
      </c>
      <c r="R83" s="3">
        <v>727.45299999999997</v>
      </c>
      <c r="S83" s="3">
        <v>141.11002999999999</v>
      </c>
      <c r="T83" s="3">
        <v>359.06646999999998</v>
      </c>
      <c r="U83" s="3">
        <v>471.26193000000001</v>
      </c>
      <c r="V83">
        <f t="shared" si="10"/>
        <v>474.1475099999999</v>
      </c>
      <c r="W83" s="3">
        <v>72.943332999999996</v>
      </c>
      <c r="X83" s="3"/>
      <c r="Y83" s="3">
        <f t="shared" si="11"/>
        <v>151.9961769999999</v>
      </c>
      <c r="Z83">
        <f t="shared" si="12"/>
        <v>0.62115006345011226</v>
      </c>
      <c r="AB83" s="3"/>
      <c r="AC83" s="3"/>
      <c r="AD83" s="3"/>
      <c r="AE83" s="3"/>
    </row>
    <row r="84" spans="1:31" x14ac:dyDescent="0.35">
      <c r="A84" s="7">
        <f t="shared" si="8"/>
        <v>40030.604166666672</v>
      </c>
      <c r="B84" s="3">
        <v>217</v>
      </c>
      <c r="C84" s="3">
        <v>14</v>
      </c>
      <c r="D84" s="3">
        <v>30</v>
      </c>
      <c r="E84">
        <f t="shared" si="7"/>
        <v>1430</v>
      </c>
      <c r="F84">
        <f t="shared" si="9"/>
        <v>217.60416666666669</v>
      </c>
      <c r="G84" s="3">
        <v>36000</v>
      </c>
      <c r="H84" s="3">
        <v>299.74</v>
      </c>
      <c r="I84" s="2">
        <v>8.2847001000000003E-3</v>
      </c>
      <c r="J84" s="3">
        <v>5.6194001999999995E-4</v>
      </c>
      <c r="K84" s="3">
        <v>1.1631</v>
      </c>
      <c r="L84" s="3">
        <v>1.7659</v>
      </c>
      <c r="M84" s="3">
        <v>50.29</v>
      </c>
      <c r="N84" s="3">
        <v>13.96</v>
      </c>
      <c r="O84" s="3">
        <v>162.36000000000001</v>
      </c>
      <c r="P84" s="3">
        <v>0.25054999999999999</v>
      </c>
      <c r="Q84" s="3">
        <v>-4.2855000999999999E-7</v>
      </c>
      <c r="R84" s="3">
        <v>583.34966999999995</v>
      </c>
      <c r="S84" s="3">
        <v>114.48753000000001</v>
      </c>
      <c r="T84" s="3">
        <v>359.35727000000003</v>
      </c>
      <c r="U84" s="3">
        <v>463.33616999999998</v>
      </c>
      <c r="V84">
        <f t="shared" si="10"/>
        <v>364.88323999999994</v>
      </c>
      <c r="W84" s="3">
        <v>40.57</v>
      </c>
      <c r="X84" s="3"/>
      <c r="Y84" s="3">
        <f t="shared" si="11"/>
        <v>147.99323999999996</v>
      </c>
      <c r="Z84">
        <f t="shared" si="12"/>
        <v>0.54367191422712202</v>
      </c>
      <c r="AB84" s="3"/>
      <c r="AC84" s="3"/>
      <c r="AD84" s="3"/>
      <c r="AE84" s="3"/>
    </row>
    <row r="85" spans="1:31" x14ac:dyDescent="0.35">
      <c r="A85" s="7">
        <f t="shared" si="8"/>
        <v>40030.625</v>
      </c>
      <c r="B85" s="3">
        <v>217</v>
      </c>
      <c r="C85" s="3">
        <v>15</v>
      </c>
      <c r="D85" s="3">
        <v>0</v>
      </c>
      <c r="E85">
        <f t="shared" si="7"/>
        <v>1500</v>
      </c>
      <c r="F85">
        <f t="shared" si="9"/>
        <v>217.625</v>
      </c>
      <c r="G85" s="3">
        <v>36000</v>
      </c>
      <c r="H85" s="3">
        <v>299.76</v>
      </c>
      <c r="I85" s="2">
        <v>8.2957996000000006E-3</v>
      </c>
      <c r="J85" s="3">
        <v>5.6357000999999996E-4</v>
      </c>
      <c r="K85" s="3">
        <v>1.1628000000000001</v>
      </c>
      <c r="L85" s="3">
        <v>1.8571</v>
      </c>
      <c r="M85" s="3">
        <v>52.250999999999998</v>
      </c>
      <c r="N85" s="3">
        <v>13.116</v>
      </c>
      <c r="O85" s="3">
        <v>193.24</v>
      </c>
      <c r="P85" s="3">
        <v>0.26606000000000002</v>
      </c>
      <c r="Q85" s="3">
        <v>-5.0918999000000004E-7</v>
      </c>
      <c r="R85" s="3">
        <v>573.76477</v>
      </c>
      <c r="S85" s="3">
        <v>115.7038</v>
      </c>
      <c r="T85" s="3">
        <v>360.75553000000002</v>
      </c>
      <c r="U85" s="3">
        <v>461.62923000000001</v>
      </c>
      <c r="V85">
        <f t="shared" si="10"/>
        <v>357.18727000000001</v>
      </c>
      <c r="W85" s="3">
        <v>34.96</v>
      </c>
      <c r="X85" s="3"/>
      <c r="Y85" s="3">
        <f t="shared" si="11"/>
        <v>115.87127000000001</v>
      </c>
      <c r="Z85">
        <f t="shared" si="12"/>
        <v>0.64040514013602878</v>
      </c>
      <c r="AB85" s="3"/>
      <c r="AC85" s="3"/>
      <c r="AD85" s="3"/>
      <c r="AE85" s="3"/>
    </row>
    <row r="86" spans="1:31" x14ac:dyDescent="0.35">
      <c r="A86" s="7">
        <f t="shared" si="8"/>
        <v>40030.645833333336</v>
      </c>
      <c r="B86" s="3">
        <v>217</v>
      </c>
      <c r="C86" s="3">
        <v>15</v>
      </c>
      <c r="D86" s="3">
        <v>30</v>
      </c>
      <c r="E86">
        <f t="shared" si="7"/>
        <v>1530</v>
      </c>
      <c r="F86">
        <f t="shared" si="9"/>
        <v>217.64583333333334</v>
      </c>
      <c r="G86" s="3">
        <v>36000</v>
      </c>
      <c r="H86" s="3">
        <v>300.01</v>
      </c>
      <c r="I86" s="2">
        <v>8.4445998000000008E-3</v>
      </c>
      <c r="J86" s="3">
        <v>5.6461E-4</v>
      </c>
      <c r="K86" s="3">
        <v>1.1615</v>
      </c>
      <c r="L86" s="3">
        <v>1.9552</v>
      </c>
      <c r="M86" s="3">
        <v>63.905999999999999</v>
      </c>
      <c r="N86" s="3">
        <v>14.805999999999999</v>
      </c>
      <c r="O86" s="3">
        <v>166.91</v>
      </c>
      <c r="P86" s="3">
        <v>0.2611</v>
      </c>
      <c r="Q86" s="3">
        <v>-3.8778000999999998E-7</v>
      </c>
      <c r="R86" s="3">
        <v>547.04616999999996</v>
      </c>
      <c r="S86" s="3">
        <v>113.47763</v>
      </c>
      <c r="T86" s="3">
        <v>360.80380000000002</v>
      </c>
      <c r="U86" s="3">
        <v>461.36867000000001</v>
      </c>
      <c r="V86">
        <f t="shared" si="10"/>
        <v>333.00367</v>
      </c>
      <c r="W86" s="3">
        <v>40.073332999999998</v>
      </c>
      <c r="X86" s="3"/>
      <c r="Y86" s="3">
        <f t="shared" si="11"/>
        <v>111.21433700000003</v>
      </c>
      <c r="Z86">
        <f t="shared" si="12"/>
        <v>0.62033861654964062</v>
      </c>
      <c r="AB86" s="3"/>
      <c r="AC86" s="3"/>
      <c r="AD86" s="3"/>
      <c r="AE86" s="3"/>
    </row>
    <row r="87" spans="1:31" x14ac:dyDescent="0.35">
      <c r="A87" s="7">
        <f t="shared" si="8"/>
        <v>40030.666666666664</v>
      </c>
      <c r="B87" s="3">
        <v>217</v>
      </c>
      <c r="C87" s="3">
        <v>16</v>
      </c>
      <c r="D87" s="3">
        <v>0</v>
      </c>
      <c r="E87">
        <f t="shared" si="7"/>
        <v>1600</v>
      </c>
      <c r="F87">
        <f t="shared" si="9"/>
        <v>217.66666666666666</v>
      </c>
      <c r="G87" s="3">
        <v>36000</v>
      </c>
      <c r="H87" s="3">
        <v>300</v>
      </c>
      <c r="I87" s="2">
        <v>8.5268999000000009E-3</v>
      </c>
      <c r="J87" s="3">
        <v>5.6566001000000002E-4</v>
      </c>
      <c r="K87" s="3">
        <v>1.1614</v>
      </c>
      <c r="L87" s="3">
        <v>1.8849</v>
      </c>
      <c r="M87" s="3">
        <v>74.716999999999999</v>
      </c>
      <c r="N87" s="3">
        <v>1.7915000000000001</v>
      </c>
      <c r="O87" s="3">
        <v>153.25</v>
      </c>
      <c r="P87" s="3">
        <v>0.25918999999999998</v>
      </c>
      <c r="Q87" s="3">
        <v>-3.9238000000000002E-7</v>
      </c>
      <c r="R87" s="3">
        <v>438.37670000000003</v>
      </c>
      <c r="S87" s="3">
        <v>93.635767000000001</v>
      </c>
      <c r="T87" s="3">
        <v>360.15262999999999</v>
      </c>
      <c r="U87" s="3">
        <v>456.83512999999999</v>
      </c>
      <c r="V87">
        <f t="shared" si="10"/>
        <v>248.05843300000009</v>
      </c>
      <c r="W87" s="3">
        <v>28.426666999999998</v>
      </c>
      <c r="X87" s="3"/>
      <c r="Y87" s="3">
        <f t="shared" si="11"/>
        <v>64.590266000000085</v>
      </c>
      <c r="Z87">
        <f t="shared" si="12"/>
        <v>0.70591564610011814</v>
      </c>
      <c r="AB87" s="3"/>
      <c r="AC87" s="3"/>
      <c r="AD87" s="3"/>
      <c r="AE87" s="3"/>
    </row>
    <row r="88" spans="1:31" x14ac:dyDescent="0.35">
      <c r="A88" s="7">
        <f t="shared" si="8"/>
        <v>40030.6875</v>
      </c>
      <c r="B88" s="3">
        <v>217</v>
      </c>
      <c r="C88" s="3">
        <v>16</v>
      </c>
      <c r="D88" s="3">
        <v>30</v>
      </c>
      <c r="E88">
        <f t="shared" si="7"/>
        <v>1630</v>
      </c>
      <c r="F88">
        <f t="shared" si="9"/>
        <v>217.6875</v>
      </c>
      <c r="G88" s="3">
        <v>36000</v>
      </c>
      <c r="H88" s="3">
        <v>299.92</v>
      </c>
      <c r="I88" s="2">
        <v>8.6353999000000001E-3</v>
      </c>
      <c r="J88" s="3">
        <v>5.6519999999999997E-4</v>
      </c>
      <c r="K88" s="3">
        <v>1.1617</v>
      </c>
      <c r="L88" s="3">
        <v>1.8612</v>
      </c>
      <c r="M88" s="3">
        <v>67.444000000000003</v>
      </c>
      <c r="N88" s="3">
        <v>-4.9542000000000002</v>
      </c>
      <c r="O88" s="3">
        <v>112.86</v>
      </c>
      <c r="P88" s="3">
        <v>0.24582000000000001</v>
      </c>
      <c r="Q88" s="3">
        <v>-2.8266001E-7</v>
      </c>
      <c r="R88" s="3">
        <v>387.78116</v>
      </c>
      <c r="S88" s="3">
        <v>88.125533000000004</v>
      </c>
      <c r="T88" s="3">
        <v>360.75887</v>
      </c>
      <c r="U88" s="3">
        <v>452.92007000000001</v>
      </c>
      <c r="V88">
        <f t="shared" si="10"/>
        <v>207.49442699999997</v>
      </c>
      <c r="W88" s="3">
        <v>23.1</v>
      </c>
      <c r="X88" s="3"/>
      <c r="Y88" s="3">
        <f t="shared" si="11"/>
        <v>76.48862699999998</v>
      </c>
      <c r="Z88">
        <f t="shared" si="12"/>
        <v>0.58519013700994338</v>
      </c>
      <c r="AB88" s="3"/>
      <c r="AC88" s="3"/>
      <c r="AD88" s="3"/>
      <c r="AE88" s="3"/>
    </row>
    <row r="89" spans="1:31" x14ac:dyDescent="0.35">
      <c r="A89" s="7">
        <f t="shared" si="8"/>
        <v>40030.708333333336</v>
      </c>
      <c r="B89" s="3">
        <v>217</v>
      </c>
      <c r="C89" s="3">
        <v>17</v>
      </c>
      <c r="D89" s="3">
        <v>0</v>
      </c>
      <c r="E89">
        <f t="shared" si="7"/>
        <v>1700</v>
      </c>
      <c r="F89">
        <f t="shared" si="9"/>
        <v>217.70833333333334</v>
      </c>
      <c r="G89" s="3">
        <v>36000</v>
      </c>
      <c r="H89" s="3">
        <v>299.88</v>
      </c>
      <c r="I89" s="2">
        <v>8.6377998999999997E-3</v>
      </c>
      <c r="J89" s="3">
        <v>5.6546001000000001E-4</v>
      </c>
      <c r="K89" s="3">
        <v>1.1616</v>
      </c>
      <c r="L89" s="3">
        <v>2.0794000000000001</v>
      </c>
      <c r="M89" s="3">
        <v>79.405000000000001</v>
      </c>
      <c r="N89" s="3">
        <v>-12.715999999999999</v>
      </c>
      <c r="O89" s="3">
        <v>104.33</v>
      </c>
      <c r="P89" s="3">
        <v>0.26023000000000002</v>
      </c>
      <c r="Q89" s="3">
        <v>-2.4054000000000001E-7</v>
      </c>
      <c r="R89" s="3">
        <v>299.17567000000003</v>
      </c>
      <c r="S89" s="3">
        <v>74.281733000000003</v>
      </c>
      <c r="T89" s="3">
        <v>360.51710000000003</v>
      </c>
      <c r="U89" s="3">
        <v>448.27823000000001</v>
      </c>
      <c r="V89">
        <f t="shared" si="10"/>
        <v>137.13280700000007</v>
      </c>
      <c r="W89" s="3">
        <v>18.886666999999999</v>
      </c>
      <c r="X89" s="3"/>
      <c r="Y89" s="3">
        <f t="shared" si="11"/>
        <v>26.632140000000081</v>
      </c>
      <c r="Z89">
        <f t="shared" si="12"/>
        <v>0.77477370508669419</v>
      </c>
      <c r="AB89" s="3"/>
      <c r="AC89" s="3"/>
      <c r="AD89" s="3"/>
      <c r="AE89" s="3"/>
    </row>
    <row r="90" spans="1:31" x14ac:dyDescent="0.35">
      <c r="A90" s="7">
        <f t="shared" si="8"/>
        <v>40030.729166666672</v>
      </c>
      <c r="B90" s="3">
        <v>217</v>
      </c>
      <c r="C90" s="3">
        <v>17</v>
      </c>
      <c r="D90" s="3">
        <v>30</v>
      </c>
      <c r="E90">
        <f t="shared" si="7"/>
        <v>1730</v>
      </c>
      <c r="F90">
        <f t="shared" si="9"/>
        <v>217.72916666666669</v>
      </c>
      <c r="G90" s="3">
        <v>36000</v>
      </c>
      <c r="H90" s="3">
        <v>299.68</v>
      </c>
      <c r="I90" s="2">
        <v>8.8453004000000005E-3</v>
      </c>
      <c r="J90" s="3">
        <v>5.6566001000000002E-4</v>
      </c>
      <c r="K90" s="3">
        <v>1.1620999999999999</v>
      </c>
      <c r="L90" s="3">
        <v>2.2843</v>
      </c>
      <c r="M90" s="3">
        <v>86.498000000000005</v>
      </c>
      <c r="N90" s="3">
        <v>-23.210999999999999</v>
      </c>
      <c r="O90" s="3">
        <v>77.72</v>
      </c>
      <c r="P90" s="3">
        <v>0.24951000000000001</v>
      </c>
      <c r="Q90" s="3">
        <v>-1.7366999999999999E-7</v>
      </c>
      <c r="R90" s="3">
        <v>213.47403</v>
      </c>
      <c r="S90" s="3">
        <v>61.179366999999999</v>
      </c>
      <c r="T90" s="3">
        <v>359.83046000000002</v>
      </c>
      <c r="U90" s="3">
        <v>442.85390000000001</v>
      </c>
      <c r="V90">
        <f t="shared" si="10"/>
        <v>69.27122300000002</v>
      </c>
      <c r="W90" s="3">
        <v>11.9</v>
      </c>
      <c r="X90" s="3"/>
      <c r="Y90" s="3">
        <f t="shared" si="11"/>
        <v>2.8622230000000197</v>
      </c>
      <c r="Z90">
        <f t="shared" si="12"/>
        <v>0.95011047611796562</v>
      </c>
      <c r="AB90" s="3"/>
      <c r="AC90" s="3"/>
      <c r="AD90" s="3"/>
      <c r="AE90" s="3"/>
    </row>
    <row r="91" spans="1:31" x14ac:dyDescent="0.35">
      <c r="A91" s="7">
        <f t="shared" si="8"/>
        <v>40030.75</v>
      </c>
      <c r="B91" s="3">
        <v>217</v>
      </c>
      <c r="C91" s="3">
        <v>18</v>
      </c>
      <c r="D91" s="3">
        <v>0</v>
      </c>
      <c r="E91">
        <f t="shared" si="7"/>
        <v>1800</v>
      </c>
      <c r="F91">
        <f t="shared" si="9"/>
        <v>217.75</v>
      </c>
      <c r="G91" s="3">
        <v>36000</v>
      </c>
      <c r="H91" s="3">
        <v>299.13</v>
      </c>
      <c r="I91" s="2">
        <v>8.8457996000000007E-3</v>
      </c>
      <c r="J91" s="3">
        <v>5.6749000000000003E-4</v>
      </c>
      <c r="K91" s="3">
        <v>1.1642999999999999</v>
      </c>
      <c r="L91" s="3">
        <v>2.4893000000000001</v>
      </c>
      <c r="M91" s="3">
        <v>85.435000000000002</v>
      </c>
      <c r="N91" s="3">
        <v>-36.850999999999999</v>
      </c>
      <c r="O91" s="3">
        <v>57.526000000000003</v>
      </c>
      <c r="P91" s="3">
        <v>0.25667000000000001</v>
      </c>
      <c r="Q91" s="3">
        <v>-6.5698998000000004E-8</v>
      </c>
      <c r="R91" s="3">
        <v>100.19767</v>
      </c>
      <c r="S91" s="3">
        <v>31.562667000000001</v>
      </c>
      <c r="T91" s="3">
        <v>358.16413999999997</v>
      </c>
      <c r="U91" s="3">
        <v>434.45843000000002</v>
      </c>
      <c r="V91">
        <f t="shared" si="10"/>
        <v>-7.659287000000063</v>
      </c>
      <c r="W91" s="3">
        <v>3.0240300000000002</v>
      </c>
      <c r="X91" s="3"/>
      <c r="Y91" s="3">
        <f t="shared" si="11"/>
        <v>-31.358317000000067</v>
      </c>
      <c r="Z91">
        <f t="shared" si="12"/>
        <v>1.9352603690408028</v>
      </c>
      <c r="AB91" s="3"/>
      <c r="AC91" s="3"/>
      <c r="AD91" s="3"/>
      <c r="AE91" s="3"/>
    </row>
    <row r="92" spans="1:31" x14ac:dyDescent="0.35">
      <c r="A92" s="7">
        <f t="shared" si="8"/>
        <v>40030.770833333336</v>
      </c>
      <c r="B92" s="3">
        <v>217</v>
      </c>
      <c r="C92" s="3">
        <v>18</v>
      </c>
      <c r="D92" s="3">
        <v>30</v>
      </c>
      <c r="E92">
        <f t="shared" si="7"/>
        <v>1830</v>
      </c>
      <c r="F92">
        <f t="shared" si="9"/>
        <v>217.77083333333334</v>
      </c>
      <c r="G92" s="3">
        <v>36000</v>
      </c>
      <c r="H92" s="3">
        <v>298.32</v>
      </c>
      <c r="I92" s="2">
        <v>9.1503998000000003E-3</v>
      </c>
      <c r="J92" s="3">
        <v>5.6944001999999997E-4</v>
      </c>
      <c r="K92" s="3">
        <v>1.1673</v>
      </c>
      <c r="L92" s="3">
        <v>1.8589</v>
      </c>
      <c r="M92" s="3">
        <v>86.194999999999993</v>
      </c>
      <c r="N92" s="3">
        <v>-28.786000000000001</v>
      </c>
      <c r="O92" s="3">
        <v>32.795999999999999</v>
      </c>
      <c r="P92" s="3">
        <v>0.18157999999999999</v>
      </c>
      <c r="Q92" s="3">
        <v>7.5111996999999994E-9</v>
      </c>
      <c r="R92" s="3">
        <v>68.101200000000006</v>
      </c>
      <c r="S92" s="3">
        <v>28.761333</v>
      </c>
      <c r="T92" s="3">
        <v>355.69567000000001</v>
      </c>
      <c r="U92" s="3">
        <v>426.51893000000001</v>
      </c>
      <c r="V92">
        <f t="shared" si="10"/>
        <v>-31.483392999999978</v>
      </c>
      <c r="W92" s="3">
        <v>1.145</v>
      </c>
      <c r="X92" s="3"/>
      <c r="Y92" s="3">
        <f t="shared" si="11"/>
        <v>-36.638392999999979</v>
      </c>
      <c r="Z92">
        <f t="shared" si="12"/>
        <v>0.1228990958886636</v>
      </c>
      <c r="AB92" s="3"/>
      <c r="AC92" s="3"/>
      <c r="AD92" s="3"/>
      <c r="AE92" s="3"/>
    </row>
    <row r="93" spans="1:31" x14ac:dyDescent="0.35">
      <c r="A93" s="7">
        <f t="shared" si="8"/>
        <v>40030.791666666664</v>
      </c>
      <c r="B93" s="3">
        <v>217</v>
      </c>
      <c r="C93" s="3">
        <v>19</v>
      </c>
      <c r="D93" s="3">
        <v>0</v>
      </c>
      <c r="E93">
        <f t="shared" si="7"/>
        <v>1900</v>
      </c>
      <c r="F93">
        <f t="shared" si="9"/>
        <v>217.79166666666666</v>
      </c>
      <c r="G93" s="3">
        <v>36000</v>
      </c>
      <c r="H93" s="3">
        <v>297.16000000000003</v>
      </c>
      <c r="I93" s="2">
        <v>9.2732999000000003E-3</v>
      </c>
      <c r="J93" s="3">
        <v>5.7739002000000003E-4</v>
      </c>
      <c r="K93" s="3">
        <v>1.1719999999999999</v>
      </c>
      <c r="L93" s="3">
        <v>1.8050999999999999</v>
      </c>
      <c r="M93" s="3">
        <v>92.751999999999995</v>
      </c>
      <c r="N93" s="3">
        <v>-25.422000000000001</v>
      </c>
      <c r="O93" s="3">
        <v>16.683</v>
      </c>
      <c r="P93" s="3">
        <v>0.11741</v>
      </c>
      <c r="Q93" s="3">
        <v>4.2458002000000003E-8</v>
      </c>
      <c r="R93" s="3">
        <v>24.377133000000001</v>
      </c>
      <c r="S93" s="3">
        <v>9.8888333999999993</v>
      </c>
      <c r="T93" s="3">
        <v>354.24193000000002</v>
      </c>
      <c r="U93" s="3">
        <v>416.24880000000002</v>
      </c>
      <c r="V93">
        <f t="shared" si="10"/>
        <v>-47.518570399999987</v>
      </c>
      <c r="W93" s="3">
        <v>-6.2336666999999997</v>
      </c>
      <c r="X93" s="3"/>
      <c r="Y93" s="3">
        <f t="shared" si="11"/>
        <v>-32.545903699999982</v>
      </c>
      <c r="Z93">
        <f t="shared" si="12"/>
        <v>0.21167543622004387</v>
      </c>
      <c r="AB93" s="3"/>
      <c r="AC93" s="3"/>
      <c r="AD93" s="3"/>
      <c r="AE93" s="3"/>
    </row>
    <row r="94" spans="1:31" x14ac:dyDescent="0.35">
      <c r="A94" s="7">
        <f t="shared" si="8"/>
        <v>40030.8125</v>
      </c>
      <c r="B94" s="3">
        <v>217</v>
      </c>
      <c r="C94" s="3">
        <v>19</v>
      </c>
      <c r="D94" s="3">
        <v>30</v>
      </c>
      <c r="E94">
        <f t="shared" si="7"/>
        <v>1930</v>
      </c>
      <c r="F94">
        <f t="shared" si="9"/>
        <v>217.8125</v>
      </c>
      <c r="G94" s="3">
        <v>36000</v>
      </c>
      <c r="H94" s="3">
        <v>295.89</v>
      </c>
      <c r="I94" s="2">
        <v>9.4558996999999992E-3</v>
      </c>
      <c r="J94" s="3">
        <v>6.0964999000000003E-4</v>
      </c>
      <c r="K94" s="3">
        <v>1.1772</v>
      </c>
      <c r="L94" s="3">
        <v>1.5108999999999999</v>
      </c>
      <c r="M94" s="3">
        <v>95.831000000000003</v>
      </c>
      <c r="N94" s="3">
        <v>-5.9466999999999999</v>
      </c>
      <c r="O94" s="3">
        <v>4.1338999999999997</v>
      </c>
      <c r="P94" s="3">
        <v>9.4388999000000001E-2</v>
      </c>
      <c r="Q94" s="3">
        <v>1.0953999999999999E-6</v>
      </c>
      <c r="R94" s="3">
        <v>2.4862000000000002</v>
      </c>
      <c r="S94" s="3">
        <v>1.5302667000000001</v>
      </c>
      <c r="T94" s="3">
        <v>355.05689999999998</v>
      </c>
      <c r="U94" s="3">
        <v>405.37103000000002</v>
      </c>
      <c r="V94">
        <f t="shared" si="10"/>
        <v>-49.358196700000008</v>
      </c>
      <c r="W94" s="3">
        <v>-12.923333</v>
      </c>
      <c r="X94" s="3"/>
      <c r="Y94" s="3">
        <f t="shared" si="11"/>
        <v>-34.622063700000005</v>
      </c>
      <c r="Z94">
        <f t="shared" si="12"/>
        <v>4.9754543201433736E-2</v>
      </c>
      <c r="AB94" s="3"/>
      <c r="AC94" s="3"/>
      <c r="AD94" s="3"/>
      <c r="AE94" s="3"/>
    </row>
    <row r="95" spans="1:31" x14ac:dyDescent="0.35">
      <c r="A95" s="7">
        <f t="shared" si="8"/>
        <v>40030.833333333336</v>
      </c>
      <c r="B95" s="3">
        <v>217</v>
      </c>
      <c r="C95" s="3">
        <v>20</v>
      </c>
      <c r="D95" s="3">
        <v>0</v>
      </c>
      <c r="E95">
        <f t="shared" si="7"/>
        <v>2000</v>
      </c>
      <c r="F95">
        <f t="shared" si="9"/>
        <v>217.83333333333334</v>
      </c>
      <c r="G95" s="3">
        <v>36000</v>
      </c>
      <c r="H95" s="3">
        <v>294.52</v>
      </c>
      <c r="I95" s="2">
        <v>9.8842001000000006E-3</v>
      </c>
      <c r="J95" s="3">
        <v>6.4103998000000003E-4</v>
      </c>
      <c r="K95" s="3">
        <v>1.1827000000000001</v>
      </c>
      <c r="L95" s="3">
        <v>1.2535000000000001</v>
      </c>
      <c r="M95" s="3">
        <v>108.55</v>
      </c>
      <c r="N95" s="3">
        <v>-3.8952</v>
      </c>
      <c r="O95" s="3">
        <v>1.4492</v>
      </c>
      <c r="P95" s="3">
        <v>5.6536000000000003E-2</v>
      </c>
      <c r="Q95" s="3">
        <v>9.0808999000000004E-7</v>
      </c>
      <c r="R95" s="3">
        <v>0</v>
      </c>
      <c r="S95" s="3">
        <v>0</v>
      </c>
      <c r="T95" s="3">
        <v>354.90373</v>
      </c>
      <c r="U95" s="3">
        <v>394.79360000000003</v>
      </c>
      <c r="V95">
        <f t="shared" si="10"/>
        <v>-39.88987000000003</v>
      </c>
      <c r="W95" s="3">
        <v>-22.193332999999999</v>
      </c>
      <c r="X95" s="3"/>
      <c r="Y95" s="3">
        <f t="shared" si="11"/>
        <v>-15.250537000000026</v>
      </c>
      <c r="Z95">
        <f t="shared" si="12"/>
        <v>0.13821913292979274</v>
      </c>
      <c r="AB95" s="3"/>
      <c r="AC95" s="3"/>
      <c r="AD95" s="3"/>
      <c r="AE95" s="3"/>
    </row>
    <row r="96" spans="1:31" x14ac:dyDescent="0.35">
      <c r="A96" s="7">
        <f t="shared" si="8"/>
        <v>40030.854166666672</v>
      </c>
      <c r="B96" s="3">
        <v>217</v>
      </c>
      <c r="C96" s="3">
        <v>20</v>
      </c>
      <c r="D96" s="3">
        <v>30</v>
      </c>
      <c r="E96">
        <f t="shared" si="7"/>
        <v>2030</v>
      </c>
      <c r="F96">
        <f t="shared" si="9"/>
        <v>217.85416666666669</v>
      </c>
      <c r="G96" s="3">
        <v>36000</v>
      </c>
      <c r="H96" s="3">
        <v>293.57</v>
      </c>
      <c r="I96" s="2">
        <v>1.0222E-2</v>
      </c>
      <c r="J96" s="3">
        <v>6.4273998999999997E-4</v>
      </c>
      <c r="K96" s="3">
        <v>1.1862999999999999</v>
      </c>
      <c r="L96" s="3">
        <v>1.5157</v>
      </c>
      <c r="M96" s="3">
        <v>150.41</v>
      </c>
      <c r="N96" s="3">
        <v>-10.02</v>
      </c>
      <c r="O96" s="3">
        <v>6.6580000000000004</v>
      </c>
      <c r="P96" s="3">
        <v>6.7155004000000004E-2</v>
      </c>
      <c r="Q96" s="3">
        <v>1.3687000000000001E-7</v>
      </c>
      <c r="R96" s="3">
        <v>0</v>
      </c>
      <c r="S96" s="3">
        <v>0</v>
      </c>
      <c r="T96" s="3">
        <v>351.01440000000002</v>
      </c>
      <c r="U96" s="3">
        <v>390.09077000000002</v>
      </c>
      <c r="V96">
        <f t="shared" si="10"/>
        <v>-39.076369999999997</v>
      </c>
      <c r="W96" s="3">
        <v>-25.51</v>
      </c>
      <c r="X96" s="3"/>
      <c r="Y96" s="3">
        <f t="shared" si="11"/>
        <v>-10.204369999999994</v>
      </c>
      <c r="Z96">
        <f t="shared" si="12"/>
        <v>0.24781868694425999</v>
      </c>
      <c r="AB96" s="3"/>
      <c r="AC96" s="3"/>
      <c r="AD96" s="3"/>
      <c r="AE96" s="3"/>
    </row>
    <row r="97" spans="1:31" x14ac:dyDescent="0.35">
      <c r="A97" s="7">
        <f t="shared" si="8"/>
        <v>40030.875</v>
      </c>
      <c r="B97" s="3">
        <v>217</v>
      </c>
      <c r="C97" s="3">
        <v>21</v>
      </c>
      <c r="D97" s="3">
        <v>0</v>
      </c>
      <c r="E97">
        <f t="shared" si="7"/>
        <v>2100</v>
      </c>
      <c r="F97">
        <f t="shared" si="9"/>
        <v>217.875</v>
      </c>
      <c r="G97" s="3">
        <v>36000</v>
      </c>
      <c r="H97" s="3">
        <v>292.10000000000002</v>
      </c>
      <c r="I97" s="2">
        <v>1.0581999999999999E-2</v>
      </c>
      <c r="J97" s="3">
        <v>6.3919998E-4</v>
      </c>
      <c r="K97" s="3">
        <v>1.1922999999999999</v>
      </c>
      <c r="L97" s="3">
        <v>1.5542</v>
      </c>
      <c r="M97" s="3">
        <v>169.18</v>
      </c>
      <c r="N97" s="3">
        <v>-10.58</v>
      </c>
      <c r="O97" s="3">
        <v>2.8289</v>
      </c>
      <c r="P97" s="3">
        <v>5.8456998000000003E-2</v>
      </c>
      <c r="Q97" s="3">
        <v>6.6566001999999996E-8</v>
      </c>
      <c r="R97" s="3">
        <v>0</v>
      </c>
      <c r="S97" s="3">
        <v>0</v>
      </c>
      <c r="T97" s="3">
        <v>345.84746999999999</v>
      </c>
      <c r="U97" s="3">
        <v>388.19436999999999</v>
      </c>
      <c r="V97">
        <f t="shared" si="10"/>
        <v>-42.346900000000005</v>
      </c>
      <c r="W97" s="3">
        <v>-26.563333</v>
      </c>
      <c r="X97" s="3"/>
      <c r="Y97" s="3">
        <f t="shared" si="11"/>
        <v>-8.032467000000004</v>
      </c>
      <c r="Z97">
        <f t="shared" si="12"/>
        <v>0.49108671062757853</v>
      </c>
      <c r="AB97" s="3"/>
      <c r="AC97" s="3"/>
      <c r="AD97" s="3"/>
      <c r="AE97" s="3"/>
    </row>
    <row r="98" spans="1:31" x14ac:dyDescent="0.35">
      <c r="A98" s="7">
        <f t="shared" si="8"/>
        <v>40030.895833333336</v>
      </c>
      <c r="B98" s="3">
        <v>217</v>
      </c>
      <c r="C98" s="3">
        <v>21</v>
      </c>
      <c r="D98" s="3">
        <v>30</v>
      </c>
      <c r="E98">
        <f t="shared" si="7"/>
        <v>2130</v>
      </c>
      <c r="F98">
        <f t="shared" si="9"/>
        <v>217.89583333333334</v>
      </c>
      <c r="G98" s="3">
        <v>36000</v>
      </c>
      <c r="H98" s="3">
        <v>290.73</v>
      </c>
      <c r="I98" s="2">
        <v>1.0864E-2</v>
      </c>
      <c r="J98" s="3">
        <v>6.8269000999999997E-4</v>
      </c>
      <c r="K98" s="3">
        <v>1.1978</v>
      </c>
      <c r="L98" s="3">
        <v>1.4528000000000001</v>
      </c>
      <c r="M98" s="3">
        <v>129.08000000000001</v>
      </c>
      <c r="N98" s="3">
        <v>-3.1073</v>
      </c>
      <c r="O98" s="3">
        <v>-0.25235999999999997</v>
      </c>
      <c r="P98" s="3">
        <v>3.4986001000000003E-2</v>
      </c>
      <c r="Q98" s="3">
        <v>7.5336999000000005E-8</v>
      </c>
      <c r="R98" s="3">
        <v>0</v>
      </c>
      <c r="S98" s="3">
        <v>0</v>
      </c>
      <c r="T98" s="3">
        <v>342.15199999999999</v>
      </c>
      <c r="U98" s="3">
        <v>383.14589999999998</v>
      </c>
      <c r="V98">
        <f t="shared" si="10"/>
        <v>-40.993899999999996</v>
      </c>
      <c r="W98" s="3">
        <v>-29.713332999999999</v>
      </c>
      <c r="X98" s="3"/>
      <c r="Y98" s="3">
        <f t="shared" si="11"/>
        <v>-7.9209069999999926</v>
      </c>
      <c r="Z98">
        <f t="shared" si="12"/>
        <v>0.29782722801079065</v>
      </c>
      <c r="AB98" s="3"/>
      <c r="AC98" s="3"/>
      <c r="AD98" s="3"/>
      <c r="AE98" s="3"/>
    </row>
    <row r="99" spans="1:31" x14ac:dyDescent="0.35">
      <c r="A99" s="7">
        <f t="shared" si="8"/>
        <v>40030.916666666664</v>
      </c>
      <c r="B99" s="3">
        <v>217</v>
      </c>
      <c r="C99" s="3">
        <v>22</v>
      </c>
      <c r="D99" s="3">
        <v>0</v>
      </c>
      <c r="E99">
        <f t="shared" si="7"/>
        <v>2200</v>
      </c>
      <c r="F99">
        <f t="shared" si="9"/>
        <v>217.91666666666666</v>
      </c>
      <c r="G99" s="3">
        <v>36000</v>
      </c>
      <c r="H99" s="3">
        <v>290.32</v>
      </c>
      <c r="I99" s="2">
        <v>1.0909E-2</v>
      </c>
      <c r="J99" s="3">
        <v>6.8462000000000004E-4</v>
      </c>
      <c r="K99" s="3">
        <v>1.1995</v>
      </c>
      <c r="L99" s="3">
        <v>1.5443</v>
      </c>
      <c r="M99" s="3">
        <v>134.19</v>
      </c>
      <c r="N99" s="3">
        <v>-6.8586999999999998</v>
      </c>
      <c r="O99" s="3">
        <v>1.0787</v>
      </c>
      <c r="P99" s="3">
        <v>4.6718999999999997E-2</v>
      </c>
      <c r="Q99" s="3">
        <v>6.3483E-8</v>
      </c>
      <c r="R99" s="3">
        <v>0</v>
      </c>
      <c r="S99" s="3">
        <v>0</v>
      </c>
      <c r="T99" s="3">
        <v>340.12439999999998</v>
      </c>
      <c r="U99" s="3">
        <v>381.31490000000002</v>
      </c>
      <c r="V99">
        <f t="shared" si="10"/>
        <v>-41.190500000000043</v>
      </c>
      <c r="W99" s="3">
        <v>-34.346666999999997</v>
      </c>
      <c r="X99" s="3"/>
      <c r="Y99" s="3">
        <f t="shared" si="11"/>
        <v>-1.0638330000000451</v>
      </c>
      <c r="Z99">
        <f t="shared" si="12"/>
        <v>0.84455596739428918</v>
      </c>
      <c r="AB99" s="3"/>
      <c r="AC99" s="3"/>
      <c r="AD99" s="3"/>
      <c r="AE99" s="3"/>
    </row>
    <row r="100" spans="1:31" x14ac:dyDescent="0.35">
      <c r="A100" s="7">
        <f t="shared" si="8"/>
        <v>40030.9375</v>
      </c>
      <c r="B100" s="3">
        <v>217</v>
      </c>
      <c r="C100" s="3">
        <v>22</v>
      </c>
      <c r="D100" s="3">
        <v>30</v>
      </c>
      <c r="E100">
        <f t="shared" si="7"/>
        <v>2230</v>
      </c>
      <c r="F100">
        <f t="shared" si="9"/>
        <v>217.9375</v>
      </c>
      <c r="G100" s="3">
        <v>36000</v>
      </c>
      <c r="H100" s="3">
        <v>290.08999999999997</v>
      </c>
      <c r="I100" s="2">
        <v>1.1024000000000001E-2</v>
      </c>
      <c r="J100" s="3">
        <v>6.8216998000000004E-4</v>
      </c>
      <c r="K100" s="3">
        <v>1.2004999999999999</v>
      </c>
      <c r="L100" s="3">
        <v>1.4086000000000001</v>
      </c>
      <c r="M100" s="3">
        <v>143.52000000000001</v>
      </c>
      <c r="N100" s="3">
        <v>-1.3108</v>
      </c>
      <c r="O100" s="3">
        <v>0.15054000000000001</v>
      </c>
      <c r="P100" s="3">
        <v>2.8326998999999999E-2</v>
      </c>
      <c r="Q100" s="3">
        <v>1.0607E-8</v>
      </c>
      <c r="R100" s="3">
        <v>0</v>
      </c>
      <c r="S100" s="3">
        <v>0</v>
      </c>
      <c r="T100" s="3">
        <v>338.16897</v>
      </c>
      <c r="U100" s="3">
        <v>379.35933</v>
      </c>
      <c r="V100">
        <f t="shared" si="10"/>
        <v>-41.190359999999998</v>
      </c>
      <c r="W100" s="3">
        <v>-33.119999999999997</v>
      </c>
      <c r="X100" s="3"/>
      <c r="Y100" s="3">
        <f t="shared" si="11"/>
        <v>-6.9100999999999999</v>
      </c>
      <c r="Z100">
        <f t="shared" si="12"/>
        <v>0.1437680599130646</v>
      </c>
      <c r="AB100" s="3"/>
      <c r="AC100" s="3"/>
      <c r="AD100" s="3"/>
      <c r="AE100" s="3"/>
    </row>
    <row r="101" spans="1:31" x14ac:dyDescent="0.35">
      <c r="A101" s="7">
        <f t="shared" si="8"/>
        <v>40030.958333333336</v>
      </c>
      <c r="B101" s="3">
        <v>217</v>
      </c>
      <c r="C101" s="3">
        <v>23</v>
      </c>
      <c r="D101" s="3">
        <v>0</v>
      </c>
      <c r="E101">
        <f t="shared" si="7"/>
        <v>2300</v>
      </c>
      <c r="F101">
        <f t="shared" si="9"/>
        <v>217.95833333333334</v>
      </c>
      <c r="G101" s="3">
        <v>36000</v>
      </c>
      <c r="H101" s="3">
        <v>290.45</v>
      </c>
      <c r="I101" s="2">
        <v>1.0949E-2</v>
      </c>
      <c r="J101" s="3">
        <v>6.8837002999999999E-4</v>
      </c>
      <c r="K101" s="3">
        <v>1.1990000000000001</v>
      </c>
      <c r="L101" s="3">
        <v>1.3183</v>
      </c>
      <c r="M101" s="3">
        <v>146.91999999999999</v>
      </c>
      <c r="N101" s="3">
        <v>-1.0972</v>
      </c>
      <c r="O101" s="3">
        <v>0.30237000000000003</v>
      </c>
      <c r="P101" s="3">
        <v>2.1252001E-2</v>
      </c>
      <c r="Q101" s="3">
        <v>3.7429999000000001E-8</v>
      </c>
      <c r="R101" s="3">
        <v>0</v>
      </c>
      <c r="S101" s="3">
        <v>0</v>
      </c>
      <c r="T101" s="3">
        <v>337.34676999999999</v>
      </c>
      <c r="U101" s="3">
        <v>377.85127</v>
      </c>
      <c r="V101">
        <f t="shared" si="10"/>
        <v>-40.504500000000007</v>
      </c>
      <c r="W101" s="3">
        <v>-34.713332999999999</v>
      </c>
      <c r="X101" s="3"/>
      <c r="Y101" s="3">
        <f t="shared" si="11"/>
        <v>-4.9963370000000111</v>
      </c>
      <c r="Z101">
        <f t="shared" si="12"/>
        <v>0.13724867543968233</v>
      </c>
      <c r="AB101" s="3"/>
      <c r="AC101" s="3"/>
      <c r="AD101" s="3"/>
      <c r="AE101" s="3"/>
    </row>
    <row r="102" spans="1:31" x14ac:dyDescent="0.35">
      <c r="A102" s="7">
        <f t="shared" si="8"/>
        <v>40030.979166666672</v>
      </c>
      <c r="B102" s="3">
        <v>217</v>
      </c>
      <c r="C102" s="3">
        <v>23</v>
      </c>
      <c r="D102" s="3">
        <v>30</v>
      </c>
      <c r="E102">
        <f t="shared" si="7"/>
        <v>2330</v>
      </c>
      <c r="F102">
        <f t="shared" si="9"/>
        <v>217.97916666666669</v>
      </c>
      <c r="G102" s="3">
        <v>36000</v>
      </c>
      <c r="H102" s="3">
        <v>289.97000000000003</v>
      </c>
      <c r="I102" s="2">
        <v>1.1024000000000001E-2</v>
      </c>
      <c r="J102" s="3">
        <v>7.0222001999999996E-4</v>
      </c>
      <c r="K102" s="3">
        <v>1.2010000000000001</v>
      </c>
      <c r="L102" s="3">
        <v>1.0485</v>
      </c>
      <c r="M102" s="3">
        <v>157.94</v>
      </c>
      <c r="N102" s="3">
        <v>1.1809000000000001</v>
      </c>
      <c r="O102" s="3">
        <v>0.29311999999999999</v>
      </c>
      <c r="P102" s="3">
        <v>2.4304000999999999E-2</v>
      </c>
      <c r="Q102" s="3">
        <v>-5.7175000999999998E-8</v>
      </c>
      <c r="R102" s="3">
        <v>0</v>
      </c>
      <c r="S102" s="3">
        <v>0</v>
      </c>
      <c r="T102" s="3">
        <v>336.57386000000002</v>
      </c>
      <c r="U102" s="3">
        <v>375.93387000000001</v>
      </c>
      <c r="V102">
        <f t="shared" si="10"/>
        <v>-39.360009999999988</v>
      </c>
      <c r="W102" s="3">
        <v>-36.5</v>
      </c>
      <c r="X102" s="3"/>
      <c r="Y102" s="3">
        <f t="shared" si="11"/>
        <v>-4.3340299999999914</v>
      </c>
      <c r="Z102">
        <f t="shared" si="12"/>
        <v>0.51538980632935061</v>
      </c>
      <c r="AB102" s="3"/>
      <c r="AC102" s="3"/>
      <c r="AD102" s="3"/>
      <c r="AE102" s="3"/>
    </row>
    <row r="103" spans="1:31" x14ac:dyDescent="0.35">
      <c r="A103" s="7">
        <f t="shared" si="8"/>
        <v>40031</v>
      </c>
      <c r="B103" s="3">
        <v>218</v>
      </c>
      <c r="C103" s="3">
        <v>0</v>
      </c>
      <c r="D103" s="3">
        <v>0</v>
      </c>
      <c r="E103">
        <f t="shared" si="7"/>
        <v>0</v>
      </c>
      <c r="F103">
        <f t="shared" si="9"/>
        <v>218</v>
      </c>
      <c r="G103" s="3">
        <v>36000</v>
      </c>
      <c r="H103" s="3">
        <v>289.5</v>
      </c>
      <c r="I103" s="2">
        <v>1.0964E-2</v>
      </c>
      <c r="J103" s="3">
        <v>7.1922998000000004E-4</v>
      </c>
      <c r="K103" s="3">
        <v>1.2029000000000001</v>
      </c>
      <c r="L103" s="3">
        <v>1.1278999999999999</v>
      </c>
      <c r="M103" s="3">
        <v>98.150999999999996</v>
      </c>
      <c r="N103" s="3">
        <v>-7.6595000000000004</v>
      </c>
      <c r="O103" s="3">
        <v>0.17363000000000001</v>
      </c>
      <c r="P103" s="3">
        <v>4.5988001000000001E-2</v>
      </c>
      <c r="Q103" s="3">
        <v>1.8904999999999999E-7</v>
      </c>
      <c r="R103" s="3">
        <v>0</v>
      </c>
      <c r="S103" s="3">
        <v>0</v>
      </c>
      <c r="T103" s="3">
        <v>333.2527</v>
      </c>
      <c r="U103" s="3">
        <v>373.31826999999998</v>
      </c>
      <c r="V103">
        <f t="shared" si="10"/>
        <v>-40.06556999999998</v>
      </c>
      <c r="W103" s="3">
        <v>-39.183332999999998</v>
      </c>
      <c r="X103" s="3"/>
      <c r="Y103" s="3">
        <f t="shared" si="11"/>
        <v>6.6036330000000163</v>
      </c>
      <c r="Z103">
        <f t="shared" si="12"/>
        <v>8.4851009422639851</v>
      </c>
      <c r="AB103" s="3"/>
      <c r="AC103" s="3"/>
      <c r="AD103" s="3"/>
      <c r="AE103" s="3"/>
    </row>
    <row r="104" spans="1:31" x14ac:dyDescent="0.35">
      <c r="A104" s="7">
        <f t="shared" si="8"/>
        <v>40031.020833333336</v>
      </c>
      <c r="B104" s="3">
        <v>218</v>
      </c>
      <c r="C104" s="3">
        <v>0</v>
      </c>
      <c r="D104" s="3">
        <v>30</v>
      </c>
      <c r="E104">
        <f t="shared" si="7"/>
        <v>30</v>
      </c>
      <c r="F104">
        <f t="shared" si="9"/>
        <v>218.02083333333334</v>
      </c>
      <c r="G104" s="3">
        <v>36000</v>
      </c>
      <c r="H104" s="3">
        <v>289.04000000000002</v>
      </c>
      <c r="I104" s="2">
        <v>1.0878000000000001E-2</v>
      </c>
      <c r="J104" s="3">
        <v>7.1822002000000002E-4</v>
      </c>
      <c r="K104" s="3">
        <v>1.2048000000000001</v>
      </c>
      <c r="L104" s="3">
        <v>1.1667000000000001</v>
      </c>
      <c r="M104" s="3">
        <v>120.11</v>
      </c>
      <c r="N104" s="3">
        <v>0.47971000000000003</v>
      </c>
      <c r="O104" s="3">
        <v>3.0143E-2</v>
      </c>
      <c r="P104" s="3">
        <v>5.1413E-2</v>
      </c>
      <c r="Q104" s="3">
        <v>-5.6462E-8</v>
      </c>
      <c r="R104" s="3">
        <v>0</v>
      </c>
      <c r="S104" s="3">
        <v>0</v>
      </c>
      <c r="T104" s="3">
        <v>331.67556999999999</v>
      </c>
      <c r="U104" s="3">
        <v>372.08330000000001</v>
      </c>
      <c r="V104">
        <f t="shared" si="10"/>
        <v>-40.407730000000015</v>
      </c>
      <c r="W104" s="3">
        <v>-42.863332999999997</v>
      </c>
      <c r="X104" s="3"/>
      <c r="Y104" s="3">
        <f t="shared" si="11"/>
        <v>1.9457499999999825</v>
      </c>
      <c r="Z104">
        <f t="shared" si="12"/>
        <v>0.20762843179455462</v>
      </c>
      <c r="AB104" s="3"/>
      <c r="AC104" s="3"/>
      <c r="AD104" s="3"/>
      <c r="AE104" s="3"/>
    </row>
    <row r="105" spans="1:31" x14ac:dyDescent="0.35">
      <c r="A105" s="7">
        <f t="shared" si="8"/>
        <v>40031.041666666664</v>
      </c>
      <c r="B105" s="3">
        <v>218</v>
      </c>
      <c r="C105" s="3">
        <v>1</v>
      </c>
      <c r="D105" s="3">
        <v>0</v>
      </c>
      <c r="E105">
        <f t="shared" si="7"/>
        <v>100</v>
      </c>
      <c r="F105">
        <f t="shared" si="9"/>
        <v>218.04166666666666</v>
      </c>
      <c r="G105" s="3">
        <v>36000</v>
      </c>
      <c r="H105" s="3">
        <v>288.22000000000003</v>
      </c>
      <c r="I105" s="2">
        <v>1.0991000000000001E-2</v>
      </c>
      <c r="J105" s="3">
        <v>7.4053002999999997E-4</v>
      </c>
      <c r="K105" s="3">
        <v>1.2081</v>
      </c>
      <c r="L105" s="3">
        <v>0.73365999999999998</v>
      </c>
      <c r="M105" s="3">
        <v>134.63</v>
      </c>
      <c r="N105" s="3">
        <v>-0.95115000000000005</v>
      </c>
      <c r="O105" s="3">
        <v>-0.43378</v>
      </c>
      <c r="P105" s="3">
        <v>3.3202997999999997E-2</v>
      </c>
      <c r="Q105" s="3">
        <v>2.5246999000000001E-8</v>
      </c>
      <c r="R105" s="3">
        <v>0</v>
      </c>
      <c r="S105" s="3">
        <v>0</v>
      </c>
      <c r="T105" s="3">
        <v>329.16230000000002</v>
      </c>
      <c r="U105" s="3">
        <v>370.06716999999998</v>
      </c>
      <c r="V105">
        <f t="shared" si="10"/>
        <v>-40.90486999999996</v>
      </c>
      <c r="W105" s="3">
        <v>-46.053333000000002</v>
      </c>
      <c r="X105" s="3"/>
      <c r="Y105" s="3">
        <f t="shared" si="11"/>
        <v>6.5333930000000393</v>
      </c>
      <c r="Z105">
        <f t="shared" si="12"/>
        <v>0.26899872835834476</v>
      </c>
      <c r="AB105" s="3"/>
      <c r="AC105" s="3"/>
      <c r="AD105" s="3"/>
      <c r="AE105" s="3"/>
    </row>
    <row r="106" spans="1:31" x14ac:dyDescent="0.35">
      <c r="A106" s="7">
        <f t="shared" si="8"/>
        <v>40031.0625</v>
      </c>
      <c r="B106" s="3">
        <v>218</v>
      </c>
      <c r="C106" s="3">
        <v>1</v>
      </c>
      <c r="D106" s="3">
        <v>30</v>
      </c>
      <c r="E106">
        <f t="shared" si="7"/>
        <v>130</v>
      </c>
      <c r="F106">
        <f t="shared" si="9"/>
        <v>218.0625</v>
      </c>
      <c r="G106" s="3">
        <v>36000</v>
      </c>
      <c r="H106" s="3">
        <v>287.56</v>
      </c>
      <c r="I106" s="2">
        <v>1.0793000000000001E-2</v>
      </c>
      <c r="J106" s="3">
        <v>7.3944997999999997E-4</v>
      </c>
      <c r="K106" s="3">
        <v>1.2110000000000001</v>
      </c>
      <c r="L106" s="3">
        <v>1.3985000000000001</v>
      </c>
      <c r="M106" s="3">
        <v>139.47</v>
      </c>
      <c r="N106" s="3">
        <v>-2.0415999999999999</v>
      </c>
      <c r="O106" s="3">
        <v>-0.18634000000000001</v>
      </c>
      <c r="P106" s="3">
        <v>2.9857000000000002E-2</v>
      </c>
      <c r="Q106" s="3">
        <v>2.4227999E-8</v>
      </c>
      <c r="R106" s="3">
        <v>0</v>
      </c>
      <c r="S106" s="3">
        <v>0</v>
      </c>
      <c r="T106" s="3">
        <v>327.9128</v>
      </c>
      <c r="U106" s="3">
        <v>369.73437000000001</v>
      </c>
      <c r="V106">
        <f t="shared" si="10"/>
        <v>-41.821570000000008</v>
      </c>
      <c r="W106" s="3">
        <v>-42.613332999999997</v>
      </c>
      <c r="X106" s="3"/>
      <c r="Y106" s="3">
        <f t="shared" si="11"/>
        <v>3.0197029999999927</v>
      </c>
      <c r="Z106">
        <f t="shared" si="12"/>
        <v>2.8138975930929218</v>
      </c>
      <c r="AB106" s="3"/>
      <c r="AC106" s="3"/>
      <c r="AD106" s="3"/>
      <c r="AE106" s="3"/>
    </row>
    <row r="107" spans="1:31" x14ac:dyDescent="0.35">
      <c r="A107" s="7">
        <f t="shared" si="8"/>
        <v>40031.083333333336</v>
      </c>
      <c r="B107" s="3">
        <v>218</v>
      </c>
      <c r="C107" s="3">
        <v>2</v>
      </c>
      <c r="D107" s="3">
        <v>0</v>
      </c>
      <c r="E107">
        <f t="shared" si="7"/>
        <v>200</v>
      </c>
      <c r="F107">
        <f t="shared" si="9"/>
        <v>218.08333333333334</v>
      </c>
      <c r="G107" s="3">
        <v>36000</v>
      </c>
      <c r="H107" s="3">
        <v>287.20999999999998</v>
      </c>
      <c r="I107" s="2">
        <v>1.0704999999999999E-2</v>
      </c>
      <c r="J107" s="3">
        <v>7.0610997000000004E-4</v>
      </c>
      <c r="K107" s="3">
        <v>1.2124999999999999</v>
      </c>
      <c r="L107" s="3">
        <v>1.1928000000000001</v>
      </c>
      <c r="M107" s="3">
        <v>137.97</v>
      </c>
      <c r="N107" s="3">
        <v>-1.6015999999999999</v>
      </c>
      <c r="O107" s="3">
        <v>-0.16139999999999999</v>
      </c>
      <c r="P107" s="3">
        <v>2.6043E-2</v>
      </c>
      <c r="Q107" s="3">
        <v>1.8924000000000001E-8</v>
      </c>
      <c r="R107" s="3">
        <v>0</v>
      </c>
      <c r="S107" s="3">
        <v>0</v>
      </c>
      <c r="T107" s="3">
        <v>326.24407000000002</v>
      </c>
      <c r="U107" s="3">
        <v>368.38760000000002</v>
      </c>
      <c r="V107">
        <f t="shared" si="10"/>
        <v>-42.143529999999998</v>
      </c>
      <c r="W107" s="3">
        <v>-43.83</v>
      </c>
      <c r="X107" s="3"/>
      <c r="Y107" s="3">
        <f t="shared" si="11"/>
        <v>3.449469999999998</v>
      </c>
      <c r="Z107">
        <f t="shared" si="12"/>
        <v>1.0453788089915623</v>
      </c>
      <c r="AB107" s="3"/>
      <c r="AC107" s="3"/>
      <c r="AD107" s="3"/>
      <c r="AE107" s="3"/>
    </row>
    <row r="108" spans="1:31" x14ac:dyDescent="0.35">
      <c r="A108" s="7">
        <f t="shared" si="8"/>
        <v>40031.104166666672</v>
      </c>
      <c r="B108" s="3">
        <v>218</v>
      </c>
      <c r="C108" s="3">
        <v>2</v>
      </c>
      <c r="D108" s="3">
        <v>30</v>
      </c>
      <c r="E108">
        <f t="shared" si="7"/>
        <v>230</v>
      </c>
      <c r="F108">
        <f t="shared" si="9"/>
        <v>218.10416666666669</v>
      </c>
      <c r="G108" s="3">
        <v>36000</v>
      </c>
      <c r="H108" s="3">
        <v>286.93</v>
      </c>
      <c r="I108" s="2">
        <v>1.0599000000000001E-2</v>
      </c>
      <c r="J108" s="3">
        <v>7.1702001000000003E-4</v>
      </c>
      <c r="K108" s="3">
        <v>1.2138</v>
      </c>
      <c r="L108" s="3">
        <v>1.2861</v>
      </c>
      <c r="M108" s="3">
        <v>138.19999999999999</v>
      </c>
      <c r="N108" s="3">
        <v>-3.9224999999999999</v>
      </c>
      <c r="O108" s="3">
        <v>-0.50126999999999999</v>
      </c>
      <c r="P108" s="3">
        <v>3.8238000000000001E-2</v>
      </c>
      <c r="Q108" s="3">
        <v>3.5452999000000003E-8</v>
      </c>
      <c r="R108" s="3">
        <v>0</v>
      </c>
      <c r="S108" s="3">
        <v>0</v>
      </c>
      <c r="T108" s="3">
        <v>324.85343</v>
      </c>
      <c r="U108" s="3">
        <v>367.58512999999999</v>
      </c>
      <c r="V108">
        <f t="shared" si="10"/>
        <v>-42.731699999999989</v>
      </c>
      <c r="W108" s="3">
        <v>-43.183332999999998</v>
      </c>
      <c r="X108" s="3"/>
      <c r="Y108" s="3">
        <f t="shared" si="11"/>
        <v>4.8754030000000057</v>
      </c>
      <c r="Z108">
        <f t="shared" si="12"/>
        <v>9.7950548343454091</v>
      </c>
      <c r="AB108" s="3"/>
      <c r="AC108" s="3"/>
      <c r="AD108" s="3"/>
      <c r="AE108" s="3"/>
    </row>
    <row r="109" spans="1:31" x14ac:dyDescent="0.35">
      <c r="A109" s="7">
        <f t="shared" si="8"/>
        <v>40031.125</v>
      </c>
      <c r="B109" s="3">
        <v>218</v>
      </c>
      <c r="C109" s="3">
        <v>3</v>
      </c>
      <c r="D109" s="3">
        <v>0</v>
      </c>
      <c r="E109">
        <f t="shared" si="7"/>
        <v>300</v>
      </c>
      <c r="F109">
        <f t="shared" si="9"/>
        <v>218.125</v>
      </c>
      <c r="G109" s="3">
        <v>36000</v>
      </c>
      <c r="H109" s="3">
        <v>286.70999999999998</v>
      </c>
      <c r="I109" s="2">
        <v>1.0577E-2</v>
      </c>
      <c r="J109" s="3">
        <v>7.3363998999999996E-4</v>
      </c>
      <c r="K109" s="3">
        <v>1.2146999999999999</v>
      </c>
      <c r="L109" s="3">
        <v>0.93369000000000002</v>
      </c>
      <c r="M109" s="3">
        <v>137.56</v>
      </c>
      <c r="N109" s="3">
        <v>0.92805000000000004</v>
      </c>
      <c r="O109" s="3">
        <v>0.82567999999999997</v>
      </c>
      <c r="P109" s="3">
        <v>3.2724998999999998E-2</v>
      </c>
      <c r="Q109" s="3">
        <v>-5.6156999000000001E-8</v>
      </c>
      <c r="R109" s="3">
        <v>0</v>
      </c>
      <c r="S109" s="3">
        <v>0</v>
      </c>
      <c r="T109" s="3">
        <v>324.40877</v>
      </c>
      <c r="U109" s="3">
        <v>366.00432999999998</v>
      </c>
      <c r="V109">
        <f t="shared" si="10"/>
        <v>-41.595559999999978</v>
      </c>
      <c r="W109" s="3">
        <v>-45.51</v>
      </c>
      <c r="X109" s="3"/>
      <c r="Y109" s="3">
        <f t="shared" si="11"/>
        <v>2.160710000000023</v>
      </c>
      <c r="Z109">
        <f t="shared" si="12"/>
        <v>0.44801555267164417</v>
      </c>
      <c r="AB109" s="3"/>
      <c r="AC109" s="3"/>
      <c r="AD109" s="3"/>
      <c r="AE109" s="3"/>
    </row>
    <row r="110" spans="1:31" x14ac:dyDescent="0.35">
      <c r="A110" s="7">
        <f t="shared" si="8"/>
        <v>40031.145833333336</v>
      </c>
      <c r="B110" s="3">
        <v>218</v>
      </c>
      <c r="C110" s="3">
        <v>3</v>
      </c>
      <c r="D110" s="3">
        <v>30</v>
      </c>
      <c r="E110">
        <f t="shared" si="7"/>
        <v>330</v>
      </c>
      <c r="F110">
        <f t="shared" si="9"/>
        <v>218.14583333333334</v>
      </c>
      <c r="G110" s="3">
        <v>36000</v>
      </c>
      <c r="H110" s="3">
        <v>286.5</v>
      </c>
      <c r="I110" s="2">
        <v>1.0567999999999999E-2</v>
      </c>
      <c r="J110" s="3">
        <v>7.3333998000000005E-4</v>
      </c>
      <c r="K110" s="3">
        <v>1.2156</v>
      </c>
      <c r="L110" s="3">
        <v>0.75388999999999995</v>
      </c>
      <c r="M110" s="3">
        <v>79.828999999999994</v>
      </c>
      <c r="N110" s="3">
        <v>0.35131000000000001</v>
      </c>
      <c r="O110" s="3">
        <v>0.63058999999999998</v>
      </c>
      <c r="P110" s="3">
        <v>4.5952E-2</v>
      </c>
      <c r="Q110" s="3">
        <v>-8.2195001000000006E-8</v>
      </c>
      <c r="R110" s="3">
        <v>0</v>
      </c>
      <c r="S110" s="3">
        <v>0</v>
      </c>
      <c r="T110" s="3">
        <v>322.6191</v>
      </c>
      <c r="U110" s="3">
        <v>364.47820000000002</v>
      </c>
      <c r="V110">
        <f t="shared" si="10"/>
        <v>-41.859100000000012</v>
      </c>
      <c r="W110" s="3">
        <v>-48.16</v>
      </c>
      <c r="X110" s="3"/>
      <c r="Y110" s="3">
        <f t="shared" si="11"/>
        <v>5.3189999999999884</v>
      </c>
      <c r="Z110">
        <f t="shared" si="12"/>
        <v>0.15583488073132448</v>
      </c>
      <c r="AB110" s="3"/>
      <c r="AC110" s="3"/>
      <c r="AD110" s="3"/>
      <c r="AE110" s="3"/>
    </row>
    <row r="111" spans="1:31" x14ac:dyDescent="0.35">
      <c r="A111" s="7">
        <f t="shared" si="8"/>
        <v>40031.166666666664</v>
      </c>
      <c r="B111" s="3">
        <v>218</v>
      </c>
      <c r="C111" s="3">
        <v>4</v>
      </c>
      <c r="D111" s="3">
        <v>0</v>
      </c>
      <c r="E111">
        <f t="shared" si="7"/>
        <v>400</v>
      </c>
      <c r="F111">
        <f t="shared" si="9"/>
        <v>218.16666666666666</v>
      </c>
      <c r="G111" s="3">
        <v>36000</v>
      </c>
      <c r="H111" s="3">
        <v>285.83999999999997</v>
      </c>
      <c r="I111" s="2">
        <v>1.0378E-2</v>
      </c>
      <c r="J111" s="3">
        <v>7.6178000999999995E-4</v>
      </c>
      <c r="K111" s="3">
        <v>1.2184999999999999</v>
      </c>
      <c r="L111" s="3">
        <v>1.4390000000000001</v>
      </c>
      <c r="M111" s="3">
        <v>119.37</v>
      </c>
      <c r="N111" s="3">
        <v>-8.4098000000000006</v>
      </c>
      <c r="O111" s="3">
        <v>-2.7029999999999998</v>
      </c>
      <c r="P111" s="3">
        <v>5.9289999000000003E-2</v>
      </c>
      <c r="Q111" s="3">
        <v>1.041E-7</v>
      </c>
      <c r="R111" s="3">
        <v>0</v>
      </c>
      <c r="S111" s="3">
        <v>0</v>
      </c>
      <c r="T111" s="3">
        <v>321.79324000000003</v>
      </c>
      <c r="U111" s="3">
        <v>363.35061000000002</v>
      </c>
      <c r="V111">
        <f t="shared" si="10"/>
        <v>-41.557369999999992</v>
      </c>
      <c r="W111" s="3">
        <v>-41.68</v>
      </c>
      <c r="X111" s="3"/>
      <c r="Y111" s="3">
        <f t="shared" si="11"/>
        <v>11.235430000000012</v>
      </c>
      <c r="Z111">
        <f t="shared" si="12"/>
        <v>90.62056593002751</v>
      </c>
      <c r="AB111" s="3"/>
      <c r="AC111" s="3"/>
      <c r="AD111" s="3"/>
      <c r="AE111" s="3"/>
    </row>
    <row r="112" spans="1:31" x14ac:dyDescent="0.35">
      <c r="A112" s="7">
        <f t="shared" si="8"/>
        <v>40031.1875</v>
      </c>
      <c r="B112" s="3">
        <v>218</v>
      </c>
      <c r="C112" s="3">
        <v>4</v>
      </c>
      <c r="D112" s="3">
        <v>30</v>
      </c>
      <c r="E112">
        <f t="shared" si="7"/>
        <v>430</v>
      </c>
      <c r="F112">
        <f t="shared" si="9"/>
        <v>218.1875</v>
      </c>
      <c r="G112" s="3">
        <v>36000</v>
      </c>
      <c r="H112" s="3">
        <v>286.27999999999997</v>
      </c>
      <c r="I112" s="2">
        <v>1.0507000000000001E-2</v>
      </c>
      <c r="J112" s="3">
        <v>7.3741998999999996E-4</v>
      </c>
      <c r="K112" s="3">
        <v>1.2164999999999999</v>
      </c>
      <c r="L112" s="3">
        <v>1.4733000000000001</v>
      </c>
      <c r="M112" s="3">
        <v>124.06</v>
      </c>
      <c r="N112" s="3">
        <v>-8.8779000000000003</v>
      </c>
      <c r="O112" s="3">
        <v>-1.427</v>
      </c>
      <c r="P112" s="3">
        <v>6.7547998999999997E-2</v>
      </c>
      <c r="Q112" s="3">
        <v>9.1308998000000007E-8</v>
      </c>
      <c r="R112" s="3">
        <v>0</v>
      </c>
      <c r="S112" s="3">
        <v>0</v>
      </c>
      <c r="T112" s="3"/>
      <c r="U112" s="3"/>
      <c r="W112" s="3">
        <v>-38.513333000000003</v>
      </c>
      <c r="X112" s="3"/>
      <c r="Y112" s="3">
        <f t="shared" si="11"/>
        <v>48.818233000000006</v>
      </c>
      <c r="Z112">
        <f t="shared" si="12"/>
        <v>0.26756707865299528</v>
      </c>
      <c r="AB112" s="3"/>
      <c r="AC112" s="3"/>
      <c r="AD112" s="3"/>
      <c r="AE112" s="3"/>
    </row>
    <row r="113" spans="1:31" x14ac:dyDescent="0.35">
      <c r="A113" s="7">
        <f t="shared" si="8"/>
        <v>40031.208333333336</v>
      </c>
      <c r="B113" s="3">
        <v>218</v>
      </c>
      <c r="C113" s="3">
        <v>5</v>
      </c>
      <c r="D113" s="3">
        <v>0</v>
      </c>
      <c r="E113">
        <f t="shared" si="7"/>
        <v>500</v>
      </c>
      <c r="F113">
        <f t="shared" si="9"/>
        <v>218.20833333333334</v>
      </c>
      <c r="G113" s="3">
        <v>36000</v>
      </c>
      <c r="H113" s="3">
        <v>286.73</v>
      </c>
      <c r="I113" s="2">
        <v>1.0685999999999999E-2</v>
      </c>
      <c r="J113" s="3">
        <v>7.3731999000000001E-4</v>
      </c>
      <c r="K113" s="3">
        <v>1.2145999999999999</v>
      </c>
      <c r="L113" s="3">
        <v>1.4379</v>
      </c>
      <c r="M113" s="3">
        <v>133.24</v>
      </c>
      <c r="N113" s="3">
        <v>-6.9607000000000001</v>
      </c>
      <c r="O113" s="3">
        <v>-8.9782000000000001E-2</v>
      </c>
      <c r="P113" s="3">
        <v>6.5664999000000002E-2</v>
      </c>
      <c r="Q113" s="3">
        <v>7.7245001999999992E-9</v>
      </c>
      <c r="R113" s="3">
        <v>0</v>
      </c>
      <c r="S113" s="3">
        <v>0</v>
      </c>
      <c r="T113" s="3"/>
      <c r="U113" s="3"/>
      <c r="W113" s="3">
        <v>-34</v>
      </c>
      <c r="X113" s="3"/>
      <c r="Y113" s="3">
        <f t="shared" si="11"/>
        <v>41.050482000000002</v>
      </c>
      <c r="Z113">
        <f t="shared" si="12"/>
        <v>0.20736711764705881</v>
      </c>
      <c r="AB113" s="3"/>
      <c r="AC113" s="3"/>
      <c r="AD113" s="3"/>
      <c r="AE113" s="3"/>
    </row>
    <row r="114" spans="1:31" x14ac:dyDescent="0.35">
      <c r="A114" s="7">
        <f t="shared" si="8"/>
        <v>40031.229166666672</v>
      </c>
      <c r="B114" s="3">
        <v>218</v>
      </c>
      <c r="C114" s="3">
        <v>5</v>
      </c>
      <c r="D114" s="3">
        <v>30</v>
      </c>
      <c r="E114">
        <f t="shared" si="7"/>
        <v>530</v>
      </c>
      <c r="F114">
        <f t="shared" si="9"/>
        <v>218.22916666666669</v>
      </c>
      <c r="G114" s="3">
        <v>36000</v>
      </c>
      <c r="H114" s="3">
        <v>288.01</v>
      </c>
      <c r="I114" s="2">
        <v>1.1311E-2</v>
      </c>
      <c r="J114" s="3">
        <v>7.2059000000000001E-4</v>
      </c>
      <c r="K114" s="3">
        <v>1.2088000000000001</v>
      </c>
      <c r="L114" s="3">
        <v>1.2270000000000001</v>
      </c>
      <c r="M114" s="3">
        <v>104.15</v>
      </c>
      <c r="N114" s="3">
        <v>-4.5652999999999997</v>
      </c>
      <c r="O114" s="3">
        <v>4.7793999999999999</v>
      </c>
      <c r="P114" s="3">
        <v>5.2297997999999998E-2</v>
      </c>
      <c r="Q114" s="3">
        <v>-6.6979999999999995E-8</v>
      </c>
      <c r="R114" s="3">
        <v>0</v>
      </c>
      <c r="S114" s="3">
        <v>0</v>
      </c>
      <c r="T114" s="3"/>
      <c r="U114" s="3"/>
      <c r="W114" s="3">
        <v>-21.593333000000001</v>
      </c>
      <c r="X114" s="3"/>
      <c r="Y114" s="3">
        <f t="shared" si="11"/>
        <v>21.379232999999999</v>
      </c>
      <c r="Z114">
        <f t="shared" si="12"/>
        <v>9.915097405296355E-3</v>
      </c>
      <c r="AB114" s="3"/>
      <c r="AC114" s="3"/>
      <c r="AD114" s="3"/>
      <c r="AE114" s="3"/>
    </row>
    <row r="115" spans="1:31" x14ac:dyDescent="0.35">
      <c r="A115" s="7">
        <f t="shared" si="8"/>
        <v>40031.25</v>
      </c>
      <c r="B115" s="3">
        <v>218</v>
      </c>
      <c r="C115" s="3">
        <v>6</v>
      </c>
      <c r="D115" s="3">
        <v>0</v>
      </c>
      <c r="E115">
        <f t="shared" si="7"/>
        <v>600</v>
      </c>
      <c r="F115">
        <f t="shared" si="9"/>
        <v>218.25</v>
      </c>
      <c r="G115" s="3">
        <v>36000</v>
      </c>
      <c r="H115" s="3">
        <v>290.05</v>
      </c>
      <c r="I115" s="2">
        <v>1.1599999999999999E-2</v>
      </c>
      <c r="J115" s="3">
        <v>6.7784002999999996E-4</v>
      </c>
      <c r="K115" s="3">
        <v>1.2</v>
      </c>
      <c r="L115" s="3">
        <v>1.3252999999999999</v>
      </c>
      <c r="M115" s="3">
        <v>90.474000000000004</v>
      </c>
      <c r="N115" s="3">
        <v>-3.9352</v>
      </c>
      <c r="O115" s="3">
        <v>26.484999999999999</v>
      </c>
      <c r="P115" s="3">
        <v>0.10532</v>
      </c>
      <c r="Q115" s="3">
        <v>-2.2488000000000001E-7</v>
      </c>
      <c r="R115" s="3">
        <v>189.60297</v>
      </c>
      <c r="S115" s="3">
        <v>55.812199999999997</v>
      </c>
      <c r="T115" s="3">
        <v>328.53903000000003</v>
      </c>
      <c r="U115" s="3">
        <v>392.87243999999998</v>
      </c>
      <c r="V115">
        <f t="shared" si="10"/>
        <v>69.457360000000051</v>
      </c>
      <c r="W115" s="3">
        <v>-4.4749999999999996</v>
      </c>
      <c r="X115" s="3"/>
      <c r="Y115" s="3">
        <f t="shared" si="11"/>
        <v>51.382560000000048</v>
      </c>
      <c r="Z115">
        <f t="shared" si="12"/>
        <v>0.30500581883224048</v>
      </c>
      <c r="AB115" s="3"/>
      <c r="AC115" s="3"/>
      <c r="AD115" s="3"/>
      <c r="AE115" s="3"/>
    </row>
    <row r="116" spans="1:31" x14ac:dyDescent="0.35">
      <c r="A116" s="7">
        <f t="shared" si="8"/>
        <v>40031.270833333336</v>
      </c>
      <c r="B116" s="3">
        <v>218</v>
      </c>
      <c r="C116" s="3">
        <v>6</v>
      </c>
      <c r="D116" s="3">
        <v>30</v>
      </c>
      <c r="E116">
        <f t="shared" si="7"/>
        <v>630</v>
      </c>
      <c r="F116">
        <f t="shared" si="9"/>
        <v>218.27083333333334</v>
      </c>
      <c r="G116" s="3">
        <v>36000</v>
      </c>
      <c r="H116" s="3">
        <v>291.77</v>
      </c>
      <c r="I116" s="2">
        <v>1.1502999999999999E-2</v>
      </c>
      <c r="J116" s="3">
        <v>6.2706000999999999E-4</v>
      </c>
      <c r="K116" s="3">
        <v>1.1930000000000001</v>
      </c>
      <c r="L116" s="3">
        <v>1.6657999999999999</v>
      </c>
      <c r="M116" s="3">
        <v>88.475999999999999</v>
      </c>
      <c r="N116" s="3">
        <v>-3.7926000000000002</v>
      </c>
      <c r="O116" s="3">
        <v>69.328999999999994</v>
      </c>
      <c r="P116" s="3">
        <v>0.17360999999999999</v>
      </c>
      <c r="Q116" s="3">
        <v>-3.9558E-7</v>
      </c>
      <c r="R116" s="3">
        <v>276.27843000000001</v>
      </c>
      <c r="S116" s="3">
        <v>72.094866999999994</v>
      </c>
      <c r="T116" s="3">
        <v>335.30549999999999</v>
      </c>
      <c r="U116" s="3">
        <v>403.01369999999997</v>
      </c>
      <c r="V116">
        <f t="shared" si="10"/>
        <v>136.47536300000002</v>
      </c>
      <c r="W116" s="3">
        <v>8.3529999999999998</v>
      </c>
      <c r="X116" s="3"/>
      <c r="Y116" s="3">
        <f t="shared" si="11"/>
        <v>62.585963000000014</v>
      </c>
      <c r="Z116">
        <f t="shared" si="12"/>
        <v>0.5115141374656037</v>
      </c>
      <c r="AB116" s="3"/>
      <c r="AC116" s="3"/>
      <c r="AD116" s="3"/>
      <c r="AE116" s="3"/>
    </row>
    <row r="117" spans="1:31" x14ac:dyDescent="0.35">
      <c r="A117" s="7">
        <f t="shared" si="8"/>
        <v>40031.291666666664</v>
      </c>
      <c r="B117" s="3">
        <v>218</v>
      </c>
      <c r="C117" s="3">
        <v>7</v>
      </c>
      <c r="D117" s="3">
        <v>0</v>
      </c>
      <c r="E117">
        <f t="shared" si="7"/>
        <v>700</v>
      </c>
      <c r="F117">
        <f t="shared" si="9"/>
        <v>218.29166666666666</v>
      </c>
      <c r="G117" s="3">
        <v>36000</v>
      </c>
      <c r="H117" s="3">
        <v>293.04000000000002</v>
      </c>
      <c r="I117" s="2">
        <v>1.1357000000000001E-2</v>
      </c>
      <c r="J117" s="3">
        <v>6.0606997999999997E-4</v>
      </c>
      <c r="K117" s="3">
        <v>1.1879999999999999</v>
      </c>
      <c r="L117" s="3">
        <v>1.9556</v>
      </c>
      <c r="M117" s="3">
        <v>86.198999999999998</v>
      </c>
      <c r="N117" s="3">
        <v>-2.4891000000000001</v>
      </c>
      <c r="O117" s="3">
        <v>80.936000000000007</v>
      </c>
      <c r="P117" s="3">
        <v>0.21251</v>
      </c>
      <c r="Q117" s="3">
        <v>-4.8963999999999998E-7</v>
      </c>
      <c r="R117" s="3">
        <v>339.98</v>
      </c>
      <c r="S117" s="3">
        <v>81.583100000000002</v>
      </c>
      <c r="T117" s="3">
        <v>339.94193000000001</v>
      </c>
      <c r="U117" s="3">
        <v>411.01960000000003</v>
      </c>
      <c r="V117">
        <f t="shared" si="10"/>
        <v>187.31923</v>
      </c>
      <c r="W117" s="3">
        <v>19.293333000000001</v>
      </c>
      <c r="X117" s="3"/>
      <c r="Y117" s="3">
        <f t="shared" si="11"/>
        <v>89.578997000000001</v>
      </c>
      <c r="Z117">
        <f t="shared" si="12"/>
        <v>0.46687386528280223</v>
      </c>
      <c r="AB117" s="3"/>
      <c r="AC117" s="3"/>
      <c r="AD117" s="3"/>
      <c r="AE117" s="3"/>
    </row>
    <row r="118" spans="1:31" x14ac:dyDescent="0.35">
      <c r="A118" s="7">
        <f t="shared" si="8"/>
        <v>40031.3125</v>
      </c>
      <c r="B118" s="3">
        <v>218</v>
      </c>
      <c r="C118" s="3">
        <v>7</v>
      </c>
      <c r="D118" s="3">
        <v>30</v>
      </c>
      <c r="E118">
        <f t="shared" si="7"/>
        <v>730</v>
      </c>
      <c r="F118">
        <f t="shared" si="9"/>
        <v>218.3125</v>
      </c>
      <c r="G118" s="3">
        <v>36000</v>
      </c>
      <c r="H118" s="3">
        <v>294.35000000000002</v>
      </c>
      <c r="I118" s="2">
        <v>1.1261E-2</v>
      </c>
      <c r="J118" s="3">
        <v>5.9159000999999998E-4</v>
      </c>
      <c r="K118" s="3">
        <v>1.1826000000000001</v>
      </c>
      <c r="L118" s="3">
        <v>2.0653000000000001</v>
      </c>
      <c r="M118" s="3">
        <v>91.299000000000007</v>
      </c>
      <c r="N118" s="3">
        <v>1.6669</v>
      </c>
      <c r="O118" s="3">
        <v>122.65</v>
      </c>
      <c r="P118" s="3">
        <v>0.24518999999999999</v>
      </c>
      <c r="Q118" s="3">
        <v>-4.9508998E-7</v>
      </c>
      <c r="R118" s="3">
        <v>409.67579999999998</v>
      </c>
      <c r="S118" s="3">
        <v>92.713699000000005</v>
      </c>
      <c r="T118" s="3">
        <v>345.23746</v>
      </c>
      <c r="U118" s="3">
        <v>421.16694000000001</v>
      </c>
      <c r="V118">
        <f t="shared" si="10"/>
        <v>241.03262099999989</v>
      </c>
      <c r="W118" s="3">
        <v>28.51</v>
      </c>
      <c r="X118" s="3"/>
      <c r="Y118" s="3">
        <f t="shared" si="11"/>
        <v>88.205720999999883</v>
      </c>
      <c r="Z118">
        <f t="shared" si="12"/>
        <v>0.58495843602455877</v>
      </c>
      <c r="AB118" s="3"/>
      <c r="AC118" s="3"/>
      <c r="AD118" s="3"/>
      <c r="AE118" s="3"/>
    </row>
    <row r="119" spans="1:31" x14ac:dyDescent="0.35">
      <c r="A119" s="7">
        <f t="shared" si="8"/>
        <v>40031.333333333336</v>
      </c>
      <c r="B119" s="3">
        <v>218</v>
      </c>
      <c r="C119" s="3">
        <v>8</v>
      </c>
      <c r="D119" s="3">
        <v>0</v>
      </c>
      <c r="E119">
        <f t="shared" si="7"/>
        <v>800</v>
      </c>
      <c r="F119">
        <f t="shared" si="9"/>
        <v>218.33333333333334</v>
      </c>
      <c r="G119" s="3">
        <v>36000</v>
      </c>
      <c r="H119" s="3">
        <v>294.95</v>
      </c>
      <c r="I119" s="2">
        <v>1.1268E-2</v>
      </c>
      <c r="J119" s="3">
        <v>5.8363000000000002E-4</v>
      </c>
      <c r="K119" s="3">
        <v>1.1803999999999999</v>
      </c>
      <c r="L119" s="3">
        <v>1.7430000000000001</v>
      </c>
      <c r="M119" s="3">
        <v>90.787000000000006</v>
      </c>
      <c r="N119" s="3">
        <v>-4.6622000000000003</v>
      </c>
      <c r="O119" s="3">
        <v>78.786000000000001</v>
      </c>
      <c r="P119" s="3">
        <v>0.18287999999999999</v>
      </c>
      <c r="Q119" s="3">
        <v>-4.6276E-7</v>
      </c>
      <c r="R119" s="3">
        <v>335.91347000000002</v>
      </c>
      <c r="S119" s="3">
        <v>71.776533999999998</v>
      </c>
      <c r="T119" s="3">
        <v>346.29883000000001</v>
      </c>
      <c r="U119" s="3">
        <v>422.44110000000001</v>
      </c>
      <c r="V119">
        <f t="shared" si="10"/>
        <v>187.99466600000005</v>
      </c>
      <c r="W119" s="3">
        <v>29.373332999999999</v>
      </c>
      <c r="X119" s="3"/>
      <c r="Y119" s="3">
        <f t="shared" si="11"/>
        <v>84.497533000000061</v>
      </c>
      <c r="Z119">
        <f t="shared" si="12"/>
        <v>0.46730032208215005</v>
      </c>
      <c r="AB119" s="3"/>
      <c r="AC119" s="3"/>
      <c r="AD119" s="3"/>
      <c r="AE119" s="3"/>
    </row>
    <row r="120" spans="1:31" x14ac:dyDescent="0.35">
      <c r="A120" s="7">
        <f t="shared" si="8"/>
        <v>40031.354166666672</v>
      </c>
      <c r="B120" s="3">
        <v>218</v>
      </c>
      <c r="C120" s="3">
        <v>8</v>
      </c>
      <c r="D120" s="3">
        <v>30</v>
      </c>
      <c r="E120">
        <f t="shared" si="7"/>
        <v>830</v>
      </c>
      <c r="F120">
        <f t="shared" si="9"/>
        <v>218.35416666666669</v>
      </c>
      <c r="G120" s="3">
        <v>36000</v>
      </c>
      <c r="H120" s="3">
        <v>295.91000000000003</v>
      </c>
      <c r="I120" s="2">
        <v>1.1256E-2</v>
      </c>
      <c r="J120" s="3">
        <v>5.8285000999999995E-4</v>
      </c>
      <c r="K120" s="3">
        <v>1.1765000000000001</v>
      </c>
      <c r="L120" s="3">
        <v>1.7346999999999999</v>
      </c>
      <c r="M120" s="3">
        <v>89.116</v>
      </c>
      <c r="N120" s="3">
        <v>24.218</v>
      </c>
      <c r="O120" s="3">
        <v>124.73</v>
      </c>
      <c r="P120" s="3">
        <v>0.19742000000000001</v>
      </c>
      <c r="Q120" s="3">
        <v>-6.1740001999999998E-7</v>
      </c>
      <c r="R120" s="3">
        <v>606.13683000000003</v>
      </c>
      <c r="S120" s="3">
        <v>128.92757</v>
      </c>
      <c r="T120" s="3">
        <v>350.93367000000001</v>
      </c>
      <c r="U120" s="3">
        <v>438.75279999999998</v>
      </c>
      <c r="V120">
        <f t="shared" si="10"/>
        <v>389.39013</v>
      </c>
      <c r="W120" s="3">
        <v>48.976666999999999</v>
      </c>
      <c r="X120" s="3"/>
      <c r="Y120" s="3">
        <f t="shared" si="11"/>
        <v>191.46546299999997</v>
      </c>
      <c r="Z120">
        <f t="shared" si="12"/>
        <v>0.4375502622233246</v>
      </c>
      <c r="AB120" s="3"/>
      <c r="AC120" s="3"/>
      <c r="AD120" s="3"/>
      <c r="AE120" s="3"/>
    </row>
    <row r="121" spans="1:31" x14ac:dyDescent="0.35">
      <c r="A121" s="7">
        <f t="shared" si="8"/>
        <v>40031.375</v>
      </c>
      <c r="B121" s="3">
        <v>218</v>
      </c>
      <c r="C121" s="3">
        <v>9</v>
      </c>
      <c r="D121" s="3">
        <v>0</v>
      </c>
      <c r="E121">
        <f t="shared" si="7"/>
        <v>900</v>
      </c>
      <c r="F121">
        <f t="shared" si="9"/>
        <v>218.375</v>
      </c>
      <c r="G121" s="3">
        <v>36000</v>
      </c>
      <c r="H121" s="3">
        <v>298.60000000000002</v>
      </c>
      <c r="K121" s="3">
        <v>1.1725000000000001</v>
      </c>
      <c r="L121" s="3">
        <v>1.6830000000000001</v>
      </c>
      <c r="M121" s="3">
        <v>89.225999999999999</v>
      </c>
      <c r="N121" s="3">
        <v>38.963000000000001</v>
      </c>
      <c r="O121" s="3"/>
      <c r="P121" s="3">
        <v>0.21406</v>
      </c>
      <c r="Q121" s="3"/>
      <c r="R121" s="3">
        <v>650.29960000000005</v>
      </c>
      <c r="S121" s="3">
        <v>133.26267000000001</v>
      </c>
      <c r="T121" s="3">
        <v>357.79237000000001</v>
      </c>
      <c r="U121" s="3">
        <v>447.93056999999999</v>
      </c>
      <c r="V121">
        <f t="shared" si="10"/>
        <v>426.89873</v>
      </c>
      <c r="W121" s="3">
        <v>57.393332999999998</v>
      </c>
      <c r="X121" s="3"/>
      <c r="Y121" s="3">
        <f t="shared" si="11"/>
        <v>330.54239699999999</v>
      </c>
      <c r="Z121">
        <f t="shared" si="12"/>
        <v>0.10544636239778657</v>
      </c>
      <c r="AB121" s="3"/>
      <c r="AC121" s="3"/>
      <c r="AD121" s="3"/>
      <c r="AE121" s="3"/>
    </row>
    <row r="122" spans="1:31" x14ac:dyDescent="0.35">
      <c r="A122" s="7">
        <f t="shared" si="8"/>
        <v>40031.395833333336</v>
      </c>
      <c r="B122" s="3">
        <v>218</v>
      </c>
      <c r="C122" s="3">
        <v>9</v>
      </c>
      <c r="D122" s="3">
        <v>30</v>
      </c>
      <c r="E122">
        <f t="shared" si="7"/>
        <v>930</v>
      </c>
      <c r="F122">
        <f t="shared" si="9"/>
        <v>218.39583333333334</v>
      </c>
      <c r="G122" s="3">
        <v>36000</v>
      </c>
      <c r="H122" s="3">
        <v>299.63</v>
      </c>
      <c r="K122" s="3">
        <v>1.1685000000000001</v>
      </c>
      <c r="L122" s="3">
        <v>1.5732999999999999</v>
      </c>
      <c r="M122" s="3">
        <v>88.885999999999996</v>
      </c>
      <c r="N122" s="3">
        <v>40.756</v>
      </c>
      <c r="O122" s="3"/>
      <c r="P122" s="3">
        <v>0.21598000000000001</v>
      </c>
      <c r="Q122" s="3"/>
      <c r="R122" s="3">
        <v>696.08583999999996</v>
      </c>
      <c r="S122" s="3">
        <v>139.76293999999999</v>
      </c>
      <c r="T122" s="3">
        <v>362.19709999999998</v>
      </c>
      <c r="U122" s="3">
        <v>456.0145</v>
      </c>
      <c r="V122">
        <f t="shared" si="10"/>
        <v>462.50549999999998</v>
      </c>
      <c r="W122" s="3">
        <v>66.033332999999999</v>
      </c>
      <c r="X122" s="3"/>
      <c r="Y122" s="3">
        <f t="shared" si="11"/>
        <v>355.71616700000004</v>
      </c>
      <c r="Z122">
        <f t="shared" si="12"/>
        <v>0.10279662329991501</v>
      </c>
      <c r="AB122" s="3"/>
      <c r="AC122" s="3"/>
      <c r="AD122" s="3"/>
      <c r="AE122" s="3"/>
    </row>
    <row r="123" spans="1:31" x14ac:dyDescent="0.35">
      <c r="A123" s="7">
        <f t="shared" si="8"/>
        <v>40031.416666666664</v>
      </c>
      <c r="B123" s="3">
        <v>218</v>
      </c>
      <c r="C123" s="3">
        <v>10</v>
      </c>
      <c r="D123" s="3">
        <v>0</v>
      </c>
      <c r="E123">
        <f t="shared" si="7"/>
        <v>1000</v>
      </c>
      <c r="F123">
        <f t="shared" si="9"/>
        <v>218.41666666666666</v>
      </c>
      <c r="G123" s="3">
        <v>36000</v>
      </c>
      <c r="H123" s="3">
        <v>298.83</v>
      </c>
      <c r="I123" s="2">
        <v>9.6381995999999994E-3</v>
      </c>
      <c r="J123" s="3">
        <v>5.6567002000000003E-4</v>
      </c>
      <c r="K123" s="3">
        <v>1.1657</v>
      </c>
      <c r="L123" s="3">
        <v>2.0486</v>
      </c>
      <c r="M123" s="3">
        <v>101.23</v>
      </c>
      <c r="N123" s="3">
        <v>4.5716999999999999</v>
      </c>
      <c r="O123" s="3">
        <v>146.75</v>
      </c>
      <c r="P123" s="3">
        <v>0.21384</v>
      </c>
      <c r="Q123" s="3">
        <v>-4.5567E-7</v>
      </c>
      <c r="R123" s="3">
        <v>527.96799999999996</v>
      </c>
      <c r="S123" s="3">
        <v>104.0367</v>
      </c>
      <c r="T123" s="3">
        <v>363.5179</v>
      </c>
      <c r="U123" s="3">
        <v>450.74374</v>
      </c>
      <c r="V123">
        <f t="shared" si="10"/>
        <v>336.70546000000002</v>
      </c>
      <c r="W123" s="3">
        <v>66.353333000000006</v>
      </c>
      <c r="X123" s="3"/>
      <c r="Y123" s="3">
        <f t="shared" si="11"/>
        <v>119.03042699999999</v>
      </c>
      <c r="Z123">
        <f t="shared" si="12"/>
        <v>0.55972076742714139</v>
      </c>
      <c r="AB123" s="3"/>
      <c r="AC123" s="3"/>
      <c r="AD123" s="3"/>
      <c r="AE123" s="3"/>
    </row>
    <row r="124" spans="1:31" x14ac:dyDescent="0.35">
      <c r="A124" s="7">
        <f t="shared" si="8"/>
        <v>40031.4375</v>
      </c>
      <c r="B124" s="3">
        <v>218</v>
      </c>
      <c r="C124" s="3">
        <v>10</v>
      </c>
      <c r="D124" s="3">
        <v>30</v>
      </c>
      <c r="E124">
        <f t="shared" si="7"/>
        <v>1030</v>
      </c>
      <c r="F124">
        <f t="shared" si="9"/>
        <v>218.4375</v>
      </c>
      <c r="G124" s="3">
        <v>36000</v>
      </c>
      <c r="H124" s="3">
        <v>299.17</v>
      </c>
      <c r="I124" s="2">
        <v>9.7944997000000006E-3</v>
      </c>
      <c r="J124" s="3">
        <v>5.5803999000000003E-4</v>
      </c>
      <c r="K124" s="3">
        <v>1.1639999999999999</v>
      </c>
      <c r="L124" s="3">
        <v>1.9807999999999999</v>
      </c>
      <c r="M124" s="3">
        <v>102.12</v>
      </c>
      <c r="N124" s="3">
        <v>9.1202000000000005</v>
      </c>
      <c r="O124" s="3">
        <v>205.26</v>
      </c>
      <c r="P124" s="3">
        <v>0.22475000000000001</v>
      </c>
      <c r="Q124" s="3">
        <v>-7.4538002000000004E-7</v>
      </c>
      <c r="R124" s="3">
        <v>628.52480000000003</v>
      </c>
      <c r="S124" s="3">
        <v>123.42063</v>
      </c>
      <c r="T124" s="3">
        <v>367.88459999999998</v>
      </c>
      <c r="U124" s="3">
        <v>456.62873000000002</v>
      </c>
      <c r="V124">
        <f t="shared" si="10"/>
        <v>416.36003999999991</v>
      </c>
      <c r="W124" s="3">
        <v>71.209999999999994</v>
      </c>
      <c r="X124" s="3"/>
      <c r="Y124" s="3">
        <f t="shared" si="11"/>
        <v>130.76983999999993</v>
      </c>
      <c r="Z124">
        <f t="shared" si="12"/>
        <v>0.6211217591051128</v>
      </c>
      <c r="AB124" s="3"/>
      <c r="AC124" s="3"/>
      <c r="AD124" s="3"/>
      <c r="AE124" s="3"/>
    </row>
    <row r="125" spans="1:31" x14ac:dyDescent="0.35">
      <c r="A125" s="7">
        <f t="shared" si="8"/>
        <v>40031.458333333336</v>
      </c>
      <c r="B125" s="3">
        <v>218</v>
      </c>
      <c r="C125" s="3">
        <v>11</v>
      </c>
      <c r="D125" s="3">
        <v>0</v>
      </c>
      <c r="E125">
        <f t="shared" si="7"/>
        <v>1100</v>
      </c>
      <c r="F125">
        <f t="shared" si="9"/>
        <v>218.45833333333334</v>
      </c>
      <c r="G125" s="3">
        <v>36000</v>
      </c>
      <c r="H125" s="3">
        <v>299.86</v>
      </c>
      <c r="I125" s="2">
        <v>9.8964003999999998E-3</v>
      </c>
      <c r="J125" s="3">
        <v>5.5754999999999997E-4</v>
      </c>
      <c r="K125" s="3">
        <v>1.161</v>
      </c>
      <c r="L125" s="3">
        <v>2.1850000000000001</v>
      </c>
      <c r="M125" s="3">
        <v>100.25</v>
      </c>
      <c r="N125" s="3">
        <v>29.456</v>
      </c>
      <c r="O125" s="3">
        <v>234.79</v>
      </c>
      <c r="P125" s="3">
        <v>0.24854999999999999</v>
      </c>
      <c r="Q125" s="3">
        <v>-6.8810998999999995E-7</v>
      </c>
      <c r="R125" s="3">
        <v>759.31485999999995</v>
      </c>
      <c r="S125" s="3">
        <v>147.7937</v>
      </c>
      <c r="T125" s="3">
        <v>369.03197</v>
      </c>
      <c r="U125" s="3">
        <v>466.80745999999999</v>
      </c>
      <c r="V125">
        <f t="shared" si="10"/>
        <v>513.74567000000002</v>
      </c>
      <c r="W125" s="3">
        <v>87.366667000000007</v>
      </c>
      <c r="X125" s="3"/>
      <c r="Y125" s="3">
        <f t="shared" si="11"/>
        <v>162.133003</v>
      </c>
      <c r="Z125">
        <f t="shared" si="12"/>
        <v>0.61974440143807918</v>
      </c>
      <c r="AB125" s="3"/>
      <c r="AC125" s="3"/>
      <c r="AD125" s="3"/>
      <c r="AE125" s="3"/>
    </row>
    <row r="126" spans="1:31" x14ac:dyDescent="0.35">
      <c r="A126" s="7">
        <f t="shared" si="8"/>
        <v>40031.479166666672</v>
      </c>
      <c r="B126" s="3">
        <v>218</v>
      </c>
      <c r="C126" s="3">
        <v>11</v>
      </c>
      <c r="D126" s="3">
        <v>30</v>
      </c>
      <c r="E126">
        <f t="shared" si="7"/>
        <v>1130</v>
      </c>
      <c r="F126">
        <f t="shared" si="9"/>
        <v>218.47916666666669</v>
      </c>
      <c r="G126" s="3">
        <v>36000</v>
      </c>
      <c r="H126" s="3">
        <v>300.16000000000003</v>
      </c>
      <c r="I126" s="2">
        <v>1.0095E-2</v>
      </c>
      <c r="J126" s="3">
        <v>5.5907997999999997E-4</v>
      </c>
      <c r="K126" s="3">
        <v>1.1594</v>
      </c>
      <c r="L126" s="3">
        <v>2.5032999999999999</v>
      </c>
      <c r="M126" s="3">
        <v>103.36</v>
      </c>
      <c r="N126" s="3">
        <v>7.2583000000000002</v>
      </c>
      <c r="O126" s="3">
        <v>252.37</v>
      </c>
      <c r="P126" s="3">
        <v>0.31812000000000001</v>
      </c>
      <c r="Q126" s="3">
        <v>-8.0736998999999997E-7</v>
      </c>
      <c r="R126" s="3">
        <v>672.65656000000001</v>
      </c>
      <c r="S126" s="3">
        <v>130.80942999999999</v>
      </c>
      <c r="T126" s="3">
        <v>371.90953999999999</v>
      </c>
      <c r="U126" s="3">
        <v>462.41079999999999</v>
      </c>
      <c r="V126">
        <f t="shared" si="10"/>
        <v>451.34586999999999</v>
      </c>
      <c r="W126" s="3">
        <v>88.48</v>
      </c>
      <c r="X126" s="3"/>
      <c r="Y126" s="3">
        <f t="shared" si="11"/>
        <v>103.23756999999996</v>
      </c>
      <c r="Z126">
        <f t="shared" si="12"/>
        <v>0.71549385451985337</v>
      </c>
      <c r="AB126" s="3"/>
      <c r="AC126" s="3"/>
      <c r="AD126" s="3"/>
      <c r="AE126" s="3"/>
    </row>
    <row r="127" spans="1:31" x14ac:dyDescent="0.35">
      <c r="A127" s="7">
        <f t="shared" si="8"/>
        <v>40031.5</v>
      </c>
      <c r="B127" s="3">
        <v>218</v>
      </c>
      <c r="C127" s="3">
        <v>12</v>
      </c>
      <c r="D127" s="3">
        <v>0</v>
      </c>
      <c r="E127">
        <f t="shared" si="7"/>
        <v>1200</v>
      </c>
      <c r="F127">
        <f t="shared" si="9"/>
        <v>218.5</v>
      </c>
      <c r="G127" s="3">
        <v>36000</v>
      </c>
      <c r="H127" s="3">
        <v>300.7</v>
      </c>
      <c r="I127" s="2">
        <v>1.0054E-2</v>
      </c>
      <c r="J127" s="3">
        <v>5.6072999999999995E-4</v>
      </c>
      <c r="K127" s="3">
        <v>1.1571</v>
      </c>
      <c r="L127" s="3">
        <v>2.4533</v>
      </c>
      <c r="M127" s="3">
        <v>111.41</v>
      </c>
      <c r="N127" s="3">
        <v>39.301000000000002</v>
      </c>
      <c r="O127" s="3">
        <v>257.49</v>
      </c>
      <c r="P127" s="3">
        <v>0.27388000000000001</v>
      </c>
      <c r="Q127" s="3">
        <v>-6.7902999000000003E-7</v>
      </c>
      <c r="R127" s="3">
        <v>833.85563000000002</v>
      </c>
      <c r="S127" s="3">
        <v>159.64723000000001</v>
      </c>
      <c r="T127" s="3">
        <v>370.38900000000001</v>
      </c>
      <c r="U127" s="3">
        <v>477.04853000000003</v>
      </c>
      <c r="V127">
        <f t="shared" si="10"/>
        <v>567.54887000000008</v>
      </c>
      <c r="W127" s="3">
        <v>119.33333</v>
      </c>
      <c r="X127" s="3"/>
      <c r="Y127" s="3">
        <f t="shared" si="11"/>
        <v>151.42454000000004</v>
      </c>
      <c r="Z127">
        <f t="shared" si="12"/>
        <v>0.66216133425449719</v>
      </c>
      <c r="AB127" s="3"/>
      <c r="AC127" s="3"/>
      <c r="AD127" s="3"/>
      <c r="AE127" s="3"/>
    </row>
    <row r="128" spans="1:31" x14ac:dyDescent="0.35">
      <c r="A128" s="7">
        <f t="shared" si="8"/>
        <v>40031.520833333336</v>
      </c>
      <c r="B128" s="3">
        <v>218</v>
      </c>
      <c r="C128" s="3">
        <v>12</v>
      </c>
      <c r="D128" s="3">
        <v>30</v>
      </c>
      <c r="E128">
        <f t="shared" si="7"/>
        <v>1230</v>
      </c>
      <c r="F128">
        <f t="shared" si="9"/>
        <v>218.52083333333334</v>
      </c>
      <c r="G128" s="3">
        <v>36000</v>
      </c>
      <c r="H128" s="3">
        <v>300.88</v>
      </c>
      <c r="I128" s="2">
        <v>9.4729997E-3</v>
      </c>
      <c r="J128" s="3">
        <v>5.5966002000000005E-4</v>
      </c>
      <c r="K128" s="3">
        <v>1.1565000000000001</v>
      </c>
      <c r="L128" s="3">
        <v>2.2896999999999998</v>
      </c>
      <c r="M128" s="3">
        <v>98.411000000000001</v>
      </c>
      <c r="N128" s="3">
        <v>47.634999999999998</v>
      </c>
      <c r="O128" s="3">
        <v>247.18</v>
      </c>
      <c r="P128" s="3">
        <v>0.29337000000000002</v>
      </c>
      <c r="Q128" s="3">
        <v>-5.7285000999999998E-7</v>
      </c>
      <c r="R128" s="3">
        <v>816.92336999999998</v>
      </c>
      <c r="S128" s="3">
        <v>156.22557</v>
      </c>
      <c r="T128" s="3">
        <v>368.37549999999999</v>
      </c>
      <c r="U128" s="3">
        <v>478.57760000000002</v>
      </c>
      <c r="V128">
        <f t="shared" si="10"/>
        <v>550.49569999999994</v>
      </c>
      <c r="W128" s="3">
        <v>114.23333</v>
      </c>
      <c r="X128" s="3"/>
      <c r="Y128" s="3">
        <f t="shared" si="11"/>
        <v>141.44736999999995</v>
      </c>
      <c r="Z128">
        <f t="shared" si="12"/>
        <v>0.67577453448483316</v>
      </c>
      <c r="AB128" s="3"/>
      <c r="AC128" s="3"/>
      <c r="AD128" s="3"/>
      <c r="AE128" s="3"/>
    </row>
    <row r="129" spans="1:31" x14ac:dyDescent="0.35">
      <c r="A129" s="7">
        <f t="shared" si="8"/>
        <v>40031.541666666664</v>
      </c>
      <c r="B129" s="3">
        <v>218</v>
      </c>
      <c r="C129" s="3">
        <v>13</v>
      </c>
      <c r="D129" s="3">
        <v>0</v>
      </c>
      <c r="E129">
        <f t="shared" si="7"/>
        <v>1300</v>
      </c>
      <c r="F129">
        <f t="shared" si="9"/>
        <v>218.54166666666666</v>
      </c>
      <c r="G129" s="3">
        <v>36000</v>
      </c>
      <c r="H129" s="3">
        <v>301.25</v>
      </c>
      <c r="I129" s="2">
        <v>9.8938001000000008E-3</v>
      </c>
      <c r="J129" s="3">
        <v>5.5945001000000003E-4</v>
      </c>
      <c r="K129" s="3">
        <v>1.1545000000000001</v>
      </c>
      <c r="L129" s="3">
        <v>2.6642999999999999</v>
      </c>
      <c r="M129" s="3">
        <v>97.816999999999993</v>
      </c>
      <c r="N129" s="3">
        <v>47.75</v>
      </c>
      <c r="O129" s="3">
        <v>263.08999999999997</v>
      </c>
      <c r="P129" s="3">
        <v>0.34260000000000002</v>
      </c>
      <c r="Q129" s="3">
        <v>-5.9758002999999998E-7</v>
      </c>
      <c r="R129" s="3">
        <v>773.26693</v>
      </c>
      <c r="S129" s="3">
        <v>152.42582999999999</v>
      </c>
      <c r="T129" s="3">
        <v>370.65096999999997</v>
      </c>
      <c r="U129" s="3">
        <v>480.80462999999997</v>
      </c>
      <c r="V129">
        <f t="shared" si="10"/>
        <v>510.68744000000004</v>
      </c>
      <c r="W129" s="3">
        <v>124.4</v>
      </c>
      <c r="X129" s="3"/>
      <c r="Y129" s="3">
        <f t="shared" si="11"/>
        <v>75.447440000000057</v>
      </c>
      <c r="Z129">
        <f t="shared" si="12"/>
        <v>0.80468575421452981</v>
      </c>
      <c r="AB129" s="3"/>
      <c r="AC129" s="3"/>
      <c r="AD129" s="3"/>
      <c r="AE129" s="3"/>
    </row>
    <row r="130" spans="1:31" x14ac:dyDescent="0.35">
      <c r="A130" s="7">
        <f t="shared" si="8"/>
        <v>40031.5625</v>
      </c>
      <c r="B130" s="3">
        <v>218</v>
      </c>
      <c r="C130" s="3">
        <v>13</v>
      </c>
      <c r="D130" s="3">
        <v>30</v>
      </c>
      <c r="E130">
        <f t="shared" si="7"/>
        <v>1330</v>
      </c>
      <c r="F130">
        <f t="shared" si="9"/>
        <v>218.5625</v>
      </c>
      <c r="G130" s="3">
        <v>36000</v>
      </c>
      <c r="H130" s="3">
        <v>301.45</v>
      </c>
      <c r="I130" s="2">
        <v>9.9401995999999996E-3</v>
      </c>
      <c r="J130" s="3">
        <v>5.5863999000000004E-4</v>
      </c>
      <c r="K130" s="3">
        <v>1.1536</v>
      </c>
      <c r="L130" s="3">
        <v>2.4220999999999999</v>
      </c>
      <c r="M130" s="3">
        <v>112.37</v>
      </c>
      <c r="N130" s="3">
        <v>45.121000000000002</v>
      </c>
      <c r="O130" s="3">
        <v>240.07</v>
      </c>
      <c r="P130" s="3">
        <v>0.28650999999999999</v>
      </c>
      <c r="Q130" s="3">
        <v>-5.2823997999999995E-7</v>
      </c>
      <c r="R130" s="3">
        <v>757.98159999999996</v>
      </c>
      <c r="S130" s="3">
        <v>145.71807000000001</v>
      </c>
      <c r="T130" s="3">
        <v>372.71543000000003</v>
      </c>
      <c r="U130" s="3">
        <v>482.18367000000001</v>
      </c>
      <c r="V130">
        <f t="shared" si="10"/>
        <v>502.79528999999991</v>
      </c>
      <c r="W130" s="3">
        <v>119.83333</v>
      </c>
      <c r="X130" s="3"/>
      <c r="Y130" s="3">
        <f t="shared" si="11"/>
        <v>97.770959999999931</v>
      </c>
      <c r="Z130">
        <f t="shared" si="12"/>
        <v>0.74469798514714103</v>
      </c>
      <c r="AB130" s="3"/>
      <c r="AC130" s="3"/>
      <c r="AD130" s="3"/>
      <c r="AE130" s="3"/>
    </row>
    <row r="131" spans="1:31" x14ac:dyDescent="0.35">
      <c r="A131" s="7">
        <f t="shared" si="8"/>
        <v>40031.583333333336</v>
      </c>
      <c r="B131" s="3">
        <v>218</v>
      </c>
      <c r="C131" s="3">
        <v>14</v>
      </c>
      <c r="D131" s="3">
        <v>0</v>
      </c>
      <c r="E131">
        <f t="shared" si="7"/>
        <v>1400</v>
      </c>
      <c r="F131">
        <f t="shared" si="9"/>
        <v>218.58333333333334</v>
      </c>
      <c r="G131" s="3">
        <v>36000</v>
      </c>
      <c r="H131" s="3">
        <v>301.77999999999997</v>
      </c>
      <c r="I131" s="2">
        <v>9.9208001000000001E-3</v>
      </c>
      <c r="J131" s="3">
        <v>5.5946998000000003E-4</v>
      </c>
      <c r="K131" s="3">
        <v>1.1521999999999999</v>
      </c>
      <c r="L131" s="3">
        <v>2.7254</v>
      </c>
      <c r="M131" s="3">
        <v>98.551000000000002</v>
      </c>
      <c r="N131" s="3">
        <v>43.277999999999999</v>
      </c>
      <c r="O131" s="3">
        <v>227.09</v>
      </c>
      <c r="P131" s="3">
        <v>0.31535000000000002</v>
      </c>
      <c r="Q131" s="3">
        <v>-4.6823998999999998E-7</v>
      </c>
      <c r="R131" s="3">
        <v>715.30679999999995</v>
      </c>
      <c r="S131" s="3">
        <v>139.23247000000001</v>
      </c>
      <c r="T131" s="3">
        <v>372.66887000000003</v>
      </c>
      <c r="U131" s="3">
        <v>480.52069999999998</v>
      </c>
      <c r="V131">
        <f t="shared" si="10"/>
        <v>468.22249999999991</v>
      </c>
      <c r="W131" s="3">
        <v>95.35</v>
      </c>
      <c r="X131" s="3"/>
      <c r="Y131" s="3">
        <f t="shared" si="11"/>
        <v>102.50449999999989</v>
      </c>
      <c r="Z131">
        <f t="shared" si="12"/>
        <v>0.72509503918899898</v>
      </c>
      <c r="AB131" s="3"/>
      <c r="AC131" s="3"/>
      <c r="AD131" s="3"/>
      <c r="AE131" s="3"/>
    </row>
    <row r="132" spans="1:31" x14ac:dyDescent="0.35">
      <c r="A132" s="7">
        <f t="shared" si="8"/>
        <v>40031.604166666672</v>
      </c>
      <c r="B132" s="3">
        <v>218</v>
      </c>
      <c r="C132" s="3">
        <v>14</v>
      </c>
      <c r="D132" s="3">
        <v>30</v>
      </c>
      <c r="E132">
        <f t="shared" si="7"/>
        <v>1430</v>
      </c>
      <c r="F132">
        <f t="shared" si="9"/>
        <v>218.60416666666669</v>
      </c>
      <c r="G132" s="3">
        <v>36000</v>
      </c>
      <c r="H132" s="3">
        <v>301.95999999999998</v>
      </c>
      <c r="I132" s="2">
        <v>9.9355000999999995E-3</v>
      </c>
      <c r="J132" s="3">
        <v>5.5950000999999995E-4</v>
      </c>
      <c r="K132" s="3">
        <v>1.1512</v>
      </c>
      <c r="L132" s="3">
        <v>2.8214999999999999</v>
      </c>
      <c r="M132" s="3">
        <v>85.631</v>
      </c>
      <c r="N132" s="3">
        <v>26.399000000000001</v>
      </c>
      <c r="O132" s="3">
        <v>190.93</v>
      </c>
      <c r="P132" s="3">
        <v>0.34316000000000002</v>
      </c>
      <c r="Q132" s="3">
        <v>-4.0130001000000001E-7</v>
      </c>
      <c r="R132" s="3">
        <v>660.30443000000002</v>
      </c>
      <c r="S132" s="3">
        <v>130.81870000000001</v>
      </c>
      <c r="T132" s="3">
        <v>372.66876999999999</v>
      </c>
      <c r="U132" s="3">
        <v>478.09527000000003</v>
      </c>
      <c r="V132">
        <f t="shared" si="10"/>
        <v>424.05922999999996</v>
      </c>
      <c r="W132" s="3">
        <v>57.733333000000002</v>
      </c>
      <c r="X132" s="3"/>
      <c r="Y132" s="3">
        <f t="shared" si="11"/>
        <v>148.99689699999993</v>
      </c>
      <c r="Z132">
        <f t="shared" si="12"/>
        <v>0.59326682000863307</v>
      </c>
      <c r="AB132" s="3"/>
      <c r="AC132" s="3"/>
      <c r="AD132" s="3"/>
      <c r="AE132" s="3"/>
    </row>
    <row r="133" spans="1:31" x14ac:dyDescent="0.35">
      <c r="A133" s="7">
        <f t="shared" si="8"/>
        <v>40031.625</v>
      </c>
      <c r="B133" s="3">
        <v>218</v>
      </c>
      <c r="C133" s="3">
        <v>15</v>
      </c>
      <c r="D133" s="3">
        <v>0</v>
      </c>
      <c r="E133">
        <f t="shared" si="7"/>
        <v>1500</v>
      </c>
      <c r="F133">
        <f t="shared" si="9"/>
        <v>218.625</v>
      </c>
      <c r="G133" s="3">
        <v>36000</v>
      </c>
      <c r="H133" s="3">
        <v>302.10000000000002</v>
      </c>
      <c r="I133" s="2">
        <v>9.5562003999999992E-3</v>
      </c>
      <c r="J133" s="3">
        <v>5.6109001000000005E-4</v>
      </c>
      <c r="K133" s="3">
        <v>1.1507000000000001</v>
      </c>
      <c r="L133" s="3">
        <v>3.0613999999999999</v>
      </c>
      <c r="M133" s="3">
        <v>89.436999999999998</v>
      </c>
      <c r="N133" s="3">
        <v>22.782</v>
      </c>
      <c r="O133" s="3">
        <v>181.15</v>
      </c>
      <c r="P133" s="3">
        <v>0.32684000000000002</v>
      </c>
      <c r="Q133" s="3">
        <v>-3.6014000999999998E-7</v>
      </c>
      <c r="R133" s="3">
        <v>595.70793000000003</v>
      </c>
      <c r="S133" s="3">
        <v>121.5258</v>
      </c>
      <c r="T133" s="3">
        <v>372.26429999999999</v>
      </c>
      <c r="U133" s="3">
        <v>474.96039999999999</v>
      </c>
      <c r="V133">
        <f t="shared" si="10"/>
        <v>371.48602999999997</v>
      </c>
      <c r="W133" s="3">
        <v>47.42</v>
      </c>
      <c r="X133" s="3"/>
      <c r="Y133" s="3">
        <f t="shared" si="11"/>
        <v>120.13402999999998</v>
      </c>
      <c r="Z133">
        <f t="shared" si="12"/>
        <v>0.62929150580824544</v>
      </c>
      <c r="AB133" s="3"/>
      <c r="AC133" s="3"/>
      <c r="AD133" s="3"/>
      <c r="AE133" s="3"/>
    </row>
    <row r="134" spans="1:31" x14ac:dyDescent="0.35">
      <c r="A134" s="7">
        <f t="shared" si="8"/>
        <v>40031.645833333336</v>
      </c>
      <c r="B134" s="3">
        <v>218</v>
      </c>
      <c r="C134" s="3">
        <v>15</v>
      </c>
      <c r="D134" s="3">
        <v>30</v>
      </c>
      <c r="E134">
        <f t="shared" si="7"/>
        <v>1530</v>
      </c>
      <c r="F134">
        <f t="shared" si="9"/>
        <v>218.64583333333334</v>
      </c>
      <c r="G134" s="3">
        <v>36000</v>
      </c>
      <c r="H134" s="3">
        <v>302.13</v>
      </c>
      <c r="I134" s="2">
        <v>9.4574997000000001E-3</v>
      </c>
      <c r="J134" s="3">
        <v>5.6291999999999996E-4</v>
      </c>
      <c r="K134" s="3">
        <v>1.1504000000000001</v>
      </c>
      <c r="L134" s="3">
        <v>3.3896000000000002</v>
      </c>
      <c r="M134" s="3">
        <v>99.430999999999997</v>
      </c>
      <c r="N134" s="3">
        <v>9.7568999999999999</v>
      </c>
      <c r="O134" s="3">
        <v>175.52</v>
      </c>
      <c r="P134" s="3">
        <v>0.33482000000000001</v>
      </c>
      <c r="Q134" s="3">
        <v>-3.6077000000000002E-7</v>
      </c>
      <c r="R134" s="3">
        <v>523.78466000000003</v>
      </c>
      <c r="S134" s="3">
        <v>110.0498</v>
      </c>
      <c r="T134" s="3">
        <v>372.49603999999999</v>
      </c>
      <c r="U134" s="3">
        <v>472.13004000000001</v>
      </c>
      <c r="V134">
        <f t="shared" si="10"/>
        <v>314.10086000000001</v>
      </c>
      <c r="W134" s="3">
        <v>43.723332999999997</v>
      </c>
      <c r="X134" s="3"/>
      <c r="Y134" s="3">
        <f t="shared" si="11"/>
        <v>85.100627000000031</v>
      </c>
      <c r="Z134">
        <f t="shared" si="12"/>
        <v>0.68525258757914453</v>
      </c>
      <c r="AB134" s="3"/>
      <c r="AC134" s="3"/>
      <c r="AD134" s="3"/>
      <c r="AE134" s="3"/>
    </row>
    <row r="135" spans="1:31" x14ac:dyDescent="0.35">
      <c r="A135" s="7">
        <f t="shared" si="8"/>
        <v>40031.666666666664</v>
      </c>
      <c r="B135" s="3">
        <v>218</v>
      </c>
      <c r="C135" s="3">
        <v>16</v>
      </c>
      <c r="D135" s="3">
        <v>0</v>
      </c>
      <c r="E135">
        <f t="shared" ref="E135:E198" si="13">+C135*100+D135</f>
        <v>1600</v>
      </c>
      <c r="F135">
        <f t="shared" si="9"/>
        <v>218.66666666666666</v>
      </c>
      <c r="G135" s="3">
        <v>36000</v>
      </c>
      <c r="H135" s="3">
        <v>302.13</v>
      </c>
      <c r="I135" s="2">
        <v>1.0002E-2</v>
      </c>
      <c r="J135" s="3">
        <v>5.6244002000000002E-4</v>
      </c>
      <c r="K135" s="3">
        <v>1.1498999999999999</v>
      </c>
      <c r="L135" s="3">
        <v>3.0087000000000002</v>
      </c>
      <c r="M135" s="3">
        <v>100.53</v>
      </c>
      <c r="N135" s="3">
        <v>7.2538999999999998</v>
      </c>
      <c r="O135" s="3">
        <v>163.33000000000001</v>
      </c>
      <c r="P135" s="3">
        <v>0.32473000000000002</v>
      </c>
      <c r="Q135" s="3">
        <v>-3.2181000999999998E-7</v>
      </c>
      <c r="R135" s="3">
        <v>441.03429999999997</v>
      </c>
      <c r="S135" s="3">
        <v>96.283833999999999</v>
      </c>
      <c r="T135" s="3">
        <v>374.75299999999999</v>
      </c>
      <c r="U135" s="3">
        <v>468.47039999999998</v>
      </c>
      <c r="V135">
        <f t="shared" si="10"/>
        <v>251.03306599999991</v>
      </c>
      <c r="W135" s="3">
        <v>40.75</v>
      </c>
      <c r="X135" s="3"/>
      <c r="Y135" s="3">
        <f t="shared" si="11"/>
        <v>39.699165999999906</v>
      </c>
      <c r="Z135">
        <f t="shared" si="12"/>
        <v>0.81121082759940388</v>
      </c>
      <c r="AB135" s="3"/>
      <c r="AC135" s="3"/>
      <c r="AD135" s="3"/>
      <c r="AE135" s="3"/>
    </row>
    <row r="136" spans="1:31" x14ac:dyDescent="0.35">
      <c r="A136" s="7">
        <f t="shared" ref="A136:A199" si="14">DATE(2009,1,1)+B136-1+C136/24+D136/24/60</f>
        <v>40031.6875</v>
      </c>
      <c r="B136" s="3">
        <v>218</v>
      </c>
      <c r="C136" s="3">
        <v>16</v>
      </c>
      <c r="D136" s="3">
        <v>30</v>
      </c>
      <c r="E136">
        <f t="shared" si="13"/>
        <v>1630</v>
      </c>
      <c r="F136">
        <f t="shared" ref="F136:F199" si="15">+B136+C136/24+D136/(24*60)</f>
        <v>218.6875</v>
      </c>
      <c r="G136" s="3">
        <v>36000</v>
      </c>
      <c r="H136" s="3">
        <v>301.93</v>
      </c>
      <c r="I136" s="2">
        <v>1.0338999999999999E-2</v>
      </c>
      <c r="J136" s="3">
        <v>5.6245999000000002E-4</v>
      </c>
      <c r="K136" s="3">
        <v>1.1501999999999999</v>
      </c>
      <c r="L136" s="3">
        <v>3.25</v>
      </c>
      <c r="M136" s="3">
        <v>93.382000000000005</v>
      </c>
      <c r="N136" s="3">
        <v>-9.9666999999999994</v>
      </c>
      <c r="O136" s="3">
        <v>142.04</v>
      </c>
      <c r="P136" s="3">
        <v>0.33613999999999999</v>
      </c>
      <c r="Q136" s="3">
        <v>-2.7962000000000001E-7</v>
      </c>
      <c r="R136" s="3">
        <v>358.42250000000001</v>
      </c>
      <c r="S136" s="3">
        <v>82.746932999999999</v>
      </c>
      <c r="T136" s="3">
        <v>375.80043000000001</v>
      </c>
      <c r="U136" s="3">
        <v>463.55349999999999</v>
      </c>
      <c r="V136">
        <f t="shared" ref="V136:V199" si="16">R136-S136+T136-U136</f>
        <v>187.92249700000002</v>
      </c>
      <c r="W136" s="3">
        <v>31.82</v>
      </c>
      <c r="X136" s="3"/>
      <c r="Y136" s="3">
        <f t="shared" ref="Y136:Y199" si="17">V136-N136-O136-W136</f>
        <v>24.029197000000032</v>
      </c>
      <c r="Z136">
        <f t="shared" ref="Z136:Z199" si="18">ABS((N136+O136)/(V136-W136))</f>
        <v>0.84606782427061344</v>
      </c>
      <c r="AB136" s="3"/>
      <c r="AC136" s="3"/>
      <c r="AD136" s="3"/>
      <c r="AE136" s="3"/>
    </row>
    <row r="137" spans="1:31" x14ac:dyDescent="0.35">
      <c r="A137" s="7">
        <f t="shared" si="14"/>
        <v>40031.708333333336</v>
      </c>
      <c r="B137" s="3">
        <v>218</v>
      </c>
      <c r="C137" s="3">
        <v>17</v>
      </c>
      <c r="D137" s="3">
        <v>0</v>
      </c>
      <c r="E137">
        <f t="shared" si="13"/>
        <v>1700</v>
      </c>
      <c r="F137">
        <f t="shared" si="15"/>
        <v>218.70833333333334</v>
      </c>
      <c r="G137" s="3">
        <v>36000</v>
      </c>
      <c r="H137" s="3">
        <v>301.55</v>
      </c>
      <c r="I137" s="2">
        <v>1.1093E-2</v>
      </c>
      <c r="J137" s="3">
        <v>5.6278000999999999E-4</v>
      </c>
      <c r="K137" s="3">
        <v>1.151</v>
      </c>
      <c r="L137" s="3">
        <v>3.1835</v>
      </c>
      <c r="M137" s="3">
        <v>81.069000000000003</v>
      </c>
      <c r="N137" s="3">
        <v>-20.018000000000001</v>
      </c>
      <c r="O137" s="3">
        <v>102.21</v>
      </c>
      <c r="P137" s="3">
        <v>0.37252999999999997</v>
      </c>
      <c r="Q137" s="3">
        <v>-2.0681000000000001E-7</v>
      </c>
      <c r="R137" s="3">
        <v>275.66183999999998</v>
      </c>
      <c r="S137" s="3">
        <v>70.3613</v>
      </c>
      <c r="T137" s="3">
        <v>375.63486999999998</v>
      </c>
      <c r="U137" s="3">
        <v>458.14550000000003</v>
      </c>
      <c r="V137">
        <f t="shared" si="16"/>
        <v>122.78990999999991</v>
      </c>
      <c r="W137" s="3">
        <v>28.926666999999998</v>
      </c>
      <c r="X137" s="3"/>
      <c r="Y137" s="3">
        <f t="shared" si="17"/>
        <v>11.671242999999915</v>
      </c>
      <c r="Z137">
        <f t="shared" si="18"/>
        <v>0.87565693846738357</v>
      </c>
      <c r="AB137" s="3"/>
      <c r="AC137" s="3"/>
      <c r="AD137" s="3"/>
      <c r="AE137" s="3"/>
    </row>
    <row r="138" spans="1:31" x14ac:dyDescent="0.35">
      <c r="A138" s="7">
        <f t="shared" si="14"/>
        <v>40031.729166666672</v>
      </c>
      <c r="B138" s="3">
        <v>218</v>
      </c>
      <c r="C138" s="3">
        <v>17</v>
      </c>
      <c r="D138" s="3">
        <v>30</v>
      </c>
      <c r="E138">
        <f t="shared" si="13"/>
        <v>1730</v>
      </c>
      <c r="F138">
        <f t="shared" si="15"/>
        <v>218.72916666666669</v>
      </c>
      <c r="G138" s="3">
        <v>36000</v>
      </c>
      <c r="H138" s="3">
        <v>301.23</v>
      </c>
      <c r="I138" s="2">
        <v>1.1297E-2</v>
      </c>
      <c r="J138" s="3">
        <v>5.6446000000000003E-4</v>
      </c>
      <c r="K138" s="3">
        <v>1.1519999999999999</v>
      </c>
      <c r="L138" s="3">
        <v>3.4645999999999999</v>
      </c>
      <c r="M138" s="3">
        <v>87.703999999999994</v>
      </c>
      <c r="N138" s="3">
        <v>-31.885999999999999</v>
      </c>
      <c r="O138" s="3">
        <v>82.637</v>
      </c>
      <c r="P138" s="3">
        <v>0.36547000000000002</v>
      </c>
      <c r="Q138" s="3">
        <v>-1.2755E-7</v>
      </c>
      <c r="R138" s="3">
        <v>195.94820000000001</v>
      </c>
      <c r="S138" s="3">
        <v>56.979633</v>
      </c>
      <c r="T138" s="3">
        <v>375.31049999999999</v>
      </c>
      <c r="U138" s="3">
        <v>453.23653000000002</v>
      </c>
      <c r="V138">
        <f t="shared" si="16"/>
        <v>61.042536999999925</v>
      </c>
      <c r="W138" s="3">
        <v>22.73</v>
      </c>
      <c r="X138" s="3"/>
      <c r="Y138" s="3">
        <f t="shared" si="17"/>
        <v>-12.43846300000008</v>
      </c>
      <c r="Z138">
        <f t="shared" si="18"/>
        <v>1.3246577745556267</v>
      </c>
      <c r="AB138" s="3"/>
      <c r="AC138" s="3"/>
      <c r="AD138" s="3"/>
      <c r="AE138" s="3"/>
    </row>
    <row r="139" spans="1:31" x14ac:dyDescent="0.35">
      <c r="A139" s="7">
        <f t="shared" si="14"/>
        <v>40031.75</v>
      </c>
      <c r="B139" s="3">
        <v>218</v>
      </c>
      <c r="C139" s="3">
        <v>18</v>
      </c>
      <c r="D139" s="3">
        <v>0</v>
      </c>
      <c r="E139">
        <f t="shared" si="13"/>
        <v>1800</v>
      </c>
      <c r="F139">
        <f t="shared" si="15"/>
        <v>218.75</v>
      </c>
      <c r="G139" s="3">
        <v>36000</v>
      </c>
      <c r="H139" s="3">
        <v>300.77999999999997</v>
      </c>
      <c r="I139" s="2">
        <v>1.1398999999999999E-2</v>
      </c>
      <c r="J139" s="3">
        <v>5.6427001000000003E-4</v>
      </c>
      <c r="K139" s="3">
        <v>1.1536999999999999</v>
      </c>
      <c r="L139" s="3">
        <v>3.3500999999999999</v>
      </c>
      <c r="M139" s="3">
        <v>89.504999999999995</v>
      </c>
      <c r="N139" s="3">
        <v>-41.054000000000002</v>
      </c>
      <c r="O139" s="3">
        <v>66.344999999999999</v>
      </c>
      <c r="P139" s="3">
        <v>0.36404999999999998</v>
      </c>
      <c r="Q139" s="3">
        <v>-4.7854002E-8</v>
      </c>
      <c r="R139" s="3">
        <v>124.08283</v>
      </c>
      <c r="S139" s="3">
        <v>42.730933999999998</v>
      </c>
      <c r="T139" s="3">
        <v>373.33120000000002</v>
      </c>
      <c r="U139" s="3">
        <v>448.33193</v>
      </c>
      <c r="V139">
        <f t="shared" si="16"/>
        <v>6.3511660000000347</v>
      </c>
      <c r="W139" s="3">
        <v>15.976667000000001</v>
      </c>
      <c r="X139" s="3"/>
      <c r="Y139" s="3">
        <f t="shared" si="17"/>
        <v>-34.916500999999961</v>
      </c>
      <c r="Z139">
        <f t="shared" si="18"/>
        <v>2.6274995971638346</v>
      </c>
      <c r="AB139" s="3"/>
      <c r="AC139" s="3"/>
      <c r="AD139" s="3"/>
      <c r="AE139" s="3"/>
    </row>
    <row r="140" spans="1:31" x14ac:dyDescent="0.35">
      <c r="A140" s="7">
        <f t="shared" si="14"/>
        <v>40031.770833333336</v>
      </c>
      <c r="B140" s="3">
        <v>218</v>
      </c>
      <c r="C140" s="3">
        <v>18</v>
      </c>
      <c r="D140" s="3">
        <v>30</v>
      </c>
      <c r="E140">
        <f t="shared" si="13"/>
        <v>1830</v>
      </c>
      <c r="F140">
        <f t="shared" si="15"/>
        <v>218.77083333333334</v>
      </c>
      <c r="G140" s="3">
        <v>36000</v>
      </c>
      <c r="H140" s="3">
        <v>300.12</v>
      </c>
      <c r="I140" s="2">
        <v>1.1592999999999999E-2</v>
      </c>
      <c r="J140" s="3">
        <v>5.6497996999999999E-4</v>
      </c>
      <c r="K140" s="3">
        <v>1.1563000000000001</v>
      </c>
      <c r="L140" s="3">
        <v>2.5024999999999999</v>
      </c>
      <c r="M140" s="3">
        <v>86.366</v>
      </c>
      <c r="N140" s="3">
        <v>-36.758000000000003</v>
      </c>
      <c r="O140" s="3">
        <v>36.793999999999997</v>
      </c>
      <c r="P140" s="3">
        <v>0.27012999999999998</v>
      </c>
      <c r="Q140" s="3">
        <v>3.3330000000000001E-8</v>
      </c>
      <c r="R140" s="3">
        <v>59.443600000000004</v>
      </c>
      <c r="S140" s="3">
        <v>24.047833000000001</v>
      </c>
      <c r="T140" s="3">
        <v>370.96012999999999</v>
      </c>
      <c r="U140" s="3">
        <v>441.04203000000001</v>
      </c>
      <c r="V140">
        <f t="shared" si="16"/>
        <v>-34.686132999999984</v>
      </c>
      <c r="W140" s="3">
        <v>11.129</v>
      </c>
      <c r="X140" s="3"/>
      <c r="Y140" s="3">
        <f t="shared" si="17"/>
        <v>-45.851132999999976</v>
      </c>
      <c r="Z140">
        <f t="shared" si="18"/>
        <v>7.8576657193146803E-4</v>
      </c>
      <c r="AB140" s="3"/>
      <c r="AC140" s="3"/>
      <c r="AD140" s="3"/>
      <c r="AE140" s="3"/>
    </row>
    <row r="141" spans="1:31" x14ac:dyDescent="0.35">
      <c r="A141" s="7">
        <f t="shared" si="14"/>
        <v>40031.791666666664</v>
      </c>
      <c r="B141" s="3">
        <v>218</v>
      </c>
      <c r="C141" s="3">
        <v>19</v>
      </c>
      <c r="D141" s="3">
        <v>0</v>
      </c>
      <c r="E141">
        <f t="shared" si="13"/>
        <v>1900</v>
      </c>
      <c r="F141">
        <f t="shared" si="15"/>
        <v>218.79166666666666</v>
      </c>
      <c r="G141" s="3">
        <v>36000</v>
      </c>
      <c r="H141" s="3">
        <v>299.19</v>
      </c>
      <c r="I141" s="2">
        <v>1.141E-2</v>
      </c>
      <c r="J141" s="3">
        <v>5.6896998999999995E-4</v>
      </c>
      <c r="K141" s="3">
        <v>1.1600999999999999</v>
      </c>
      <c r="L141" s="3">
        <v>2.2105000000000001</v>
      </c>
      <c r="M141" s="3">
        <v>87.623000000000005</v>
      </c>
      <c r="N141" s="3">
        <v>-32.828000000000003</v>
      </c>
      <c r="O141" s="3">
        <v>21.591000000000001</v>
      </c>
      <c r="P141" s="3">
        <v>0.20726</v>
      </c>
      <c r="Q141" s="3">
        <v>8.6302001999999995E-8</v>
      </c>
      <c r="R141" s="3">
        <v>18.494133000000001</v>
      </c>
      <c r="S141" s="3">
        <v>8.0013000000000005</v>
      </c>
      <c r="T141" s="3">
        <v>367.49079999999998</v>
      </c>
      <c r="U141" s="3">
        <v>433.05052999999998</v>
      </c>
      <c r="V141">
        <f t="shared" si="16"/>
        <v>-55.066896999999983</v>
      </c>
      <c r="W141" s="3">
        <v>1.9085000000000001</v>
      </c>
      <c r="X141" s="3"/>
      <c r="Y141" s="3">
        <f t="shared" si="17"/>
        <v>-45.738396999999978</v>
      </c>
      <c r="Z141">
        <f t="shared" si="18"/>
        <v>0.19722547962237111</v>
      </c>
      <c r="AB141" s="3"/>
      <c r="AC141" s="3"/>
      <c r="AD141" s="3"/>
      <c r="AE141" s="3"/>
    </row>
    <row r="142" spans="1:31" x14ac:dyDescent="0.35">
      <c r="A142" s="7">
        <f t="shared" si="14"/>
        <v>40031.8125</v>
      </c>
      <c r="B142" s="3">
        <v>218</v>
      </c>
      <c r="C142" s="3">
        <v>19</v>
      </c>
      <c r="D142" s="3">
        <v>30</v>
      </c>
      <c r="E142">
        <f t="shared" si="13"/>
        <v>1930</v>
      </c>
      <c r="F142">
        <f t="shared" si="15"/>
        <v>218.8125</v>
      </c>
      <c r="G142" s="3">
        <v>36000</v>
      </c>
      <c r="H142" s="3">
        <v>297.89</v>
      </c>
      <c r="I142" s="2">
        <v>1.1514999999999999E-2</v>
      </c>
      <c r="J142" s="3">
        <v>5.7744996999999998E-4</v>
      </c>
      <c r="K142" s="3">
        <v>1.1653</v>
      </c>
      <c r="L142" s="3">
        <v>1.7272000000000001</v>
      </c>
      <c r="M142" s="3">
        <v>89.98</v>
      </c>
      <c r="N142" s="3">
        <v>-20.856000000000002</v>
      </c>
      <c r="O142" s="3">
        <v>8.2520000000000007</v>
      </c>
      <c r="P142" s="3">
        <v>0.11838</v>
      </c>
      <c r="Q142" s="3">
        <v>7.6413997000000001E-8</v>
      </c>
      <c r="R142" s="3">
        <v>0.34136665999999999</v>
      </c>
      <c r="S142" s="3">
        <v>1.1423000000000001</v>
      </c>
      <c r="T142" s="3">
        <v>364.32096999999999</v>
      </c>
      <c r="U142" s="3">
        <v>420.49327</v>
      </c>
      <c r="V142">
        <f t="shared" si="16"/>
        <v>-56.973233339999979</v>
      </c>
      <c r="W142" s="3">
        <v>-7.4740000000000002</v>
      </c>
      <c r="X142" s="3"/>
      <c r="Y142" s="3">
        <f t="shared" si="17"/>
        <v>-36.895233339999976</v>
      </c>
      <c r="Z142">
        <f t="shared" si="18"/>
        <v>0.25463020635947503</v>
      </c>
      <c r="AB142" s="3"/>
      <c r="AC142" s="3"/>
      <c r="AD142" s="3"/>
      <c r="AE142" s="3"/>
    </row>
    <row r="143" spans="1:31" x14ac:dyDescent="0.35">
      <c r="A143" s="7">
        <f t="shared" si="14"/>
        <v>40031.833333333336</v>
      </c>
      <c r="B143" s="3">
        <v>218</v>
      </c>
      <c r="C143" s="3">
        <v>20</v>
      </c>
      <c r="D143" s="3">
        <v>0</v>
      </c>
      <c r="E143">
        <f t="shared" si="13"/>
        <v>2000</v>
      </c>
      <c r="F143">
        <f t="shared" si="15"/>
        <v>218.83333333333334</v>
      </c>
      <c r="G143" s="3">
        <v>36000</v>
      </c>
      <c r="H143" s="3">
        <v>296.73</v>
      </c>
      <c r="I143" s="2">
        <v>1.1616E-2</v>
      </c>
      <c r="J143" s="3">
        <v>5.8633996999999998E-4</v>
      </c>
      <c r="K143" s="3">
        <v>1.17</v>
      </c>
      <c r="L143" s="3">
        <v>1.6375999999999999</v>
      </c>
      <c r="M143" s="3">
        <v>97.081000000000003</v>
      </c>
      <c r="N143" s="3">
        <v>-19.606999999999999</v>
      </c>
      <c r="O143" s="3">
        <v>4.2859999999999996</v>
      </c>
      <c r="P143" s="3">
        <v>9.1196999000000001E-2</v>
      </c>
      <c r="Q143" s="3">
        <v>1.4707999999999999E-7</v>
      </c>
      <c r="R143" s="3">
        <v>0</v>
      </c>
      <c r="S143" s="3">
        <v>0</v>
      </c>
      <c r="T143" s="3">
        <v>362.40453000000002</v>
      </c>
      <c r="U143" s="3">
        <v>412.52364</v>
      </c>
      <c r="V143">
        <f t="shared" si="16"/>
        <v>-50.119109999999978</v>
      </c>
      <c r="W143" s="3">
        <v>-11.352</v>
      </c>
      <c r="X143" s="3"/>
      <c r="Y143" s="3">
        <f t="shared" si="17"/>
        <v>-23.44610999999998</v>
      </c>
      <c r="Z143">
        <f t="shared" si="18"/>
        <v>0.39520614252648728</v>
      </c>
      <c r="AB143" s="3"/>
      <c r="AC143" s="3"/>
      <c r="AD143" s="3"/>
      <c r="AE143" s="3"/>
    </row>
    <row r="144" spans="1:31" x14ac:dyDescent="0.35">
      <c r="A144" s="7">
        <f t="shared" si="14"/>
        <v>40031.854166666672</v>
      </c>
      <c r="B144" s="3">
        <v>218</v>
      </c>
      <c r="C144" s="3">
        <v>20</v>
      </c>
      <c r="D144" s="3">
        <v>30</v>
      </c>
      <c r="E144">
        <f t="shared" si="13"/>
        <v>2030</v>
      </c>
      <c r="F144">
        <f t="shared" si="15"/>
        <v>218.85416666666669</v>
      </c>
      <c r="G144" s="3">
        <v>36000</v>
      </c>
      <c r="H144" s="3">
        <v>294.73</v>
      </c>
      <c r="I144" s="2">
        <v>1.2024999999999999E-2</v>
      </c>
      <c r="J144" s="3">
        <v>6.2687001999999999E-4</v>
      </c>
      <c r="K144" s="3">
        <v>1.1778999999999999</v>
      </c>
      <c r="L144" s="3">
        <v>1.4008</v>
      </c>
      <c r="M144" s="3">
        <v>191.2</v>
      </c>
      <c r="N144" s="3">
        <v>-1.5653999999999999</v>
      </c>
      <c r="O144" s="3">
        <v>0.7258</v>
      </c>
      <c r="P144" s="3">
        <v>3.4625001000000002E-2</v>
      </c>
      <c r="Q144" s="3">
        <v>1.2668E-9</v>
      </c>
      <c r="R144" s="3">
        <v>0</v>
      </c>
      <c r="S144" s="3">
        <v>0</v>
      </c>
      <c r="T144" s="3">
        <v>358.22957000000002</v>
      </c>
      <c r="U144" s="3">
        <v>401.66809999999998</v>
      </c>
      <c r="V144">
        <f t="shared" si="16"/>
        <v>-43.438529999999957</v>
      </c>
      <c r="W144" s="3">
        <v>-19.373332999999999</v>
      </c>
      <c r="X144" s="3"/>
      <c r="Y144" s="3">
        <f t="shared" si="17"/>
        <v>-23.225596999999961</v>
      </c>
      <c r="Z144">
        <f t="shared" si="18"/>
        <v>3.4888557114242671E-2</v>
      </c>
      <c r="AB144" s="3"/>
      <c r="AC144" s="3"/>
      <c r="AD144" s="3"/>
      <c r="AE144" s="3"/>
    </row>
    <row r="145" spans="1:31" x14ac:dyDescent="0.35">
      <c r="A145" s="7">
        <f t="shared" si="14"/>
        <v>40031.875</v>
      </c>
      <c r="B145" s="3">
        <v>218</v>
      </c>
      <c r="C145" s="3">
        <v>21</v>
      </c>
      <c r="D145" s="3">
        <v>0</v>
      </c>
      <c r="E145">
        <f t="shared" si="13"/>
        <v>2100</v>
      </c>
      <c r="F145">
        <f t="shared" si="15"/>
        <v>218.875</v>
      </c>
      <c r="G145" s="3">
        <v>36000</v>
      </c>
      <c r="H145" s="3">
        <v>293.62</v>
      </c>
      <c r="I145" s="2">
        <v>1.2378E-2</v>
      </c>
      <c r="J145" s="3">
        <v>6.5613002999999998E-4</v>
      </c>
      <c r="K145" s="3">
        <v>1.1821999999999999</v>
      </c>
      <c r="L145" s="3">
        <v>1.0569</v>
      </c>
      <c r="M145" s="3">
        <v>165.93</v>
      </c>
      <c r="N145" s="3">
        <v>0.68228999999999995</v>
      </c>
      <c r="O145" s="3">
        <v>-0.99756</v>
      </c>
      <c r="P145" s="3">
        <v>1.9807000000000002E-2</v>
      </c>
      <c r="Q145" s="3">
        <v>-5.0850002000000003E-8</v>
      </c>
      <c r="R145" s="3">
        <v>0</v>
      </c>
      <c r="S145" s="3">
        <v>0</v>
      </c>
      <c r="T145" s="3">
        <v>356.03643</v>
      </c>
      <c r="U145" s="3">
        <v>395.01472999999999</v>
      </c>
      <c r="V145">
        <f t="shared" si="16"/>
        <v>-38.97829999999999</v>
      </c>
      <c r="W145" s="3">
        <v>-24.463332999999999</v>
      </c>
      <c r="X145" s="3"/>
      <c r="Y145" s="3">
        <f t="shared" si="17"/>
        <v>-14.199696999999993</v>
      </c>
      <c r="Z145">
        <f t="shared" si="18"/>
        <v>2.1720338737249642E-2</v>
      </c>
      <c r="AB145" s="3"/>
      <c r="AC145" s="3"/>
      <c r="AD145" s="3"/>
      <c r="AE145" s="3"/>
    </row>
    <row r="146" spans="1:31" x14ac:dyDescent="0.35">
      <c r="A146" s="7">
        <f t="shared" si="14"/>
        <v>40031.895833333336</v>
      </c>
      <c r="B146" s="3">
        <v>218</v>
      </c>
      <c r="C146" s="3">
        <v>21</v>
      </c>
      <c r="D146" s="3">
        <v>30</v>
      </c>
      <c r="E146">
        <f t="shared" si="13"/>
        <v>2130</v>
      </c>
      <c r="F146">
        <f t="shared" si="15"/>
        <v>218.89583333333334</v>
      </c>
      <c r="G146" s="3">
        <v>36000</v>
      </c>
      <c r="H146" s="3">
        <v>292.89</v>
      </c>
      <c r="I146" s="2">
        <v>1.2485E-2</v>
      </c>
      <c r="J146" s="3">
        <v>6.6777999999999998E-4</v>
      </c>
      <c r="K146" s="3">
        <v>1.1850000000000001</v>
      </c>
      <c r="L146" s="3">
        <v>1.4669000000000001</v>
      </c>
      <c r="M146" s="3">
        <v>165.42</v>
      </c>
      <c r="N146" s="3">
        <v>-2.9398</v>
      </c>
      <c r="O146" s="3">
        <v>0.50616000000000005</v>
      </c>
      <c r="P146" s="3">
        <v>3.0370001000000001E-2</v>
      </c>
      <c r="Q146" s="3">
        <v>3.3613999999999999E-8</v>
      </c>
      <c r="R146" s="3">
        <v>0</v>
      </c>
      <c r="S146" s="3">
        <v>0</v>
      </c>
      <c r="T146" s="3">
        <v>354.08416999999997</v>
      </c>
      <c r="U146" s="3">
        <v>393.10503</v>
      </c>
      <c r="V146">
        <f t="shared" si="16"/>
        <v>-39.020860000000027</v>
      </c>
      <c r="W146" s="3">
        <v>-26.35</v>
      </c>
      <c r="X146" s="3"/>
      <c r="Y146" s="3">
        <f t="shared" si="17"/>
        <v>-10.237220000000029</v>
      </c>
      <c r="Z146">
        <f t="shared" si="18"/>
        <v>0.19206588976596656</v>
      </c>
      <c r="AB146" s="3"/>
      <c r="AC146" s="3"/>
      <c r="AD146" s="3"/>
      <c r="AE146" s="3"/>
    </row>
    <row r="147" spans="1:31" x14ac:dyDescent="0.35">
      <c r="A147" s="7">
        <f t="shared" si="14"/>
        <v>40031.916666666664</v>
      </c>
      <c r="B147" s="3">
        <v>218</v>
      </c>
      <c r="C147" s="3">
        <v>22</v>
      </c>
      <c r="D147" s="3">
        <v>0</v>
      </c>
      <c r="E147">
        <f t="shared" si="13"/>
        <v>2200</v>
      </c>
      <c r="F147">
        <f t="shared" si="15"/>
        <v>218.91666666666666</v>
      </c>
      <c r="G147" s="3">
        <v>36000</v>
      </c>
      <c r="H147" s="3">
        <v>292.41000000000003</v>
      </c>
      <c r="I147" s="2">
        <v>1.2553E-2</v>
      </c>
      <c r="J147" s="3">
        <v>6.9742999000000001E-4</v>
      </c>
      <c r="K147" s="3">
        <v>1.1868000000000001</v>
      </c>
      <c r="L147" s="3">
        <v>1.3593</v>
      </c>
      <c r="M147" s="3">
        <v>140.28</v>
      </c>
      <c r="N147" s="3">
        <v>1.571</v>
      </c>
      <c r="O147" s="3">
        <v>-0.13350000000000001</v>
      </c>
      <c r="P147" s="3">
        <v>1.2865E-2</v>
      </c>
      <c r="Q147" s="3">
        <v>-4.6941000000000003E-8</v>
      </c>
      <c r="R147" s="3">
        <v>0</v>
      </c>
      <c r="S147" s="3">
        <v>0</v>
      </c>
      <c r="T147" s="3">
        <v>349.97023000000002</v>
      </c>
      <c r="U147" s="3">
        <v>389.67173000000003</v>
      </c>
      <c r="V147">
        <f t="shared" si="16"/>
        <v>-39.70150000000001</v>
      </c>
      <c r="W147" s="3">
        <v>-27.31</v>
      </c>
      <c r="X147" s="3"/>
      <c r="Y147" s="3">
        <f t="shared" si="17"/>
        <v>-13.829000000000011</v>
      </c>
      <c r="Z147">
        <f t="shared" si="18"/>
        <v>0.11600694024129433</v>
      </c>
      <c r="AB147" s="3"/>
      <c r="AC147" s="3"/>
      <c r="AD147" s="3"/>
      <c r="AE147" s="3"/>
    </row>
    <row r="148" spans="1:31" x14ac:dyDescent="0.35">
      <c r="A148" s="7">
        <f t="shared" si="14"/>
        <v>40031.9375</v>
      </c>
      <c r="B148" s="3">
        <v>218</v>
      </c>
      <c r="C148" s="3">
        <v>22</v>
      </c>
      <c r="D148" s="3">
        <v>30</v>
      </c>
      <c r="E148">
        <f t="shared" si="13"/>
        <v>2230</v>
      </c>
      <c r="F148">
        <f t="shared" si="15"/>
        <v>218.9375</v>
      </c>
      <c r="G148" s="3">
        <v>36000</v>
      </c>
      <c r="H148" s="3">
        <v>291.38</v>
      </c>
      <c r="I148" s="2">
        <v>1.2453000000000001E-2</v>
      </c>
      <c r="J148" s="3">
        <v>7.3057000000000005E-4</v>
      </c>
      <c r="K148" s="3">
        <v>1.1911</v>
      </c>
      <c r="L148" s="3">
        <v>1.5042</v>
      </c>
      <c r="M148" s="3">
        <v>127.17</v>
      </c>
      <c r="N148" s="3">
        <v>-1.2249000000000001</v>
      </c>
      <c r="O148" s="3">
        <v>4.5106001E-2</v>
      </c>
      <c r="P148" s="3">
        <v>2.2344000999999999E-2</v>
      </c>
      <c r="Q148" s="3">
        <v>2.3292999999999999E-8</v>
      </c>
      <c r="R148" s="3">
        <v>0</v>
      </c>
      <c r="S148" s="3">
        <v>0</v>
      </c>
      <c r="T148" s="3">
        <v>347.60129999999998</v>
      </c>
      <c r="U148" s="3">
        <v>387.32866999999999</v>
      </c>
      <c r="V148">
        <f t="shared" si="16"/>
        <v>-39.727370000000008</v>
      </c>
      <c r="W148" s="3">
        <v>-30.673333</v>
      </c>
      <c r="X148" s="3"/>
      <c r="Y148" s="3">
        <f t="shared" si="17"/>
        <v>-7.8742430010000106</v>
      </c>
      <c r="Z148">
        <f t="shared" si="18"/>
        <v>0.13030585130146907</v>
      </c>
      <c r="AB148" s="3"/>
      <c r="AC148" s="3"/>
      <c r="AD148" s="3"/>
      <c r="AE148" s="3"/>
    </row>
    <row r="149" spans="1:31" x14ac:dyDescent="0.35">
      <c r="A149" s="7">
        <f t="shared" si="14"/>
        <v>40031.958333333336</v>
      </c>
      <c r="B149" s="3">
        <v>218</v>
      </c>
      <c r="C149" s="3">
        <v>23</v>
      </c>
      <c r="D149" s="3">
        <v>0</v>
      </c>
      <c r="E149">
        <f t="shared" si="13"/>
        <v>2300</v>
      </c>
      <c r="F149">
        <f t="shared" si="15"/>
        <v>218.95833333333334</v>
      </c>
      <c r="G149" s="3">
        <v>36000</v>
      </c>
      <c r="H149" s="3">
        <v>291.27999999999997</v>
      </c>
      <c r="I149" s="2">
        <v>1.2647E-2</v>
      </c>
      <c r="J149" s="3">
        <v>7.2374003000000005E-4</v>
      </c>
      <c r="K149" s="3">
        <v>1.1913</v>
      </c>
      <c r="L149" s="3">
        <v>1.5387999999999999</v>
      </c>
      <c r="M149" s="3">
        <v>145.5</v>
      </c>
      <c r="N149" s="3">
        <v>-5.6898999999999997</v>
      </c>
      <c r="O149" s="3">
        <v>-0.65681</v>
      </c>
      <c r="P149" s="3">
        <v>3.9735000999999999E-2</v>
      </c>
      <c r="Q149" s="3">
        <v>1.4082001E-7</v>
      </c>
      <c r="R149" s="3">
        <v>0</v>
      </c>
      <c r="S149" s="3">
        <v>0</v>
      </c>
      <c r="T149" s="3">
        <v>346.13943</v>
      </c>
      <c r="U149" s="3">
        <v>386.61239999999998</v>
      </c>
      <c r="V149">
        <f t="shared" si="16"/>
        <v>-40.472969999999975</v>
      </c>
      <c r="W149" s="3">
        <v>-31.063333</v>
      </c>
      <c r="X149" s="3"/>
      <c r="Y149" s="3">
        <f t="shared" si="17"/>
        <v>-3.0629269999999735</v>
      </c>
      <c r="Z149">
        <f t="shared" si="18"/>
        <v>0.67449041870584558</v>
      </c>
      <c r="AB149" s="3"/>
      <c r="AC149" s="3"/>
      <c r="AD149" s="3"/>
      <c r="AE149" s="3"/>
    </row>
    <row r="150" spans="1:31" x14ac:dyDescent="0.35">
      <c r="A150" s="7">
        <f t="shared" si="14"/>
        <v>40031.979166666672</v>
      </c>
      <c r="B150" s="3">
        <v>218</v>
      </c>
      <c r="C150" s="3">
        <v>23</v>
      </c>
      <c r="D150" s="3">
        <v>30</v>
      </c>
      <c r="E150">
        <f t="shared" si="13"/>
        <v>2330</v>
      </c>
      <c r="F150">
        <f t="shared" si="15"/>
        <v>218.97916666666669</v>
      </c>
      <c r="G150" s="3">
        <v>36000</v>
      </c>
      <c r="H150" s="3">
        <v>290.91000000000003</v>
      </c>
      <c r="I150" s="2">
        <v>1.2638E-2</v>
      </c>
      <c r="J150" s="3">
        <v>7.3208002E-4</v>
      </c>
      <c r="K150" s="3">
        <v>1.1927000000000001</v>
      </c>
      <c r="L150" s="3">
        <v>1.4109</v>
      </c>
      <c r="M150" s="3">
        <v>144.51</v>
      </c>
      <c r="N150" s="3">
        <v>-0.77981</v>
      </c>
      <c r="O150" s="3">
        <v>0.66176000000000001</v>
      </c>
      <c r="P150" s="3">
        <v>3.8848002E-2</v>
      </c>
      <c r="Q150" s="3">
        <v>-2.6019E-8</v>
      </c>
      <c r="R150" s="3">
        <v>0</v>
      </c>
      <c r="S150" s="3">
        <v>0</v>
      </c>
      <c r="T150" s="3">
        <v>345.29602999999997</v>
      </c>
      <c r="U150" s="3">
        <v>386.03787</v>
      </c>
      <c r="V150">
        <f t="shared" si="16"/>
        <v>-40.741840000000025</v>
      </c>
      <c r="W150" s="3">
        <v>-29.22</v>
      </c>
      <c r="X150" s="3"/>
      <c r="Y150" s="3">
        <f t="shared" si="17"/>
        <v>-11.403790000000029</v>
      </c>
      <c r="Z150">
        <f t="shared" si="18"/>
        <v>1.0245759357880314E-2</v>
      </c>
      <c r="AB150" s="3"/>
      <c r="AC150" s="3"/>
      <c r="AD150" s="3"/>
      <c r="AE150" s="3"/>
    </row>
    <row r="151" spans="1:31" x14ac:dyDescent="0.35">
      <c r="A151" s="7">
        <f t="shared" si="14"/>
        <v>40032</v>
      </c>
      <c r="B151" s="3">
        <v>219</v>
      </c>
      <c r="C151" s="3">
        <v>0</v>
      </c>
      <c r="D151" s="3">
        <v>0</v>
      </c>
      <c r="E151">
        <f t="shared" si="13"/>
        <v>0</v>
      </c>
      <c r="F151">
        <f t="shared" si="15"/>
        <v>219</v>
      </c>
      <c r="G151" s="3">
        <v>36000</v>
      </c>
      <c r="H151" s="3">
        <v>290.39999999999998</v>
      </c>
      <c r="I151" s="2">
        <v>1.2522999999999999E-2</v>
      </c>
      <c r="J151" s="3">
        <v>7.4087996999999998E-4</v>
      </c>
      <c r="K151" s="3">
        <v>1.1947000000000001</v>
      </c>
      <c r="L151" s="3">
        <v>0.52351000000000003</v>
      </c>
      <c r="M151" s="3">
        <v>107.65</v>
      </c>
      <c r="N151" s="3">
        <v>-3.4428000000000001</v>
      </c>
      <c r="O151" s="3">
        <v>-1.1692</v>
      </c>
      <c r="P151" s="3">
        <v>4.8009998999999998E-2</v>
      </c>
      <c r="Q151" s="3">
        <v>1.4016999999999999E-7</v>
      </c>
      <c r="R151" s="3">
        <v>0</v>
      </c>
      <c r="S151" s="3">
        <v>0</v>
      </c>
      <c r="T151" s="3">
        <v>342.38117</v>
      </c>
      <c r="U151" s="3">
        <v>381.90557000000001</v>
      </c>
      <c r="V151">
        <f t="shared" si="16"/>
        <v>-39.524400000000014</v>
      </c>
      <c r="W151" s="3">
        <v>-35.053333000000002</v>
      </c>
      <c r="X151" s="3"/>
      <c r="Y151" s="3">
        <f t="shared" si="17"/>
        <v>0.14093299999998266</v>
      </c>
      <c r="Z151">
        <f t="shared" si="18"/>
        <v>1.031521111179946</v>
      </c>
      <c r="AB151" s="3"/>
      <c r="AC151" s="3"/>
      <c r="AD151" s="3"/>
      <c r="AE151" s="3"/>
    </row>
    <row r="152" spans="1:31" x14ac:dyDescent="0.35">
      <c r="A152" s="7">
        <f t="shared" si="14"/>
        <v>40032.020833333336</v>
      </c>
      <c r="B152" s="3">
        <v>219</v>
      </c>
      <c r="C152" s="3">
        <v>0</v>
      </c>
      <c r="D152" s="3">
        <v>30</v>
      </c>
      <c r="E152">
        <f t="shared" si="13"/>
        <v>30</v>
      </c>
      <c r="F152">
        <f t="shared" si="15"/>
        <v>219.02083333333334</v>
      </c>
      <c r="G152" s="3">
        <v>36000</v>
      </c>
      <c r="H152" s="3">
        <v>290.31</v>
      </c>
      <c r="I152" s="2">
        <v>1.2567E-2</v>
      </c>
      <c r="J152" s="3">
        <v>7.3481002000000005E-4</v>
      </c>
      <c r="K152" s="3">
        <v>1.1948000000000001</v>
      </c>
      <c r="L152" s="3">
        <v>1.1231</v>
      </c>
      <c r="M152" s="3">
        <v>137.05000000000001</v>
      </c>
      <c r="N152" s="3">
        <v>0.14366999999999999</v>
      </c>
      <c r="O152" s="3">
        <v>0.39068000000000003</v>
      </c>
      <c r="P152" s="3">
        <v>5.0709999999999998E-2</v>
      </c>
      <c r="Q152" s="3">
        <v>-2.2195000000000001E-8</v>
      </c>
      <c r="R152" s="3">
        <v>0</v>
      </c>
      <c r="S152" s="3">
        <v>0</v>
      </c>
      <c r="T152" s="3">
        <v>343.52</v>
      </c>
      <c r="U152" s="3">
        <v>381.04329999999999</v>
      </c>
      <c r="V152">
        <f t="shared" si="16"/>
        <v>-37.523300000000006</v>
      </c>
      <c r="W152" s="3">
        <v>-36.200000000000003</v>
      </c>
      <c r="X152" s="3"/>
      <c r="Y152" s="3">
        <f t="shared" si="17"/>
        <v>-1.8576500000000067</v>
      </c>
      <c r="Z152">
        <f t="shared" si="18"/>
        <v>0.4038011033023492</v>
      </c>
      <c r="AB152" s="3"/>
      <c r="AC152" s="3"/>
      <c r="AD152" s="3"/>
      <c r="AE152" s="3"/>
    </row>
    <row r="153" spans="1:31" x14ac:dyDescent="0.35">
      <c r="A153" s="7">
        <f t="shared" si="14"/>
        <v>40032.041666666664</v>
      </c>
      <c r="B153" s="3">
        <v>219</v>
      </c>
      <c r="C153" s="3">
        <v>1</v>
      </c>
      <c r="D153" s="3">
        <v>0</v>
      </c>
      <c r="E153">
        <f t="shared" si="13"/>
        <v>100</v>
      </c>
      <c r="F153">
        <f t="shared" si="15"/>
        <v>219.04166666666666</v>
      </c>
      <c r="G153" s="3">
        <v>36000</v>
      </c>
      <c r="H153" s="3">
        <v>289.58999999999997</v>
      </c>
      <c r="I153" s="2">
        <v>1.2435999999999999E-2</v>
      </c>
      <c r="J153" s="3">
        <v>7.5321999999999997E-4</v>
      </c>
      <c r="K153" s="3">
        <v>1.1978</v>
      </c>
      <c r="L153" s="3">
        <v>1.0093000000000001</v>
      </c>
      <c r="M153" s="3">
        <v>130.84</v>
      </c>
      <c r="N153" s="3">
        <v>1.9632000000000001</v>
      </c>
      <c r="O153" s="3">
        <v>1.8206</v>
      </c>
      <c r="P153" s="3">
        <v>2.2428E-2</v>
      </c>
      <c r="Q153" s="3">
        <v>-1.8211999999999999E-7</v>
      </c>
      <c r="R153" s="3">
        <v>0</v>
      </c>
      <c r="S153" s="3">
        <v>0</v>
      </c>
      <c r="T153" s="3">
        <v>342.35309999999998</v>
      </c>
      <c r="U153" s="3">
        <v>380.85797000000002</v>
      </c>
      <c r="V153">
        <f t="shared" si="16"/>
        <v>-38.504870000000039</v>
      </c>
      <c r="W153" s="3">
        <v>-34.793332999999997</v>
      </c>
      <c r="X153" s="3"/>
      <c r="Y153" s="3">
        <f t="shared" si="17"/>
        <v>-7.4953370000000419</v>
      </c>
      <c r="Z153">
        <f t="shared" si="18"/>
        <v>1.019469831501062</v>
      </c>
      <c r="AB153" s="3"/>
      <c r="AC153" s="3"/>
      <c r="AD153" s="3"/>
      <c r="AE153" s="3"/>
    </row>
    <row r="154" spans="1:31" x14ac:dyDescent="0.35">
      <c r="A154" s="7">
        <f t="shared" si="14"/>
        <v>40032.0625</v>
      </c>
      <c r="B154" s="3">
        <v>219</v>
      </c>
      <c r="C154" s="3">
        <v>1</v>
      </c>
      <c r="D154" s="3">
        <v>30</v>
      </c>
      <c r="E154">
        <f t="shared" si="13"/>
        <v>130</v>
      </c>
      <c r="F154">
        <f t="shared" si="15"/>
        <v>219.0625</v>
      </c>
      <c r="G154" s="3">
        <v>36000</v>
      </c>
      <c r="H154" s="3">
        <v>289.26</v>
      </c>
      <c r="I154" s="2">
        <v>1.2161999999999999E-2</v>
      </c>
      <c r="J154" s="3">
        <v>7.5193000000000005E-4</v>
      </c>
      <c r="K154" s="3">
        <v>1.1992</v>
      </c>
      <c r="L154" s="3">
        <v>1.4607000000000001</v>
      </c>
      <c r="M154" s="3">
        <v>136.93</v>
      </c>
      <c r="N154" s="3">
        <v>-4.1334</v>
      </c>
      <c r="O154" s="3">
        <v>-0.61231000000000002</v>
      </c>
      <c r="P154" s="3">
        <v>3.7220001000000003E-2</v>
      </c>
      <c r="Q154" s="3">
        <v>8.7255002999999994E-8</v>
      </c>
      <c r="R154" s="3">
        <v>0</v>
      </c>
      <c r="S154" s="3">
        <v>0</v>
      </c>
      <c r="T154" s="3">
        <v>339.88833</v>
      </c>
      <c r="U154" s="3">
        <v>379.35737</v>
      </c>
      <c r="V154">
        <f t="shared" si="16"/>
        <v>-39.469040000000007</v>
      </c>
      <c r="W154" s="3">
        <v>-35.053333000000002</v>
      </c>
      <c r="X154" s="3"/>
      <c r="Y154" s="3">
        <f t="shared" si="17"/>
        <v>0.33000299999999783</v>
      </c>
      <c r="Z154">
        <f t="shared" si="18"/>
        <v>1.074733898784497</v>
      </c>
      <c r="AB154" s="3"/>
      <c r="AC154" s="3"/>
      <c r="AD154" s="3"/>
      <c r="AE154" s="3"/>
    </row>
    <row r="155" spans="1:31" x14ac:dyDescent="0.35">
      <c r="A155" s="7">
        <f t="shared" si="14"/>
        <v>40032.083333333336</v>
      </c>
      <c r="B155" s="3">
        <v>219</v>
      </c>
      <c r="C155" s="3">
        <v>2</v>
      </c>
      <c r="D155" s="3">
        <v>0</v>
      </c>
      <c r="E155">
        <f t="shared" si="13"/>
        <v>200</v>
      </c>
      <c r="F155">
        <f t="shared" si="15"/>
        <v>219.08333333333334</v>
      </c>
      <c r="G155" s="3">
        <v>36000</v>
      </c>
      <c r="H155" s="3">
        <v>288.76</v>
      </c>
      <c r="I155" s="2">
        <v>1.1873999999999999E-2</v>
      </c>
      <c r="J155" s="3">
        <v>7.3327997000000001E-4</v>
      </c>
      <c r="K155" s="3">
        <v>1.2015</v>
      </c>
      <c r="L155" s="3">
        <v>1.2084999999999999</v>
      </c>
      <c r="M155" s="3">
        <v>121.53</v>
      </c>
      <c r="N155" s="3">
        <v>-0.22170000000000001</v>
      </c>
      <c r="O155" s="3">
        <v>0.93600000000000005</v>
      </c>
      <c r="P155" s="3">
        <v>4.8694000000000001E-2</v>
      </c>
      <c r="Q155" s="3">
        <v>-7.5899997E-8</v>
      </c>
      <c r="R155" s="3">
        <v>0</v>
      </c>
      <c r="S155" s="3">
        <v>0</v>
      </c>
      <c r="T155" s="3">
        <v>338.41327000000001</v>
      </c>
      <c r="U155" s="3">
        <v>378.43497000000002</v>
      </c>
      <c r="V155">
        <f t="shared" si="16"/>
        <v>-40.02170000000001</v>
      </c>
      <c r="W155" s="3">
        <v>-37.78</v>
      </c>
      <c r="X155" s="3"/>
      <c r="Y155" s="3">
        <f t="shared" si="17"/>
        <v>-2.9560000000000102</v>
      </c>
      <c r="Z155">
        <f t="shared" si="18"/>
        <v>0.31864210197617759</v>
      </c>
      <c r="AB155" s="3"/>
      <c r="AC155" s="3"/>
      <c r="AD155" s="3"/>
      <c r="AE155" s="3"/>
    </row>
    <row r="156" spans="1:31" x14ac:dyDescent="0.35">
      <c r="A156" s="7">
        <f t="shared" si="14"/>
        <v>40032.104166666672</v>
      </c>
      <c r="B156" s="3">
        <v>219</v>
      </c>
      <c r="C156" s="3">
        <v>2</v>
      </c>
      <c r="D156" s="3">
        <v>30</v>
      </c>
      <c r="E156">
        <f t="shared" si="13"/>
        <v>230</v>
      </c>
      <c r="F156">
        <f t="shared" si="15"/>
        <v>219.10416666666669</v>
      </c>
      <c r="G156" s="3">
        <v>36000</v>
      </c>
      <c r="H156" s="3">
        <v>288.89</v>
      </c>
      <c r="I156" s="2">
        <v>1.1939E-2</v>
      </c>
      <c r="J156" s="3">
        <v>7.2760000999999997E-4</v>
      </c>
      <c r="K156" s="3">
        <v>1.2008000000000001</v>
      </c>
      <c r="L156" s="3">
        <v>0.90217000000000003</v>
      </c>
      <c r="M156" s="3">
        <v>130.38999999999999</v>
      </c>
      <c r="N156" s="3">
        <v>-0.74458000000000002</v>
      </c>
      <c r="O156" s="3">
        <v>-4.4139999999999999E-2</v>
      </c>
      <c r="P156" s="3">
        <v>3.9599001000000002E-2</v>
      </c>
      <c r="Q156" s="3">
        <v>2.0622000000000001E-8</v>
      </c>
      <c r="R156" s="3">
        <v>0</v>
      </c>
      <c r="S156" s="3">
        <v>0</v>
      </c>
      <c r="T156" s="3">
        <v>336.91395999999997</v>
      </c>
      <c r="U156" s="3">
        <v>376.0806</v>
      </c>
      <c r="V156">
        <f t="shared" si="16"/>
        <v>-39.166640000000029</v>
      </c>
      <c r="W156" s="3">
        <v>-40.836666999999998</v>
      </c>
      <c r="X156" s="3"/>
      <c r="Y156" s="3">
        <f t="shared" si="17"/>
        <v>2.4587469999999669</v>
      </c>
      <c r="Z156">
        <f t="shared" si="18"/>
        <v>0.47227978948844218</v>
      </c>
      <c r="AB156" s="3"/>
      <c r="AC156" s="3"/>
      <c r="AD156" s="3"/>
      <c r="AE156" s="3"/>
    </row>
    <row r="157" spans="1:31" x14ac:dyDescent="0.35">
      <c r="A157" s="7">
        <f t="shared" si="14"/>
        <v>40032.125</v>
      </c>
      <c r="B157" s="3">
        <v>219</v>
      </c>
      <c r="C157" s="3">
        <v>3</v>
      </c>
      <c r="D157" s="3">
        <v>0</v>
      </c>
      <c r="E157">
        <f t="shared" si="13"/>
        <v>300</v>
      </c>
      <c r="F157">
        <f t="shared" si="15"/>
        <v>219.125</v>
      </c>
      <c r="G157" s="3">
        <v>36000</v>
      </c>
      <c r="H157" s="3">
        <v>288.3</v>
      </c>
      <c r="I157" s="2">
        <v>1.1745999999999999E-2</v>
      </c>
      <c r="J157" s="3">
        <v>7.5777997999999997E-4</v>
      </c>
      <c r="K157" s="3">
        <v>1.2034</v>
      </c>
      <c r="L157" s="3">
        <v>1.3251999999999999</v>
      </c>
      <c r="M157" s="3">
        <v>131.28</v>
      </c>
      <c r="N157" s="3">
        <v>-0.83774999999999999</v>
      </c>
      <c r="O157" s="3">
        <v>4.5217E-2</v>
      </c>
      <c r="P157" s="3">
        <v>4.3611001000000003E-2</v>
      </c>
      <c r="Q157" s="3">
        <v>-5.3836998999999997E-8</v>
      </c>
      <c r="R157" s="3">
        <v>0</v>
      </c>
      <c r="S157" s="3">
        <v>0</v>
      </c>
      <c r="T157" s="3">
        <v>336.45517000000001</v>
      </c>
      <c r="U157" s="3">
        <v>375.39330000000001</v>
      </c>
      <c r="V157">
        <f t="shared" si="16"/>
        <v>-38.938130000000001</v>
      </c>
      <c r="W157" s="3">
        <v>-39.256667</v>
      </c>
      <c r="X157" s="3"/>
      <c r="Y157" s="3">
        <f t="shared" si="17"/>
        <v>1.111069999999998</v>
      </c>
      <c r="Z157">
        <f t="shared" si="18"/>
        <v>2.4880406357817209</v>
      </c>
      <c r="AB157" s="3"/>
      <c r="AC157" s="3"/>
      <c r="AD157" s="3"/>
      <c r="AE157" s="3"/>
    </row>
    <row r="158" spans="1:31" x14ac:dyDescent="0.35">
      <c r="A158" s="7">
        <f t="shared" si="14"/>
        <v>40032.145833333336</v>
      </c>
      <c r="B158" s="3">
        <v>219</v>
      </c>
      <c r="C158" s="3">
        <v>3</v>
      </c>
      <c r="D158" s="3">
        <v>30</v>
      </c>
      <c r="E158">
        <f t="shared" si="13"/>
        <v>330</v>
      </c>
      <c r="F158">
        <f t="shared" si="15"/>
        <v>219.14583333333334</v>
      </c>
      <c r="G158" s="3">
        <v>36000</v>
      </c>
      <c r="H158" s="3">
        <v>287.76</v>
      </c>
      <c r="I158" s="2">
        <v>1.1587E-2</v>
      </c>
      <c r="J158" s="3">
        <v>7.7223999000000003E-4</v>
      </c>
      <c r="K158" s="3">
        <v>1.2056</v>
      </c>
      <c r="L158" s="3">
        <v>1.3594999999999999</v>
      </c>
      <c r="M158" s="3">
        <v>136.22999999999999</v>
      </c>
      <c r="N158" s="3">
        <v>-4.0472000000000001</v>
      </c>
      <c r="O158" s="3">
        <v>-0.70499999999999996</v>
      </c>
      <c r="P158" s="3">
        <v>5.3049001999999998E-2</v>
      </c>
      <c r="Q158" s="3">
        <v>2.0947000999999999E-8</v>
      </c>
      <c r="R158" s="3">
        <v>0</v>
      </c>
      <c r="S158" s="3">
        <v>0</v>
      </c>
      <c r="T158" s="3">
        <v>335.33283</v>
      </c>
      <c r="U158" s="3">
        <v>375.03922999999998</v>
      </c>
      <c r="V158">
        <f t="shared" si="16"/>
        <v>-39.706399999999974</v>
      </c>
      <c r="W158" s="3">
        <v>-36.770000000000003</v>
      </c>
      <c r="X158" s="3"/>
      <c r="Y158" s="3">
        <f t="shared" si="17"/>
        <v>1.8158000000000314</v>
      </c>
      <c r="Z158">
        <f t="shared" si="18"/>
        <v>1.6183762430186786</v>
      </c>
      <c r="AB158" s="3"/>
      <c r="AC158" s="3"/>
      <c r="AD158" s="3"/>
      <c r="AE158" s="3"/>
    </row>
    <row r="159" spans="1:31" x14ac:dyDescent="0.35">
      <c r="A159" s="7">
        <f t="shared" si="14"/>
        <v>40032.166666666664</v>
      </c>
      <c r="B159" s="3">
        <v>219</v>
      </c>
      <c r="C159" s="3">
        <v>4</v>
      </c>
      <c r="D159" s="3">
        <v>0</v>
      </c>
      <c r="E159">
        <f t="shared" si="13"/>
        <v>400</v>
      </c>
      <c r="F159">
        <f t="shared" si="15"/>
        <v>219.16666666666666</v>
      </c>
      <c r="G159" s="3">
        <v>36000</v>
      </c>
      <c r="H159" s="3">
        <v>287.73</v>
      </c>
      <c r="I159" s="2">
        <v>1.1540999999999999E-2</v>
      </c>
      <c r="J159" s="3">
        <v>7.6747999999999996E-4</v>
      </c>
      <c r="K159" s="3">
        <v>1.2056</v>
      </c>
      <c r="L159" s="3">
        <v>1.2332000000000001</v>
      </c>
      <c r="M159" s="3">
        <v>107.43</v>
      </c>
      <c r="N159" s="3">
        <v>-6.6768000000000001</v>
      </c>
      <c r="O159" s="3">
        <v>-2.4981</v>
      </c>
      <c r="P159" s="3">
        <v>3.4069002000000001E-2</v>
      </c>
      <c r="Q159" s="3">
        <v>1.1913E-7</v>
      </c>
      <c r="R159" s="3">
        <v>5.3666642999999998E-3</v>
      </c>
      <c r="S159" s="3">
        <v>1.7278</v>
      </c>
      <c r="T159" s="3">
        <v>335.98239999999998</v>
      </c>
      <c r="U159" s="3">
        <v>374.43450000000001</v>
      </c>
      <c r="V159">
        <f t="shared" si="16"/>
        <v>-40.174533335700005</v>
      </c>
      <c r="W159" s="3">
        <v>-38.143332999999998</v>
      </c>
      <c r="X159" s="3"/>
      <c r="Y159" s="3">
        <f t="shared" si="17"/>
        <v>7.1436996642999944</v>
      </c>
      <c r="Z159">
        <f t="shared" si="18"/>
        <v>4.5169842869477872</v>
      </c>
      <c r="AB159" s="3"/>
      <c r="AC159" s="3"/>
      <c r="AD159" s="3"/>
      <c r="AE159" s="3"/>
    </row>
    <row r="160" spans="1:31" x14ac:dyDescent="0.35">
      <c r="A160" s="7">
        <f t="shared" si="14"/>
        <v>40032.1875</v>
      </c>
      <c r="B160" s="3">
        <v>219</v>
      </c>
      <c r="C160" s="3">
        <v>4</v>
      </c>
      <c r="D160" s="3">
        <v>30</v>
      </c>
      <c r="E160">
        <f t="shared" si="13"/>
        <v>430</v>
      </c>
      <c r="F160">
        <f t="shared" si="15"/>
        <v>219.1875</v>
      </c>
      <c r="G160" s="3">
        <v>36000</v>
      </c>
      <c r="H160" s="3">
        <v>288.32</v>
      </c>
      <c r="I160" s="2">
        <v>1.1767E-2</v>
      </c>
      <c r="J160" s="3">
        <v>7.1792001999999996E-4</v>
      </c>
      <c r="K160" s="3">
        <v>1.2029000000000001</v>
      </c>
      <c r="L160" s="3">
        <v>1.5891</v>
      </c>
      <c r="M160" s="3">
        <v>98.49</v>
      </c>
      <c r="N160" s="3">
        <v>-9.6561000000000003</v>
      </c>
      <c r="O160" s="3">
        <v>-2.0775999999999999</v>
      </c>
      <c r="P160" s="3">
        <v>8.3950996E-2</v>
      </c>
      <c r="Q160" s="3">
        <v>8.7359999999999996E-8</v>
      </c>
      <c r="R160" s="3">
        <v>8.4401334000000006</v>
      </c>
      <c r="S160" s="3">
        <v>4.5978667</v>
      </c>
      <c r="T160" s="3">
        <v>335.86207000000002</v>
      </c>
      <c r="U160" s="3">
        <v>377.23883000000001</v>
      </c>
      <c r="V160">
        <f t="shared" si="16"/>
        <v>-37.534493300000008</v>
      </c>
      <c r="W160" s="3">
        <v>-34.356667000000002</v>
      </c>
      <c r="X160" s="3"/>
      <c r="Y160" s="3">
        <f t="shared" si="17"/>
        <v>8.5558736999999958</v>
      </c>
      <c r="Z160">
        <f t="shared" si="18"/>
        <v>3.6923666973238833</v>
      </c>
      <c r="AB160" s="3"/>
      <c r="AC160" s="3"/>
      <c r="AD160" s="3"/>
      <c r="AE160" s="3"/>
    </row>
    <row r="161" spans="1:31" x14ac:dyDescent="0.35">
      <c r="A161" s="7">
        <f t="shared" si="14"/>
        <v>40032.208333333336</v>
      </c>
      <c r="B161" s="3">
        <v>219</v>
      </c>
      <c r="C161" s="3">
        <v>5</v>
      </c>
      <c r="D161" s="3">
        <v>0</v>
      </c>
      <c r="E161">
        <f t="shared" si="13"/>
        <v>500</v>
      </c>
      <c r="F161">
        <f t="shared" si="15"/>
        <v>219.20833333333334</v>
      </c>
      <c r="G161" s="3">
        <v>36000</v>
      </c>
      <c r="H161" s="3">
        <v>288.89999999999998</v>
      </c>
      <c r="I161" s="2">
        <v>1.2116E-2</v>
      </c>
      <c r="J161" s="3">
        <v>6.9242000000000001E-4</v>
      </c>
      <c r="K161" s="3">
        <v>1.2002999999999999</v>
      </c>
      <c r="L161" s="3">
        <v>1.5430999999999999</v>
      </c>
      <c r="M161" s="3">
        <v>107.07</v>
      </c>
      <c r="N161" s="3">
        <v>-12.602</v>
      </c>
      <c r="O161" s="3">
        <v>-0.12316000000000001</v>
      </c>
      <c r="P161" s="3">
        <v>8.4164999000000004E-2</v>
      </c>
      <c r="Q161" s="3">
        <v>8.0030999999999997E-8</v>
      </c>
      <c r="R161" s="3">
        <v>39.346632999999997</v>
      </c>
      <c r="S161" s="3">
        <v>15.385866</v>
      </c>
      <c r="T161" s="3">
        <v>336.37720000000002</v>
      </c>
      <c r="U161" s="3">
        <v>382.25236999999998</v>
      </c>
      <c r="V161">
        <f t="shared" si="16"/>
        <v>-21.914402999999993</v>
      </c>
      <c r="W161" s="3">
        <v>-25.34</v>
      </c>
      <c r="X161" s="3"/>
      <c r="Y161" s="3">
        <f t="shared" si="17"/>
        <v>16.150757000000006</v>
      </c>
      <c r="Z161">
        <f t="shared" si="18"/>
        <v>3.7147276810436183</v>
      </c>
      <c r="AB161" s="3"/>
      <c r="AC161" s="3"/>
      <c r="AD161" s="3"/>
      <c r="AE161" s="3"/>
    </row>
    <row r="162" spans="1:31" x14ac:dyDescent="0.35">
      <c r="A162" s="7">
        <f t="shared" si="14"/>
        <v>40032.229166666672</v>
      </c>
      <c r="B162" s="3">
        <v>219</v>
      </c>
      <c r="C162" s="3">
        <v>5</v>
      </c>
      <c r="D162" s="3">
        <v>30</v>
      </c>
      <c r="E162">
        <f t="shared" si="13"/>
        <v>530</v>
      </c>
      <c r="F162">
        <f t="shared" si="15"/>
        <v>219.22916666666669</v>
      </c>
      <c r="G162" s="3">
        <v>36000</v>
      </c>
      <c r="H162" s="3">
        <v>290.72000000000003</v>
      </c>
      <c r="I162" s="2">
        <v>1.2500000000000001E-2</v>
      </c>
      <c r="J162" s="3">
        <v>6.4889999000000004E-4</v>
      </c>
      <c r="K162" s="3">
        <v>1.1926000000000001</v>
      </c>
      <c r="L162" s="3">
        <v>1.9815</v>
      </c>
      <c r="M162" s="3">
        <v>91.358999999999995</v>
      </c>
      <c r="N162" s="3">
        <v>-17.712</v>
      </c>
      <c r="O162" s="3">
        <v>17.143000000000001</v>
      </c>
      <c r="P162" s="3">
        <v>0.16081000000000001</v>
      </c>
      <c r="Q162" s="3">
        <v>-1.0483000000000001E-7</v>
      </c>
      <c r="R162" s="3">
        <v>99.167101000000002</v>
      </c>
      <c r="S162" s="3">
        <v>33.264533</v>
      </c>
      <c r="T162" s="3">
        <v>340.46812999999997</v>
      </c>
      <c r="U162" s="3">
        <v>392.00907000000001</v>
      </c>
      <c r="V162">
        <f t="shared" si="16"/>
        <v>14.361627999999939</v>
      </c>
      <c r="W162" s="3">
        <v>-14.95</v>
      </c>
      <c r="X162" s="3"/>
      <c r="Y162" s="3">
        <f t="shared" si="17"/>
        <v>29.880627999999941</v>
      </c>
      <c r="Z162">
        <f t="shared" si="18"/>
        <v>1.9412091337949577E-2</v>
      </c>
      <c r="AB162" s="3"/>
      <c r="AC162" s="3"/>
      <c r="AD162" s="3"/>
      <c r="AE162" s="3"/>
    </row>
    <row r="163" spans="1:31" x14ac:dyDescent="0.35">
      <c r="A163" s="7">
        <f t="shared" si="14"/>
        <v>40032.25</v>
      </c>
      <c r="B163" s="3">
        <v>219</v>
      </c>
      <c r="C163" s="3">
        <v>6</v>
      </c>
      <c r="D163" s="3">
        <v>0</v>
      </c>
      <c r="E163">
        <f t="shared" si="13"/>
        <v>600</v>
      </c>
      <c r="F163">
        <f t="shared" si="15"/>
        <v>219.25</v>
      </c>
      <c r="G163" s="3">
        <v>36000</v>
      </c>
      <c r="H163" s="3">
        <v>291.67</v>
      </c>
      <c r="I163" s="2">
        <v>1.2711999999999999E-2</v>
      </c>
      <c r="J163" s="3">
        <v>6.5603001999999997E-4</v>
      </c>
      <c r="K163" s="3">
        <v>1.1886000000000001</v>
      </c>
      <c r="L163" s="3">
        <v>2.0063</v>
      </c>
      <c r="M163" s="3">
        <v>92.677999999999997</v>
      </c>
      <c r="N163" s="3">
        <v>-12.148999999999999</v>
      </c>
      <c r="O163" s="3">
        <v>33.348999999999997</v>
      </c>
      <c r="P163" s="3">
        <v>0.16434000000000001</v>
      </c>
      <c r="Q163" s="3">
        <v>-2.7037000999999999E-7</v>
      </c>
      <c r="R163" s="3">
        <v>158.97030000000001</v>
      </c>
      <c r="S163" s="3">
        <v>46.793199999999999</v>
      </c>
      <c r="T163" s="3">
        <v>343.25693000000001</v>
      </c>
      <c r="U163" s="3">
        <v>399.90733</v>
      </c>
      <c r="V163">
        <f t="shared" si="16"/>
        <v>55.526700000000005</v>
      </c>
      <c r="W163" s="3">
        <v>-4.2503333000000003</v>
      </c>
      <c r="X163" s="3"/>
      <c r="Y163" s="3">
        <f t="shared" si="17"/>
        <v>38.577033300000011</v>
      </c>
      <c r="Z163">
        <f t="shared" si="18"/>
        <v>0.35465125700709527</v>
      </c>
      <c r="AB163" s="3"/>
      <c r="AC163" s="3"/>
      <c r="AD163" s="3"/>
      <c r="AE163" s="3"/>
    </row>
    <row r="164" spans="1:31" x14ac:dyDescent="0.35">
      <c r="A164" s="7">
        <f t="shared" si="14"/>
        <v>40032.270833333336</v>
      </c>
      <c r="B164" s="3">
        <v>219</v>
      </c>
      <c r="C164" s="3">
        <v>6</v>
      </c>
      <c r="D164" s="3">
        <v>30</v>
      </c>
      <c r="E164">
        <f t="shared" si="13"/>
        <v>630</v>
      </c>
      <c r="F164">
        <f t="shared" si="15"/>
        <v>219.27083333333334</v>
      </c>
      <c r="G164" s="3">
        <v>36000</v>
      </c>
      <c r="H164" s="3">
        <v>292.95999999999998</v>
      </c>
      <c r="I164" s="2">
        <v>1.2912E-2</v>
      </c>
      <c r="J164" s="3">
        <v>6.5092999000000002E-4</v>
      </c>
      <c r="K164" s="3">
        <v>1.1832</v>
      </c>
      <c r="L164" s="3">
        <v>2.6255000000000002</v>
      </c>
      <c r="M164" s="3">
        <v>87.983999999999995</v>
      </c>
      <c r="N164" s="3">
        <v>-12.904</v>
      </c>
      <c r="O164" s="3">
        <v>64.102999999999994</v>
      </c>
      <c r="P164" s="3">
        <v>0.26749000000000001</v>
      </c>
      <c r="Q164" s="3">
        <v>-4.0238001000000002E-7</v>
      </c>
      <c r="R164" s="3">
        <v>240.53605999999999</v>
      </c>
      <c r="S164" s="3">
        <v>64.268433999999999</v>
      </c>
      <c r="T164" s="3">
        <v>347.21636999999998</v>
      </c>
      <c r="U164" s="3">
        <v>408.34426000000002</v>
      </c>
      <c r="V164">
        <f t="shared" si="16"/>
        <v>115.13973599999991</v>
      </c>
      <c r="W164" s="3">
        <v>7.7973333</v>
      </c>
      <c r="X164" s="3"/>
      <c r="Y164" s="3">
        <f t="shared" si="17"/>
        <v>56.143402699999918</v>
      </c>
      <c r="Z164">
        <f t="shared" si="18"/>
        <v>0.47696901422162818</v>
      </c>
      <c r="AB164" s="3"/>
      <c r="AC164" s="3"/>
      <c r="AD164" s="3"/>
      <c r="AE164" s="3"/>
    </row>
    <row r="165" spans="1:31" x14ac:dyDescent="0.35">
      <c r="A165" s="7">
        <f t="shared" si="14"/>
        <v>40032.291666666664</v>
      </c>
      <c r="B165" s="3">
        <v>219</v>
      </c>
      <c r="C165" s="3">
        <v>7</v>
      </c>
      <c r="D165" s="3">
        <v>0</v>
      </c>
      <c r="E165">
        <f t="shared" si="13"/>
        <v>700</v>
      </c>
      <c r="F165">
        <f t="shared" si="15"/>
        <v>219.29166666666666</v>
      </c>
      <c r="G165" s="3">
        <v>36000</v>
      </c>
      <c r="H165" s="3">
        <v>294.64</v>
      </c>
      <c r="I165" s="2">
        <v>1.3027E-2</v>
      </c>
      <c r="J165" s="3">
        <v>6.3545001000000004E-4</v>
      </c>
      <c r="K165" s="3">
        <v>1.1765000000000001</v>
      </c>
      <c r="L165" s="3">
        <v>2.9325000000000001</v>
      </c>
      <c r="M165" s="3">
        <v>95.867000000000004</v>
      </c>
      <c r="N165" s="3">
        <v>-6.2138999999999998</v>
      </c>
      <c r="O165" s="3">
        <v>87.676000000000002</v>
      </c>
      <c r="P165" s="3">
        <v>0.26062000000000002</v>
      </c>
      <c r="Q165" s="3">
        <v>-5.2563001000000001E-7</v>
      </c>
      <c r="R165" s="3">
        <v>339.27080000000001</v>
      </c>
      <c r="S165" s="3">
        <v>84.521967000000004</v>
      </c>
      <c r="T165" s="3">
        <v>357.59870000000001</v>
      </c>
      <c r="U165" s="3">
        <v>420.30423000000002</v>
      </c>
      <c r="V165">
        <f t="shared" si="16"/>
        <v>192.04330299999998</v>
      </c>
      <c r="W165" s="3">
        <v>20.143332999999998</v>
      </c>
      <c r="X165" s="3"/>
      <c r="Y165" s="3">
        <f t="shared" si="17"/>
        <v>90.437869999999975</v>
      </c>
      <c r="Z165">
        <f t="shared" si="18"/>
        <v>0.47389246199403062</v>
      </c>
      <c r="AB165" s="3"/>
      <c r="AC165" s="3"/>
      <c r="AD165" s="3"/>
      <c r="AE165" s="3"/>
    </row>
    <row r="166" spans="1:31" x14ac:dyDescent="0.35">
      <c r="A166" s="7">
        <f t="shared" si="14"/>
        <v>40032.3125</v>
      </c>
      <c r="B166" s="3">
        <v>219</v>
      </c>
      <c r="C166" s="3">
        <v>7</v>
      </c>
      <c r="D166" s="3">
        <v>30</v>
      </c>
      <c r="E166">
        <f t="shared" si="13"/>
        <v>730</v>
      </c>
      <c r="F166">
        <f t="shared" si="15"/>
        <v>219.3125</v>
      </c>
      <c r="G166" s="3">
        <v>36000</v>
      </c>
      <c r="H166" s="3">
        <v>296.26</v>
      </c>
      <c r="I166" s="2">
        <v>1.295E-2</v>
      </c>
      <c r="J166" s="3">
        <v>6.0938002E-4</v>
      </c>
      <c r="K166" s="3">
        <v>1.1700999999999999</v>
      </c>
      <c r="L166" s="3">
        <v>3.2145000000000001</v>
      </c>
      <c r="M166" s="3">
        <v>95.347999999999999</v>
      </c>
      <c r="N166" s="3">
        <v>4.0568999999999997</v>
      </c>
      <c r="O166" s="3">
        <v>128.12</v>
      </c>
      <c r="P166" s="3">
        <v>0.31091000000000002</v>
      </c>
      <c r="Q166" s="3">
        <v>-7.0457003000000002E-7</v>
      </c>
      <c r="R166" s="3">
        <v>400.99527</v>
      </c>
      <c r="S166" s="3">
        <v>92.429899000000006</v>
      </c>
      <c r="T166" s="3">
        <v>381.18713000000002</v>
      </c>
      <c r="U166" s="3">
        <v>432.76925999999997</v>
      </c>
      <c r="V166">
        <f t="shared" si="16"/>
        <v>256.98324100000008</v>
      </c>
      <c r="W166" s="3">
        <v>32.07</v>
      </c>
      <c r="X166" s="3"/>
      <c r="Y166" s="3">
        <f t="shared" si="17"/>
        <v>92.736341000000067</v>
      </c>
      <c r="Z166">
        <f t="shared" si="18"/>
        <v>0.58767949549044096</v>
      </c>
      <c r="AB166" s="3"/>
      <c r="AC166" s="3"/>
      <c r="AD166" s="3"/>
      <c r="AE166" s="3"/>
    </row>
    <row r="167" spans="1:31" x14ac:dyDescent="0.35">
      <c r="A167" s="7">
        <f t="shared" si="14"/>
        <v>40032.333333333336</v>
      </c>
      <c r="B167" s="3">
        <v>219</v>
      </c>
      <c r="C167" s="3">
        <v>8</v>
      </c>
      <c r="D167" s="3">
        <v>0</v>
      </c>
      <c r="E167">
        <f t="shared" si="13"/>
        <v>800</v>
      </c>
      <c r="F167">
        <f t="shared" si="15"/>
        <v>219.33333333333334</v>
      </c>
      <c r="G167" s="3">
        <v>36000</v>
      </c>
      <c r="H167" s="3">
        <v>297.31</v>
      </c>
      <c r="I167" s="2">
        <v>1.2937000000000001E-2</v>
      </c>
      <c r="J167" s="3">
        <v>5.9170002000000005E-4</v>
      </c>
      <c r="K167" s="3">
        <v>1.1658999999999999</v>
      </c>
      <c r="L167" s="3">
        <v>2.8692000000000002</v>
      </c>
      <c r="M167" s="3">
        <v>96.537000000000006</v>
      </c>
      <c r="N167" s="3">
        <v>-8.8371999999999993</v>
      </c>
      <c r="O167" s="3">
        <v>118.87</v>
      </c>
      <c r="P167" s="3">
        <v>0.27129999999999999</v>
      </c>
      <c r="Q167" s="3">
        <v>-6.5736998E-7</v>
      </c>
      <c r="R167" s="3">
        <v>370.36617000000001</v>
      </c>
      <c r="S167" s="3">
        <v>80.544066999999998</v>
      </c>
      <c r="T167" s="3">
        <v>375.62900000000002</v>
      </c>
      <c r="U167" s="3">
        <v>436.36443000000003</v>
      </c>
      <c r="V167">
        <f t="shared" si="16"/>
        <v>229.08667300000008</v>
      </c>
      <c r="W167" s="3">
        <v>36.016666999999998</v>
      </c>
      <c r="X167" s="3"/>
      <c r="Y167" s="3">
        <f t="shared" si="17"/>
        <v>83.037206000000069</v>
      </c>
      <c r="Z167">
        <f t="shared" si="18"/>
        <v>0.56991141337614071</v>
      </c>
      <c r="AB167" s="3"/>
      <c r="AC167" s="3"/>
      <c r="AD167" s="3"/>
      <c r="AE167" s="3"/>
    </row>
    <row r="168" spans="1:31" x14ac:dyDescent="0.35">
      <c r="A168" s="7">
        <f t="shared" si="14"/>
        <v>40032.354166666672</v>
      </c>
      <c r="B168" s="3">
        <v>219</v>
      </c>
      <c r="C168" s="3">
        <v>8</v>
      </c>
      <c r="D168" s="3">
        <v>30</v>
      </c>
      <c r="E168">
        <f t="shared" si="13"/>
        <v>830</v>
      </c>
      <c r="F168">
        <f t="shared" si="15"/>
        <v>219.35416666666669</v>
      </c>
      <c r="G168" s="3">
        <v>36000</v>
      </c>
      <c r="H168" s="3">
        <v>298.69</v>
      </c>
      <c r="I168" s="2">
        <v>1.2978999999999999E-2</v>
      </c>
      <c r="J168" s="3">
        <v>5.8097998000000001E-4</v>
      </c>
      <c r="K168" s="3">
        <v>1.1606000000000001</v>
      </c>
      <c r="L168" s="3">
        <v>2.968</v>
      </c>
      <c r="M168" s="3">
        <v>98.816000000000003</v>
      </c>
      <c r="N168" s="3">
        <v>10.115</v>
      </c>
      <c r="O168" s="3">
        <v>164.97</v>
      </c>
      <c r="P168" s="3">
        <v>0.28391</v>
      </c>
      <c r="Q168" s="3">
        <v>-7.9100999999999999E-7</v>
      </c>
      <c r="R168" s="3">
        <v>546.87009999999998</v>
      </c>
      <c r="S168" s="3">
        <v>117.56823</v>
      </c>
      <c r="T168" s="3">
        <v>378.34222999999997</v>
      </c>
      <c r="U168" s="3">
        <v>449.37763000000001</v>
      </c>
      <c r="V168">
        <f t="shared" si="16"/>
        <v>358.26646999999997</v>
      </c>
      <c r="W168" s="3">
        <v>54.126666999999998</v>
      </c>
      <c r="X168" s="3"/>
      <c r="Y168" s="3">
        <f t="shared" si="17"/>
        <v>129.05480299999996</v>
      </c>
      <c r="Z168">
        <f t="shared" si="18"/>
        <v>0.57567276059556083</v>
      </c>
      <c r="AB168" s="3"/>
      <c r="AC168" s="3"/>
      <c r="AD168" s="3"/>
      <c r="AE168" s="3"/>
    </row>
    <row r="169" spans="1:31" x14ac:dyDescent="0.35">
      <c r="A169" s="7">
        <f t="shared" si="14"/>
        <v>40032.375</v>
      </c>
      <c r="B169" s="3">
        <v>219</v>
      </c>
      <c r="C169" s="3">
        <v>9</v>
      </c>
      <c r="D169" s="3">
        <v>0</v>
      </c>
      <c r="E169">
        <f t="shared" si="13"/>
        <v>900</v>
      </c>
      <c r="F169">
        <f t="shared" si="15"/>
        <v>219.375</v>
      </c>
      <c r="G169" s="3">
        <v>36000</v>
      </c>
      <c r="H169" s="3">
        <v>299.43</v>
      </c>
      <c r="I169" s="2">
        <v>1.2916E-2</v>
      </c>
      <c r="J169" s="3">
        <v>5.7427998000000001E-4</v>
      </c>
      <c r="K169" s="3">
        <v>1.1577999999999999</v>
      </c>
      <c r="L169" s="3">
        <v>2.6637</v>
      </c>
      <c r="M169" s="3">
        <v>102.46</v>
      </c>
      <c r="N169" s="3">
        <v>-7.6292999999999997</v>
      </c>
      <c r="O169" s="3">
        <v>140.86000000000001</v>
      </c>
      <c r="P169" s="3">
        <v>0.24695</v>
      </c>
      <c r="Q169" s="3">
        <v>-6.0683998999999996E-7</v>
      </c>
      <c r="R169" s="3">
        <v>402.79309999999998</v>
      </c>
      <c r="S169" s="3">
        <v>84.582600999999997</v>
      </c>
      <c r="T169" s="3">
        <v>400.63287000000003</v>
      </c>
      <c r="U169" s="3">
        <v>450.09933000000001</v>
      </c>
      <c r="V169">
        <f t="shared" si="16"/>
        <v>268.74403899999993</v>
      </c>
      <c r="W169" s="3">
        <v>52.383333</v>
      </c>
      <c r="X169" s="3"/>
      <c r="Y169" s="3">
        <f t="shared" si="17"/>
        <v>83.130005999999923</v>
      </c>
      <c r="Z169">
        <f t="shared" si="18"/>
        <v>0.6157804828017156</v>
      </c>
      <c r="AB169" s="3"/>
      <c r="AC169" s="3"/>
      <c r="AD169" s="3"/>
      <c r="AE169" s="3"/>
    </row>
    <row r="170" spans="1:31" x14ac:dyDescent="0.35">
      <c r="A170" s="7">
        <f t="shared" si="14"/>
        <v>40032.395833333336</v>
      </c>
      <c r="B170" s="3">
        <v>219</v>
      </c>
      <c r="C170" s="3">
        <v>9</v>
      </c>
      <c r="D170" s="3">
        <v>30</v>
      </c>
      <c r="E170">
        <f t="shared" si="13"/>
        <v>930</v>
      </c>
      <c r="F170">
        <f t="shared" si="15"/>
        <v>219.39583333333334</v>
      </c>
      <c r="G170" s="3">
        <v>36000</v>
      </c>
      <c r="H170" s="3">
        <v>299.85000000000002</v>
      </c>
      <c r="I170" s="2">
        <v>1.2846E-2</v>
      </c>
      <c r="J170" s="3">
        <v>5.6993001000000003E-4</v>
      </c>
      <c r="K170" s="3">
        <v>1.1560999999999999</v>
      </c>
      <c r="L170" s="3">
        <v>2.6267999999999998</v>
      </c>
      <c r="M170" s="3">
        <v>111.11</v>
      </c>
      <c r="N170" s="3">
        <v>-11.166</v>
      </c>
      <c r="O170" s="3">
        <v>132.63999999999999</v>
      </c>
      <c r="P170" s="3">
        <v>0.23965</v>
      </c>
      <c r="Q170" s="3">
        <v>-6.2406002000000001E-7</v>
      </c>
      <c r="R170" s="3">
        <v>379.77363000000003</v>
      </c>
      <c r="S170" s="3">
        <v>78.028032999999994</v>
      </c>
      <c r="T170" s="3">
        <v>387.57600000000002</v>
      </c>
      <c r="U170" s="3">
        <v>450.25783000000001</v>
      </c>
      <c r="V170">
        <f t="shared" si="16"/>
        <v>239.0637670000001</v>
      </c>
      <c r="W170" s="3">
        <v>49.666666999999997</v>
      </c>
      <c r="X170" s="3"/>
      <c r="Y170" s="3">
        <f t="shared" si="17"/>
        <v>67.923100000000119</v>
      </c>
      <c r="Z170">
        <f t="shared" si="18"/>
        <v>0.64137201678378353</v>
      </c>
      <c r="AB170" s="3"/>
      <c r="AC170" s="3"/>
      <c r="AD170" s="3"/>
      <c r="AE170" s="3"/>
    </row>
    <row r="171" spans="1:31" x14ac:dyDescent="0.35">
      <c r="A171" s="7">
        <f t="shared" si="14"/>
        <v>40032.416666666664</v>
      </c>
      <c r="B171" s="3">
        <v>219</v>
      </c>
      <c r="C171" s="3">
        <v>10</v>
      </c>
      <c r="D171" s="3">
        <v>0</v>
      </c>
      <c r="E171">
        <f t="shared" si="13"/>
        <v>1000</v>
      </c>
      <c r="F171">
        <f t="shared" si="15"/>
        <v>219.41666666666666</v>
      </c>
      <c r="G171" s="3">
        <v>36000</v>
      </c>
      <c r="H171" s="3">
        <v>300.45999999999998</v>
      </c>
      <c r="I171" s="2">
        <v>1.2938E-2</v>
      </c>
      <c r="J171" s="3">
        <v>5.6070996999999997E-4</v>
      </c>
      <c r="K171" s="3">
        <v>1.1537999999999999</v>
      </c>
      <c r="L171" s="3">
        <v>2.0070000000000001</v>
      </c>
      <c r="M171" s="3">
        <v>116.12</v>
      </c>
      <c r="N171" s="3">
        <v>-2.6457000000000002</v>
      </c>
      <c r="O171" s="3">
        <v>183.19</v>
      </c>
      <c r="P171" s="3">
        <v>0.22867999999999999</v>
      </c>
      <c r="Q171" s="3">
        <v>-7.9856999999999998E-7</v>
      </c>
      <c r="R171" s="3">
        <v>549.70524</v>
      </c>
      <c r="S171" s="3">
        <v>112.64223</v>
      </c>
      <c r="T171" s="3">
        <v>388.47246999999999</v>
      </c>
      <c r="U171" s="3">
        <v>460.28437000000002</v>
      </c>
      <c r="V171">
        <f t="shared" si="16"/>
        <v>365.25110999999998</v>
      </c>
      <c r="W171" s="3">
        <v>66.776667000000003</v>
      </c>
      <c r="X171" s="3"/>
      <c r="Y171" s="3">
        <f t="shared" si="17"/>
        <v>117.93014299999996</v>
      </c>
      <c r="Z171">
        <f t="shared" si="18"/>
        <v>0.60489031551689676</v>
      </c>
      <c r="AB171" s="3"/>
      <c r="AC171" s="3"/>
      <c r="AD171" s="3"/>
      <c r="AE171" s="3"/>
    </row>
    <row r="172" spans="1:31" x14ac:dyDescent="0.35">
      <c r="A172" s="7">
        <f t="shared" si="14"/>
        <v>40032.4375</v>
      </c>
      <c r="B172" s="3">
        <v>219</v>
      </c>
      <c r="C172" s="3">
        <v>10</v>
      </c>
      <c r="D172" s="3">
        <v>30</v>
      </c>
      <c r="E172">
        <f t="shared" si="13"/>
        <v>1030</v>
      </c>
      <c r="F172">
        <f t="shared" si="15"/>
        <v>219.4375</v>
      </c>
      <c r="G172" s="3">
        <v>36000</v>
      </c>
      <c r="H172" s="3">
        <v>301.08999999999997</v>
      </c>
      <c r="I172" s="2">
        <v>1.2333999999999999E-2</v>
      </c>
      <c r="J172" s="3">
        <v>5.5618002000000001E-4</v>
      </c>
      <c r="K172" s="3">
        <v>1.1515</v>
      </c>
      <c r="L172" s="3">
        <v>1.8043</v>
      </c>
      <c r="M172" s="3">
        <v>120.63</v>
      </c>
      <c r="N172" s="3">
        <v>13.737</v>
      </c>
      <c r="O172" s="3">
        <v>218.9</v>
      </c>
      <c r="P172" s="3">
        <v>0.21873999999999999</v>
      </c>
      <c r="Q172" s="3">
        <v>-7.7932998000000001E-7</v>
      </c>
      <c r="R172" s="3">
        <v>685.61266999999998</v>
      </c>
      <c r="S172" s="3">
        <v>137.34496999999999</v>
      </c>
      <c r="T172" s="3">
        <v>396.28147000000001</v>
      </c>
      <c r="U172" s="3">
        <v>471.53372999999999</v>
      </c>
      <c r="V172">
        <f t="shared" si="16"/>
        <v>473.01544000000001</v>
      </c>
      <c r="W172" s="3">
        <v>84.646666999999994</v>
      </c>
      <c r="X172" s="3"/>
      <c r="Y172" s="3">
        <f t="shared" si="17"/>
        <v>155.73177299999998</v>
      </c>
      <c r="Z172">
        <f t="shared" si="18"/>
        <v>0.59901056978131451</v>
      </c>
      <c r="AB172" s="3"/>
      <c r="AC172" s="3"/>
      <c r="AD172" s="3"/>
      <c r="AE172" s="3"/>
    </row>
    <row r="173" spans="1:31" x14ac:dyDescent="0.35">
      <c r="A173" s="7">
        <f t="shared" si="14"/>
        <v>40032.458333333336</v>
      </c>
      <c r="B173" s="3">
        <v>219</v>
      </c>
      <c r="C173" s="3">
        <v>11</v>
      </c>
      <c r="D173" s="3">
        <v>0</v>
      </c>
      <c r="E173">
        <f t="shared" si="13"/>
        <v>1100</v>
      </c>
      <c r="F173">
        <f t="shared" si="15"/>
        <v>219.45833333333334</v>
      </c>
      <c r="G173" s="3">
        <v>36000</v>
      </c>
      <c r="H173" s="3">
        <v>301.2</v>
      </c>
      <c r="I173" s="2">
        <v>1.1795E-2</v>
      </c>
      <c r="J173" s="3">
        <v>5.5144000000000005E-4</v>
      </c>
      <c r="K173" s="3">
        <v>1.1512</v>
      </c>
      <c r="L173" s="3">
        <v>1.4596</v>
      </c>
      <c r="M173" s="3">
        <v>171.75</v>
      </c>
      <c r="N173" s="3">
        <v>-0.62385000000000002</v>
      </c>
      <c r="O173" s="3">
        <v>249.83</v>
      </c>
      <c r="P173" s="3">
        <v>0.14591999999999999</v>
      </c>
      <c r="Q173" s="3">
        <v>-8.7998000999999995E-7</v>
      </c>
      <c r="R173" s="3">
        <v>520.05847000000006</v>
      </c>
      <c r="S173" s="3">
        <v>103.18303</v>
      </c>
      <c r="T173" s="3">
        <v>403.56817000000001</v>
      </c>
      <c r="U173" s="3">
        <v>467.45159999999998</v>
      </c>
      <c r="V173">
        <f t="shared" si="16"/>
        <v>352.99201000000005</v>
      </c>
      <c r="W173" s="3">
        <v>77.87</v>
      </c>
      <c r="X173" s="3"/>
      <c r="Y173" s="3">
        <f t="shared" si="17"/>
        <v>25.915860000000038</v>
      </c>
      <c r="Z173">
        <f t="shared" si="18"/>
        <v>0.90580230204046552</v>
      </c>
      <c r="AB173" s="3"/>
      <c r="AC173" s="3"/>
      <c r="AD173" s="3"/>
      <c r="AE173" s="3"/>
    </row>
    <row r="174" spans="1:31" x14ac:dyDescent="0.35">
      <c r="A174" s="7">
        <f t="shared" si="14"/>
        <v>40032.479166666672</v>
      </c>
      <c r="B174" s="3">
        <v>219</v>
      </c>
      <c r="C174" s="3">
        <v>11</v>
      </c>
      <c r="D174" s="3">
        <v>30</v>
      </c>
      <c r="E174">
        <f t="shared" si="13"/>
        <v>1130</v>
      </c>
      <c r="F174">
        <f t="shared" si="15"/>
        <v>219.47916666666669</v>
      </c>
      <c r="G174" s="3">
        <v>36000</v>
      </c>
      <c r="H174" s="3">
        <v>301.45</v>
      </c>
      <c r="I174" s="2">
        <v>1.1716000000000001E-2</v>
      </c>
      <c r="J174" s="3">
        <v>5.5047997999999997E-4</v>
      </c>
      <c r="K174" s="3">
        <v>1.1501999999999999</v>
      </c>
      <c r="L174" s="3">
        <v>1.1696</v>
      </c>
      <c r="M174" s="3">
        <v>178.74</v>
      </c>
      <c r="N174" s="3">
        <v>7.9424000000000001</v>
      </c>
      <c r="O174" s="3">
        <v>270.41000000000003</v>
      </c>
      <c r="P174" s="3">
        <v>0.20424</v>
      </c>
      <c r="Q174" s="3">
        <v>-7.9475001000000003E-7</v>
      </c>
      <c r="R174" s="3">
        <v>584.10582999999997</v>
      </c>
      <c r="S174" s="3">
        <v>113.967</v>
      </c>
      <c r="T174" s="3">
        <v>401.9606</v>
      </c>
      <c r="U174" s="3">
        <v>471.47559999999999</v>
      </c>
      <c r="V174">
        <f t="shared" si="16"/>
        <v>400.62383</v>
      </c>
      <c r="W174" s="3">
        <v>80.760000000000005</v>
      </c>
      <c r="X174" s="3"/>
      <c r="Y174" s="3">
        <f t="shared" si="17"/>
        <v>41.511429999999947</v>
      </c>
      <c r="Z174">
        <f t="shared" si="18"/>
        <v>0.8702215564667003</v>
      </c>
      <c r="AB174" s="3"/>
      <c r="AC174" s="3"/>
      <c r="AD174" s="3"/>
      <c r="AE174" s="3"/>
    </row>
    <row r="175" spans="1:31" x14ac:dyDescent="0.35">
      <c r="A175" s="7">
        <f t="shared" si="14"/>
        <v>40032.5</v>
      </c>
      <c r="B175" s="3">
        <v>219</v>
      </c>
      <c r="C175" s="3">
        <v>12</v>
      </c>
      <c r="D175" s="3">
        <v>0</v>
      </c>
      <c r="E175">
        <f t="shared" si="13"/>
        <v>1200</v>
      </c>
      <c r="F175">
        <f t="shared" si="15"/>
        <v>219.5</v>
      </c>
      <c r="G175" s="3">
        <v>36000</v>
      </c>
      <c r="H175" s="3">
        <v>301.35000000000002</v>
      </c>
      <c r="I175" s="2">
        <v>1.1629E-2</v>
      </c>
      <c r="J175" s="3">
        <v>5.5015000000000001E-4</v>
      </c>
      <c r="K175" s="3">
        <v>1.1505000000000001</v>
      </c>
      <c r="L175" s="3">
        <v>0.91764999999999997</v>
      </c>
      <c r="M175" s="3">
        <v>287.95</v>
      </c>
      <c r="N175" s="3">
        <v>-5.3963999999999999</v>
      </c>
      <c r="O175" s="3">
        <v>181.05</v>
      </c>
      <c r="P175" s="3">
        <v>0.15309</v>
      </c>
      <c r="Q175" s="3">
        <v>-6.0050001999999998E-7</v>
      </c>
      <c r="R175" s="3">
        <v>466.40804000000003</v>
      </c>
      <c r="S175" s="3">
        <v>90.597800000000007</v>
      </c>
      <c r="T175" s="3">
        <v>403.58893999999998</v>
      </c>
      <c r="U175" s="3">
        <v>465.76182999999997</v>
      </c>
      <c r="V175">
        <f t="shared" si="16"/>
        <v>313.63735000000003</v>
      </c>
      <c r="W175" s="3">
        <v>79.746667000000002</v>
      </c>
      <c r="X175" s="3"/>
      <c r="Y175" s="3">
        <f t="shared" si="17"/>
        <v>58.237083000000041</v>
      </c>
      <c r="Z175">
        <f t="shared" si="18"/>
        <v>0.75100725581275074</v>
      </c>
      <c r="AB175" s="3"/>
      <c r="AC175" s="3"/>
      <c r="AD175" s="3"/>
      <c r="AE175" s="3"/>
    </row>
    <row r="176" spans="1:31" x14ac:dyDescent="0.35">
      <c r="A176" s="7">
        <f t="shared" si="14"/>
        <v>40032.520833333336</v>
      </c>
      <c r="B176" s="3">
        <v>219</v>
      </c>
      <c r="C176" s="3">
        <v>12</v>
      </c>
      <c r="D176" s="3">
        <v>30</v>
      </c>
      <c r="E176">
        <f t="shared" si="13"/>
        <v>1230</v>
      </c>
      <c r="F176">
        <f t="shared" si="15"/>
        <v>219.52083333333334</v>
      </c>
      <c r="G176" s="3">
        <v>36000</v>
      </c>
      <c r="H176" s="3">
        <v>302.02</v>
      </c>
      <c r="I176" s="2">
        <v>1.1962E-2</v>
      </c>
      <c r="J176" s="3">
        <v>5.4661998999999998E-4</v>
      </c>
      <c r="K176" s="3">
        <v>1.1476</v>
      </c>
      <c r="L176" s="3">
        <v>0.52059999999999995</v>
      </c>
      <c r="M176" s="3">
        <v>135.96</v>
      </c>
      <c r="N176" s="3">
        <v>31.140999999999998</v>
      </c>
      <c r="O176" s="3">
        <v>241.45</v>
      </c>
      <c r="P176" s="3">
        <v>9.4090997999999995E-2</v>
      </c>
      <c r="Q176" s="3">
        <v>-7.1042000999999996E-7</v>
      </c>
      <c r="R176" s="3">
        <v>677.07349999999997</v>
      </c>
      <c r="S176" s="3">
        <v>128.28066999999999</v>
      </c>
      <c r="T176" s="3">
        <v>395.49630000000002</v>
      </c>
      <c r="U176" s="3">
        <v>480.75923</v>
      </c>
      <c r="V176">
        <f t="shared" si="16"/>
        <v>463.5299</v>
      </c>
      <c r="W176" s="3">
        <v>112.8</v>
      </c>
      <c r="X176" s="3"/>
      <c r="Y176" s="3">
        <f t="shared" si="17"/>
        <v>78.138899999999992</v>
      </c>
      <c r="Z176">
        <f t="shared" si="18"/>
        <v>0.77721061135648839</v>
      </c>
      <c r="AB176" s="3"/>
      <c r="AC176" s="3"/>
      <c r="AD176" s="3"/>
      <c r="AE176" s="3"/>
    </row>
    <row r="177" spans="1:31" x14ac:dyDescent="0.35">
      <c r="A177" s="7">
        <f t="shared" si="14"/>
        <v>40032.541666666664</v>
      </c>
      <c r="B177" s="3">
        <v>219</v>
      </c>
      <c r="C177" s="3">
        <v>13</v>
      </c>
      <c r="D177" s="3">
        <v>0</v>
      </c>
      <c r="E177">
        <f t="shared" si="13"/>
        <v>1300</v>
      </c>
      <c r="F177">
        <f t="shared" si="15"/>
        <v>219.54166666666666</v>
      </c>
      <c r="G177" s="3">
        <v>36000</v>
      </c>
      <c r="H177" s="3">
        <v>302.16000000000003</v>
      </c>
      <c r="I177" s="2">
        <v>1.1232000000000001E-2</v>
      </c>
      <c r="J177" s="3">
        <v>5.5240002000000001E-4</v>
      </c>
      <c r="K177" s="3">
        <v>1.1475</v>
      </c>
      <c r="L177" s="3">
        <v>1.2383</v>
      </c>
      <c r="M177" s="3">
        <v>237.04</v>
      </c>
      <c r="N177" s="3">
        <v>27.702000000000002</v>
      </c>
      <c r="O177" s="3">
        <v>312.54000000000002</v>
      </c>
      <c r="P177" s="3">
        <v>0.14971000000000001</v>
      </c>
      <c r="Q177" s="3">
        <v>-8.2491999000000002E-7</v>
      </c>
      <c r="R177" s="3">
        <v>756.45091000000002</v>
      </c>
      <c r="S177" s="3">
        <v>152.16493</v>
      </c>
      <c r="T177" s="3">
        <v>399.53496999999999</v>
      </c>
      <c r="U177" s="3">
        <v>483.4683</v>
      </c>
      <c r="V177">
        <f t="shared" si="16"/>
        <v>520.35265000000004</v>
      </c>
      <c r="W177" s="3">
        <v>125.1</v>
      </c>
      <c r="X177" s="3"/>
      <c r="Y177" s="3">
        <f t="shared" si="17"/>
        <v>55.010650000000027</v>
      </c>
      <c r="Z177">
        <f t="shared" si="18"/>
        <v>0.86082155299907537</v>
      </c>
      <c r="AB177" s="3"/>
      <c r="AC177" s="3"/>
      <c r="AD177" s="3"/>
      <c r="AE177" s="3"/>
    </row>
    <row r="178" spans="1:31" x14ac:dyDescent="0.35">
      <c r="A178" s="7">
        <f t="shared" si="14"/>
        <v>40032.5625</v>
      </c>
      <c r="B178" s="3">
        <v>219</v>
      </c>
      <c r="C178" s="3">
        <v>13</v>
      </c>
      <c r="D178" s="3">
        <v>30</v>
      </c>
      <c r="E178">
        <f t="shared" si="13"/>
        <v>1330</v>
      </c>
      <c r="F178">
        <f t="shared" si="15"/>
        <v>219.5625</v>
      </c>
      <c r="G178" s="3">
        <v>36000</v>
      </c>
      <c r="H178" s="3">
        <v>302.51</v>
      </c>
      <c r="I178" s="2">
        <v>1.1221E-2</v>
      </c>
      <c r="J178" s="3">
        <v>5.5279001000000001E-4</v>
      </c>
      <c r="K178" s="3">
        <v>1.1460999999999999</v>
      </c>
      <c r="L178" s="3">
        <v>1.5559000000000001</v>
      </c>
      <c r="M178" s="3">
        <v>181.33</v>
      </c>
      <c r="N178" s="3">
        <v>52.238999999999997</v>
      </c>
      <c r="O178" s="3">
        <v>388.09</v>
      </c>
      <c r="P178" s="3">
        <v>0.21043999999999999</v>
      </c>
      <c r="Q178" s="3">
        <v>-9.4766999999999996E-7</v>
      </c>
      <c r="R178" s="3">
        <v>758.34839999999997</v>
      </c>
      <c r="S178" s="3">
        <v>152.00737000000001</v>
      </c>
      <c r="T178" s="3">
        <v>410.02157</v>
      </c>
      <c r="U178" s="3">
        <v>491.52503000000002</v>
      </c>
      <c r="V178">
        <f t="shared" si="16"/>
        <v>524.83756999999991</v>
      </c>
      <c r="W178" s="3">
        <v>113.43333</v>
      </c>
      <c r="X178" s="3"/>
      <c r="Y178" s="3">
        <f t="shared" si="17"/>
        <v>-28.924760000000035</v>
      </c>
      <c r="Z178">
        <f t="shared" si="18"/>
        <v>1.0703073940122738</v>
      </c>
      <c r="AB178" s="3"/>
      <c r="AC178" s="3"/>
      <c r="AD178" s="3"/>
      <c r="AE178" s="3"/>
    </row>
    <row r="179" spans="1:31" x14ac:dyDescent="0.35">
      <c r="A179" s="7">
        <f t="shared" si="14"/>
        <v>40032.583333333336</v>
      </c>
      <c r="B179" s="3">
        <v>219</v>
      </c>
      <c r="C179" s="3">
        <v>14</v>
      </c>
      <c r="D179" s="3">
        <v>0</v>
      </c>
      <c r="E179">
        <f t="shared" si="13"/>
        <v>1400</v>
      </c>
      <c r="F179">
        <f t="shared" si="15"/>
        <v>219.58333333333334</v>
      </c>
      <c r="G179" s="3">
        <v>36000</v>
      </c>
      <c r="H179" s="3">
        <v>302.45</v>
      </c>
      <c r="I179" s="2">
        <v>1.1048000000000001E-2</v>
      </c>
      <c r="J179" s="3">
        <v>5.5425997999999997E-4</v>
      </c>
      <c r="K179" s="3">
        <v>1.1464000000000001</v>
      </c>
      <c r="L179" s="3">
        <v>1.7350000000000001</v>
      </c>
      <c r="M179" s="3">
        <v>181.65</v>
      </c>
      <c r="N179" s="3">
        <v>-0.24695</v>
      </c>
      <c r="O179" s="3">
        <v>194.98</v>
      </c>
      <c r="P179" s="3">
        <v>0.18615999999999999</v>
      </c>
      <c r="Q179" s="3">
        <v>-4.4093999999999998E-7</v>
      </c>
      <c r="R179" s="3">
        <v>383.26495999999997</v>
      </c>
      <c r="S179" s="3">
        <v>75.733433000000005</v>
      </c>
      <c r="T179" s="3">
        <v>417.76636999999999</v>
      </c>
      <c r="U179" s="3">
        <v>475.57753000000002</v>
      </c>
      <c r="V179">
        <f t="shared" si="16"/>
        <v>249.7203669999999</v>
      </c>
      <c r="W179" s="3">
        <v>64.126666999999998</v>
      </c>
      <c r="X179" s="3"/>
      <c r="Y179" s="3">
        <f t="shared" si="17"/>
        <v>-9.1393500000000927</v>
      </c>
      <c r="Z179">
        <f t="shared" si="18"/>
        <v>1.0492438590318534</v>
      </c>
      <c r="AB179" s="3"/>
      <c r="AC179" s="3"/>
      <c r="AD179" s="3"/>
      <c r="AE179" s="3"/>
    </row>
    <row r="180" spans="1:31" x14ac:dyDescent="0.35">
      <c r="A180" s="7">
        <f t="shared" si="14"/>
        <v>40032.604166666672</v>
      </c>
      <c r="B180" s="3">
        <v>219</v>
      </c>
      <c r="C180" s="3">
        <v>14</v>
      </c>
      <c r="D180" s="3">
        <v>30</v>
      </c>
      <c r="E180">
        <f t="shared" si="13"/>
        <v>1430</v>
      </c>
      <c r="F180">
        <f t="shared" si="15"/>
        <v>219.60416666666669</v>
      </c>
      <c r="G180" s="3">
        <v>36000</v>
      </c>
      <c r="H180" s="3">
        <v>301.95</v>
      </c>
      <c r="I180" s="2">
        <v>1.1388000000000001E-2</v>
      </c>
      <c r="J180" s="3">
        <v>5.5255001999999999E-4</v>
      </c>
      <c r="K180" s="3">
        <v>1.1480999999999999</v>
      </c>
      <c r="L180" s="3">
        <v>0.87765000000000004</v>
      </c>
      <c r="M180" s="3">
        <v>308.92</v>
      </c>
      <c r="N180" s="3">
        <v>-14.615</v>
      </c>
      <c r="O180" s="3">
        <v>76.650000000000006</v>
      </c>
      <c r="P180" s="3">
        <v>9.7318001000000001E-2</v>
      </c>
      <c r="Q180" s="3">
        <v>-1.9844001000000001E-7</v>
      </c>
      <c r="R180" s="3">
        <v>192.49623</v>
      </c>
      <c r="S180" s="3">
        <v>38.842367000000003</v>
      </c>
      <c r="T180" s="3">
        <v>420.27929999999998</v>
      </c>
      <c r="U180" s="3">
        <v>460.08566999999999</v>
      </c>
      <c r="V180">
        <f t="shared" si="16"/>
        <v>113.84749299999993</v>
      </c>
      <c r="W180" s="3">
        <v>43.383333</v>
      </c>
      <c r="X180" s="3"/>
      <c r="Y180" s="3">
        <f t="shared" si="17"/>
        <v>8.429159999999932</v>
      </c>
      <c r="Z180">
        <f t="shared" si="18"/>
        <v>0.88037663402217614</v>
      </c>
      <c r="AB180" s="3"/>
      <c r="AC180" s="3"/>
      <c r="AD180" s="3"/>
      <c r="AE180" s="3"/>
    </row>
    <row r="181" spans="1:31" x14ac:dyDescent="0.35">
      <c r="A181" s="7">
        <f t="shared" si="14"/>
        <v>40032.625</v>
      </c>
      <c r="B181" s="3">
        <v>219</v>
      </c>
      <c r="C181" s="3">
        <v>15</v>
      </c>
      <c r="D181" s="3">
        <v>0</v>
      </c>
      <c r="E181">
        <f t="shared" si="13"/>
        <v>1500</v>
      </c>
      <c r="F181">
        <f t="shared" si="15"/>
        <v>219.625</v>
      </c>
      <c r="G181" s="3">
        <v>36000</v>
      </c>
      <c r="H181" s="3">
        <v>301.87</v>
      </c>
      <c r="I181" s="2">
        <v>1.1625999999999999E-2</v>
      </c>
      <c r="J181" s="3">
        <v>5.5187998999999997E-4</v>
      </c>
      <c r="K181" s="3">
        <v>1.1479999999999999</v>
      </c>
      <c r="L181" s="3">
        <v>0.77736000000000005</v>
      </c>
      <c r="M181" s="3">
        <v>354.32</v>
      </c>
      <c r="N181" s="3">
        <v>-6.2168999999999999</v>
      </c>
      <c r="O181" s="3">
        <v>27.937000000000001</v>
      </c>
      <c r="P181" s="3">
        <v>8.3012998000000005E-2</v>
      </c>
      <c r="Q181" s="3">
        <v>-1.1233E-7</v>
      </c>
      <c r="R181" s="3">
        <v>172.02889999999999</v>
      </c>
      <c r="S181" s="3">
        <v>33.318100000000001</v>
      </c>
      <c r="T181" s="3">
        <v>415.42406999999997</v>
      </c>
      <c r="U181" s="3">
        <v>456.26042999999999</v>
      </c>
      <c r="V181">
        <f t="shared" si="16"/>
        <v>97.874439999999993</v>
      </c>
      <c r="W181" s="3">
        <v>41.163333000000002</v>
      </c>
      <c r="X181" s="3"/>
      <c r="Y181" s="3">
        <f t="shared" si="17"/>
        <v>34.991006999999989</v>
      </c>
      <c r="Z181">
        <f t="shared" si="18"/>
        <v>0.38299552149458138</v>
      </c>
      <c r="AB181" s="3"/>
      <c r="AC181" s="3"/>
      <c r="AD181" s="3"/>
      <c r="AE181" s="3"/>
    </row>
    <row r="182" spans="1:31" x14ac:dyDescent="0.35">
      <c r="A182" s="7">
        <f t="shared" si="14"/>
        <v>40032.645833333336</v>
      </c>
      <c r="B182" s="3">
        <v>219</v>
      </c>
      <c r="C182" s="3">
        <v>15</v>
      </c>
      <c r="D182" s="3">
        <v>30</v>
      </c>
      <c r="E182">
        <f t="shared" si="13"/>
        <v>1530</v>
      </c>
      <c r="F182">
        <f t="shared" si="15"/>
        <v>219.64583333333334</v>
      </c>
      <c r="G182" s="3">
        <v>36000</v>
      </c>
      <c r="H182" s="3">
        <v>302.04000000000002</v>
      </c>
      <c r="I182" s="2">
        <v>1.1457999999999999E-2</v>
      </c>
      <c r="J182" s="3">
        <v>5.5208999999999998E-4</v>
      </c>
      <c r="K182" s="3">
        <v>1.1473</v>
      </c>
      <c r="L182" s="3">
        <v>1.7062998999999999E-2</v>
      </c>
      <c r="M182" s="3">
        <v>332.5</v>
      </c>
      <c r="N182" s="3">
        <v>-4.5262000000000002</v>
      </c>
      <c r="O182" s="3">
        <v>44.734000000000002</v>
      </c>
      <c r="P182" s="3">
        <v>5.1746E-2</v>
      </c>
      <c r="Q182" s="3">
        <v>-1.1459999999999999E-7</v>
      </c>
      <c r="R182" s="3">
        <v>99.903132999999997</v>
      </c>
      <c r="S182" s="3">
        <v>19.719000000000001</v>
      </c>
      <c r="T182" s="3">
        <v>425.03852999999998</v>
      </c>
      <c r="U182" s="3">
        <v>454.11322999999999</v>
      </c>
      <c r="V182">
        <f t="shared" si="16"/>
        <v>51.109433000000024</v>
      </c>
      <c r="W182" s="3">
        <v>32.283332999999999</v>
      </c>
      <c r="X182" s="3"/>
      <c r="Y182" s="3">
        <f t="shared" si="17"/>
        <v>-21.381699999999974</v>
      </c>
      <c r="Z182">
        <f t="shared" si="18"/>
        <v>2.1357477119530834</v>
      </c>
      <c r="AB182" s="3"/>
      <c r="AC182" s="3"/>
      <c r="AD182" s="3"/>
      <c r="AE182" s="3"/>
    </row>
    <row r="183" spans="1:31" x14ac:dyDescent="0.35">
      <c r="A183" s="7">
        <f t="shared" si="14"/>
        <v>40032.666666666664</v>
      </c>
      <c r="B183" s="3">
        <v>219</v>
      </c>
      <c r="C183" s="3">
        <v>16</v>
      </c>
      <c r="D183" s="3">
        <v>0</v>
      </c>
      <c r="E183">
        <f t="shared" si="13"/>
        <v>1600</v>
      </c>
      <c r="F183">
        <f t="shared" si="15"/>
        <v>219.66666666666666</v>
      </c>
      <c r="G183" s="3">
        <v>36000</v>
      </c>
      <c r="H183" s="3">
        <v>298.52999999999997</v>
      </c>
      <c r="J183" s="3"/>
      <c r="K183" s="3">
        <v>1.1601999999999999</v>
      </c>
      <c r="L183" s="3">
        <v>3.6833999999999998</v>
      </c>
      <c r="M183" s="3">
        <v>256.32</v>
      </c>
      <c r="N183" s="3"/>
      <c r="O183" s="3"/>
      <c r="P183" s="3"/>
      <c r="Q183" s="3"/>
      <c r="R183" s="3">
        <v>23.071300000000001</v>
      </c>
      <c r="S183" s="3">
        <v>8.0611666</v>
      </c>
      <c r="T183" s="3">
        <v>424.33226999999999</v>
      </c>
      <c r="U183" s="3">
        <v>433.82243</v>
      </c>
      <c r="V183">
        <f t="shared" si="16"/>
        <v>5.5199733999999694</v>
      </c>
      <c r="W183" s="3">
        <v>-3.9803332999999999</v>
      </c>
      <c r="X183" s="3"/>
      <c r="Y183" s="3">
        <f t="shared" si="17"/>
        <v>9.5003066999999692</v>
      </c>
      <c r="Z183">
        <f t="shared" si="18"/>
        <v>0</v>
      </c>
      <c r="AB183" s="3"/>
      <c r="AC183" s="3"/>
      <c r="AD183" s="3"/>
      <c r="AE183" s="3"/>
    </row>
    <row r="184" spans="1:31" x14ac:dyDescent="0.35">
      <c r="A184" s="7">
        <f t="shared" si="14"/>
        <v>40032.6875</v>
      </c>
      <c r="B184" s="3">
        <v>219</v>
      </c>
      <c r="C184" s="3">
        <v>16</v>
      </c>
      <c r="D184" s="3">
        <v>30</v>
      </c>
      <c r="E184">
        <f t="shared" si="13"/>
        <v>1630</v>
      </c>
      <c r="F184">
        <f t="shared" si="15"/>
        <v>219.6875</v>
      </c>
      <c r="G184" s="3">
        <v>36000</v>
      </c>
      <c r="H184" s="3">
        <v>295.70999999999998</v>
      </c>
      <c r="I184" s="2">
        <v>1.1294E-2</v>
      </c>
      <c r="J184" s="3">
        <v>5.7307001999999999E-4</v>
      </c>
      <c r="K184" s="3">
        <v>1.1729000000000001</v>
      </c>
      <c r="L184" s="3">
        <v>3.0693000000000001</v>
      </c>
      <c r="M184" s="3">
        <v>274.27</v>
      </c>
      <c r="N184" s="3"/>
      <c r="O184" s="3"/>
      <c r="P184" s="3"/>
      <c r="Q184" s="3"/>
      <c r="R184" s="3">
        <v>11.846933999999999</v>
      </c>
      <c r="S184" s="3">
        <v>8.2974666999999993</v>
      </c>
      <c r="T184" s="3">
        <v>410.48007000000001</v>
      </c>
      <c r="U184" s="3">
        <v>414.87880000000001</v>
      </c>
      <c r="V184">
        <f t="shared" si="16"/>
        <v>-0.84926269999999704</v>
      </c>
      <c r="W184" s="3">
        <v>-31.65</v>
      </c>
      <c r="X184" s="3"/>
      <c r="Y184" s="3">
        <f t="shared" si="17"/>
        <v>30.800737300000002</v>
      </c>
      <c r="Z184">
        <f t="shared" si="18"/>
        <v>0</v>
      </c>
      <c r="AB184" s="3"/>
      <c r="AC184" s="3"/>
      <c r="AD184" s="3"/>
      <c r="AE184" s="3"/>
    </row>
    <row r="185" spans="1:31" x14ac:dyDescent="0.35">
      <c r="A185" s="7">
        <f t="shared" si="14"/>
        <v>40032.708333333336</v>
      </c>
      <c r="B185" s="3">
        <v>219</v>
      </c>
      <c r="C185" s="3">
        <v>17</v>
      </c>
      <c r="D185" s="3">
        <v>0</v>
      </c>
      <c r="E185">
        <f t="shared" si="13"/>
        <v>1700</v>
      </c>
      <c r="F185">
        <f t="shared" si="15"/>
        <v>219.70833333333334</v>
      </c>
      <c r="G185" s="3">
        <v>36000</v>
      </c>
      <c r="H185" s="3">
        <v>294.39999999999998</v>
      </c>
      <c r="J185" s="3"/>
      <c r="K185" s="3">
        <v>1.1779999999999999</v>
      </c>
      <c r="L185" s="3">
        <v>3.8180999999999998</v>
      </c>
      <c r="M185" s="3">
        <v>305</v>
      </c>
      <c r="N185" s="3"/>
      <c r="O185" s="3"/>
      <c r="P185" s="3"/>
      <c r="Q185" s="3"/>
      <c r="R185" s="3">
        <v>3.1591</v>
      </c>
      <c r="S185" s="3">
        <v>4.5872999999999999</v>
      </c>
      <c r="T185" s="3">
        <v>406.05874</v>
      </c>
      <c r="U185" s="3">
        <v>407.23129999999998</v>
      </c>
      <c r="V185">
        <f t="shared" si="16"/>
        <v>-2.6007599999999798</v>
      </c>
      <c r="W185" s="3">
        <v>-46.036667000000001</v>
      </c>
      <c r="X185" s="3"/>
      <c r="Y185" s="3">
        <f t="shared" si="17"/>
        <v>43.435907000000022</v>
      </c>
      <c r="Z185">
        <f t="shared" si="18"/>
        <v>0</v>
      </c>
      <c r="AB185" s="3"/>
      <c r="AC185" s="3"/>
      <c r="AD185" s="3"/>
      <c r="AE185" s="3"/>
    </row>
    <row r="186" spans="1:31" x14ac:dyDescent="0.35">
      <c r="A186" s="7">
        <f t="shared" si="14"/>
        <v>40032.729166666672</v>
      </c>
      <c r="B186" s="3">
        <v>219</v>
      </c>
      <c r="C186" s="3">
        <v>17</v>
      </c>
      <c r="D186" s="3">
        <v>30</v>
      </c>
      <c r="E186">
        <f t="shared" si="13"/>
        <v>1730</v>
      </c>
      <c r="F186">
        <f t="shared" si="15"/>
        <v>219.72916666666669</v>
      </c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>
        <v>0.87493334</v>
      </c>
      <c r="S186" s="3">
        <v>1.7767333000000001</v>
      </c>
      <c r="T186" s="3">
        <v>403.58902999999998</v>
      </c>
      <c r="U186" s="3">
        <v>405.02596999999997</v>
      </c>
      <c r="V186">
        <f t="shared" si="16"/>
        <v>-2.3387399599999981</v>
      </c>
      <c r="W186" s="3">
        <v>-52.583333000000003</v>
      </c>
      <c r="X186" s="3"/>
      <c r="Y186" s="3">
        <f t="shared" si="17"/>
        <v>50.244593040000005</v>
      </c>
      <c r="Z186">
        <f t="shared" si="18"/>
        <v>0</v>
      </c>
      <c r="AB186" s="3"/>
      <c r="AC186" s="3"/>
      <c r="AD186" s="3"/>
      <c r="AE186" s="3"/>
    </row>
    <row r="187" spans="1:31" x14ac:dyDescent="0.35">
      <c r="A187" s="7">
        <f t="shared" si="14"/>
        <v>40032.75</v>
      </c>
      <c r="B187" s="3">
        <v>219</v>
      </c>
      <c r="C187" s="3">
        <v>18</v>
      </c>
      <c r="D187" s="3">
        <v>0</v>
      </c>
      <c r="E187">
        <f t="shared" si="13"/>
        <v>1800</v>
      </c>
      <c r="F187">
        <f t="shared" si="15"/>
        <v>219.75</v>
      </c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>
        <v>0.56296667</v>
      </c>
      <c r="S187" s="3">
        <v>8.8500000999999995E-2</v>
      </c>
      <c r="T187" s="3">
        <v>399.48617000000002</v>
      </c>
      <c r="U187" s="3">
        <v>401.81259999999997</v>
      </c>
      <c r="V187">
        <f t="shared" si="16"/>
        <v>-1.851963330999979</v>
      </c>
      <c r="W187" s="3">
        <v>-45.633333</v>
      </c>
      <c r="X187" s="3"/>
      <c r="Y187" s="3">
        <f t="shared" si="17"/>
        <v>43.781369669000021</v>
      </c>
      <c r="Z187">
        <f t="shared" si="18"/>
        <v>0</v>
      </c>
      <c r="AB187" s="3"/>
      <c r="AC187" s="3"/>
      <c r="AD187" s="3"/>
      <c r="AE187" s="3"/>
    </row>
    <row r="188" spans="1:31" x14ac:dyDescent="0.35">
      <c r="A188" s="7">
        <f t="shared" si="14"/>
        <v>40032.770833333336</v>
      </c>
      <c r="B188" s="3">
        <v>219</v>
      </c>
      <c r="C188" s="3">
        <v>18</v>
      </c>
      <c r="D188" s="3">
        <v>30</v>
      </c>
      <c r="E188">
        <f t="shared" si="13"/>
        <v>1830</v>
      </c>
      <c r="F188">
        <f t="shared" si="15"/>
        <v>219.77083333333334</v>
      </c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>
        <v>0.36403333999999998</v>
      </c>
      <c r="S188" s="3">
        <v>0.52693332999999998</v>
      </c>
      <c r="T188" s="3">
        <v>397.56279999999998</v>
      </c>
      <c r="U188" s="3">
        <v>399.00063</v>
      </c>
      <c r="V188">
        <f t="shared" si="16"/>
        <v>-1.6007299900000476</v>
      </c>
      <c r="W188" s="3">
        <v>-42.66</v>
      </c>
      <c r="X188" s="3"/>
      <c r="Y188" s="3">
        <f t="shared" si="17"/>
        <v>41.059270009999949</v>
      </c>
      <c r="Z188">
        <f t="shared" si="18"/>
        <v>0</v>
      </c>
      <c r="AB188" s="3"/>
      <c r="AC188" s="3"/>
      <c r="AD188" s="3"/>
      <c r="AE188" s="3"/>
    </row>
    <row r="189" spans="1:31" x14ac:dyDescent="0.35">
      <c r="A189" s="7">
        <f t="shared" si="14"/>
        <v>40032.791666666664</v>
      </c>
      <c r="B189" s="3">
        <v>219</v>
      </c>
      <c r="C189" s="3">
        <v>19</v>
      </c>
      <c r="D189" s="3">
        <v>0</v>
      </c>
      <c r="E189">
        <f t="shared" si="13"/>
        <v>1900</v>
      </c>
      <c r="F189">
        <f t="shared" si="15"/>
        <v>219.79166666666666</v>
      </c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>
        <v>0.17673332999999999</v>
      </c>
      <c r="S189" s="3">
        <v>0.52639999999999998</v>
      </c>
      <c r="T189" s="3">
        <v>396.7321</v>
      </c>
      <c r="U189" s="3">
        <v>398.98446000000001</v>
      </c>
      <c r="V189">
        <f t="shared" si="16"/>
        <v>-2.6020266699999866</v>
      </c>
      <c r="W189" s="3">
        <v>-32.373333000000002</v>
      </c>
      <c r="X189" s="3"/>
      <c r="Y189" s="3">
        <f t="shared" si="17"/>
        <v>29.771306330000016</v>
      </c>
      <c r="Z189">
        <f t="shared" si="18"/>
        <v>0</v>
      </c>
      <c r="AB189" s="3"/>
      <c r="AC189" s="3"/>
      <c r="AD189" s="3"/>
      <c r="AE189" s="3"/>
    </row>
    <row r="190" spans="1:31" x14ac:dyDescent="0.35">
      <c r="A190" s="7">
        <f t="shared" si="14"/>
        <v>40032.8125</v>
      </c>
      <c r="B190" s="3">
        <v>219</v>
      </c>
      <c r="C190" s="3">
        <v>19</v>
      </c>
      <c r="D190" s="3">
        <v>30</v>
      </c>
      <c r="E190">
        <f t="shared" si="13"/>
        <v>1930</v>
      </c>
      <c r="F190">
        <f t="shared" si="15"/>
        <v>219.8125</v>
      </c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>
        <v>5.4966666999999997E-2</v>
      </c>
      <c r="S190" s="3">
        <v>0.89413334</v>
      </c>
      <c r="T190" s="3">
        <v>398.75835999999998</v>
      </c>
      <c r="U190" s="3">
        <v>401.50673</v>
      </c>
      <c r="V190">
        <f t="shared" si="16"/>
        <v>-3.5875366730000451</v>
      </c>
      <c r="W190" s="3">
        <v>-30.49</v>
      </c>
      <c r="X190" s="3"/>
      <c r="Y190" s="3">
        <f t="shared" si="17"/>
        <v>26.902463326999953</v>
      </c>
      <c r="Z190">
        <f t="shared" si="18"/>
        <v>0</v>
      </c>
      <c r="AB190" s="3"/>
      <c r="AC190" s="3"/>
      <c r="AD190" s="3"/>
      <c r="AE190" s="3"/>
    </row>
    <row r="191" spans="1:31" x14ac:dyDescent="0.35">
      <c r="A191" s="7">
        <f t="shared" si="14"/>
        <v>40032.833333333336</v>
      </c>
      <c r="B191" s="3">
        <v>219</v>
      </c>
      <c r="C191" s="3">
        <v>20</v>
      </c>
      <c r="D191" s="3">
        <v>0</v>
      </c>
      <c r="E191">
        <f t="shared" si="13"/>
        <v>2000</v>
      </c>
      <c r="F191">
        <f t="shared" si="15"/>
        <v>219.83333333333334</v>
      </c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>
        <v>2.8333329999999999E-3</v>
      </c>
      <c r="S191" s="3">
        <v>0.84</v>
      </c>
      <c r="T191" s="3">
        <v>399.88049999999998</v>
      </c>
      <c r="U191" s="3">
        <v>402.82287000000002</v>
      </c>
      <c r="V191">
        <f t="shared" si="16"/>
        <v>-3.779536667000059</v>
      </c>
      <c r="W191" s="3">
        <v>-26.433333000000001</v>
      </c>
      <c r="X191" s="3"/>
      <c r="Y191" s="3">
        <f t="shared" si="17"/>
        <v>22.653796332999942</v>
      </c>
      <c r="Z191">
        <f t="shared" si="18"/>
        <v>0</v>
      </c>
      <c r="AB191" s="3"/>
      <c r="AC191" s="3"/>
      <c r="AD191" s="3"/>
      <c r="AE191" s="3"/>
    </row>
    <row r="192" spans="1:31" x14ac:dyDescent="0.35">
      <c r="A192" s="7">
        <f t="shared" si="14"/>
        <v>40032.854166666672</v>
      </c>
      <c r="B192" s="3">
        <v>219</v>
      </c>
      <c r="C192" s="3">
        <v>20</v>
      </c>
      <c r="D192" s="3">
        <v>30</v>
      </c>
      <c r="E192">
        <f t="shared" si="13"/>
        <v>2030</v>
      </c>
      <c r="F192">
        <f t="shared" si="15"/>
        <v>219.85416666666669</v>
      </c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>
        <v>0</v>
      </c>
      <c r="S192" s="3">
        <v>0</v>
      </c>
      <c r="T192" s="3">
        <v>400.70003000000003</v>
      </c>
      <c r="U192" s="3">
        <v>403.45873999999998</v>
      </c>
      <c r="V192">
        <f t="shared" si="16"/>
        <v>-2.7587099999999509</v>
      </c>
      <c r="W192" s="3">
        <v>-23.786667000000001</v>
      </c>
      <c r="X192" s="3"/>
      <c r="Y192" s="3">
        <f t="shared" si="17"/>
        <v>21.02795700000005</v>
      </c>
      <c r="Z192">
        <f t="shared" si="18"/>
        <v>0</v>
      </c>
      <c r="AB192" s="3"/>
      <c r="AC192" s="3"/>
      <c r="AD192" s="3"/>
      <c r="AE192" s="3"/>
    </row>
    <row r="193" spans="1:31" x14ac:dyDescent="0.35">
      <c r="A193" s="7">
        <f t="shared" si="14"/>
        <v>40032.875</v>
      </c>
      <c r="B193" s="3">
        <v>219</v>
      </c>
      <c r="C193" s="3">
        <v>21</v>
      </c>
      <c r="D193" s="3">
        <v>0</v>
      </c>
      <c r="E193">
        <f t="shared" si="13"/>
        <v>2100</v>
      </c>
      <c r="F193">
        <f t="shared" si="15"/>
        <v>219.875</v>
      </c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>
        <v>0</v>
      </c>
      <c r="S193" s="3">
        <v>0</v>
      </c>
      <c r="T193" s="3">
        <v>401.21420000000001</v>
      </c>
      <c r="U193" s="3">
        <v>403.61516999999998</v>
      </c>
      <c r="V193">
        <f t="shared" si="16"/>
        <v>-2.4009699999999725</v>
      </c>
      <c r="W193" s="3">
        <v>-20.46</v>
      </c>
      <c r="X193" s="3"/>
      <c r="Y193" s="3">
        <f t="shared" si="17"/>
        <v>18.059030000000028</v>
      </c>
      <c r="Z193">
        <f t="shared" si="18"/>
        <v>0</v>
      </c>
      <c r="AB193" s="3"/>
      <c r="AC193" s="3"/>
      <c r="AD193" s="3"/>
      <c r="AE193" s="3"/>
    </row>
    <row r="194" spans="1:31" x14ac:dyDescent="0.35">
      <c r="A194" s="7">
        <f t="shared" si="14"/>
        <v>40032.895833333336</v>
      </c>
      <c r="B194" s="3">
        <v>219</v>
      </c>
      <c r="C194" s="3">
        <v>21</v>
      </c>
      <c r="D194" s="3">
        <v>30</v>
      </c>
      <c r="E194">
        <f t="shared" si="13"/>
        <v>2130</v>
      </c>
      <c r="F194">
        <f t="shared" si="15"/>
        <v>219.89583333333334</v>
      </c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>
        <v>0</v>
      </c>
      <c r="S194" s="3">
        <v>0</v>
      </c>
      <c r="T194" s="3">
        <v>401.43653</v>
      </c>
      <c r="U194" s="3">
        <v>403.1447</v>
      </c>
      <c r="V194">
        <f t="shared" si="16"/>
        <v>-1.7081699999999955</v>
      </c>
      <c r="W194" s="3">
        <v>-19.493333</v>
      </c>
      <c r="X194" s="3"/>
      <c r="Y194" s="3">
        <f t="shared" si="17"/>
        <v>17.785163000000004</v>
      </c>
      <c r="Z194">
        <f t="shared" si="18"/>
        <v>0</v>
      </c>
      <c r="AB194" s="3"/>
      <c r="AC194" s="3"/>
      <c r="AD194" s="3"/>
      <c r="AE194" s="3"/>
    </row>
    <row r="195" spans="1:31" x14ac:dyDescent="0.35">
      <c r="A195" s="7">
        <f t="shared" si="14"/>
        <v>40032.916666666664</v>
      </c>
      <c r="B195" s="3">
        <v>219</v>
      </c>
      <c r="C195" s="3">
        <v>22</v>
      </c>
      <c r="D195" s="3">
        <v>0</v>
      </c>
      <c r="E195">
        <f t="shared" si="13"/>
        <v>2200</v>
      </c>
      <c r="F195">
        <f t="shared" si="15"/>
        <v>219.91666666666666</v>
      </c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>
        <v>0</v>
      </c>
      <c r="S195" s="3">
        <v>0</v>
      </c>
      <c r="T195" s="3">
        <v>401.24103000000002</v>
      </c>
      <c r="U195" s="3">
        <v>402.64443</v>
      </c>
      <c r="V195">
        <f t="shared" si="16"/>
        <v>-1.4033999999999764</v>
      </c>
      <c r="W195" s="3">
        <v>-14.573333</v>
      </c>
      <c r="X195" s="3"/>
      <c r="Y195" s="3">
        <f t="shared" si="17"/>
        <v>13.169933000000023</v>
      </c>
      <c r="Z195">
        <f t="shared" si="18"/>
        <v>0</v>
      </c>
      <c r="AB195" s="3"/>
      <c r="AC195" s="3"/>
      <c r="AD195" s="3"/>
      <c r="AE195" s="3"/>
    </row>
    <row r="196" spans="1:31" x14ac:dyDescent="0.35">
      <c r="A196" s="7">
        <f t="shared" si="14"/>
        <v>40032.9375</v>
      </c>
      <c r="B196" s="3">
        <v>219</v>
      </c>
      <c r="C196" s="3">
        <v>22</v>
      </c>
      <c r="D196" s="3">
        <v>30</v>
      </c>
      <c r="E196">
        <f t="shared" si="13"/>
        <v>2230</v>
      </c>
      <c r="F196">
        <f t="shared" si="15"/>
        <v>219.9375</v>
      </c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>
        <v>0</v>
      </c>
      <c r="S196" s="3">
        <v>0</v>
      </c>
      <c r="T196" s="3">
        <v>400.07576</v>
      </c>
      <c r="U196" s="3">
        <v>401.20242999999999</v>
      </c>
      <c r="V196">
        <f t="shared" si="16"/>
        <v>-1.1266699999999901</v>
      </c>
      <c r="W196" s="3">
        <v>-13.346667</v>
      </c>
      <c r="X196" s="3"/>
      <c r="Y196" s="3">
        <f t="shared" si="17"/>
        <v>12.21999700000001</v>
      </c>
      <c r="Z196">
        <f t="shared" si="18"/>
        <v>0</v>
      </c>
      <c r="AB196" s="3"/>
      <c r="AC196" s="3"/>
      <c r="AD196" s="3"/>
      <c r="AE196" s="3"/>
    </row>
    <row r="197" spans="1:31" x14ac:dyDescent="0.35">
      <c r="A197" s="7">
        <f t="shared" si="14"/>
        <v>40032.958333333336</v>
      </c>
      <c r="B197" s="3">
        <v>219</v>
      </c>
      <c r="C197" s="3">
        <v>23</v>
      </c>
      <c r="D197" s="3">
        <v>0</v>
      </c>
      <c r="E197">
        <f t="shared" si="13"/>
        <v>2300</v>
      </c>
      <c r="F197">
        <f t="shared" si="15"/>
        <v>219.95833333333334</v>
      </c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>
        <v>0</v>
      </c>
      <c r="S197" s="3">
        <v>0</v>
      </c>
      <c r="T197" s="3">
        <v>399.82157000000001</v>
      </c>
      <c r="U197" s="3">
        <v>401.00867</v>
      </c>
      <c r="V197">
        <f t="shared" si="16"/>
        <v>-1.1870999999999867</v>
      </c>
      <c r="W197" s="3">
        <v>-12.305999999999999</v>
      </c>
      <c r="X197" s="3"/>
      <c r="Y197" s="3">
        <f t="shared" si="17"/>
        <v>11.118900000000012</v>
      </c>
      <c r="Z197">
        <f t="shared" si="18"/>
        <v>0</v>
      </c>
      <c r="AB197" s="3"/>
      <c r="AC197" s="3"/>
      <c r="AD197" s="3"/>
      <c r="AE197" s="3"/>
    </row>
    <row r="198" spans="1:31" x14ac:dyDescent="0.35">
      <c r="A198" s="7">
        <f t="shared" si="14"/>
        <v>40032.979166666672</v>
      </c>
      <c r="B198" s="3">
        <v>219</v>
      </c>
      <c r="C198" s="3">
        <v>23</v>
      </c>
      <c r="D198" s="3">
        <v>30</v>
      </c>
      <c r="E198">
        <f t="shared" si="13"/>
        <v>2330</v>
      </c>
      <c r="F198">
        <f t="shared" si="15"/>
        <v>219.97916666666669</v>
      </c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>
        <v>0</v>
      </c>
      <c r="S198" s="3">
        <v>0</v>
      </c>
      <c r="T198" s="3">
        <v>401.90244000000001</v>
      </c>
      <c r="U198" s="3">
        <v>402.97523000000001</v>
      </c>
      <c r="V198">
        <f t="shared" si="16"/>
        <v>-1.0727899999999977</v>
      </c>
      <c r="W198" s="3">
        <v>-12.04</v>
      </c>
      <c r="X198" s="3"/>
      <c r="Y198" s="3">
        <f t="shared" si="17"/>
        <v>10.967210000000001</v>
      </c>
      <c r="Z198">
        <f t="shared" si="18"/>
        <v>0</v>
      </c>
      <c r="AB198" s="3"/>
      <c r="AC198" s="3"/>
      <c r="AD198" s="3"/>
      <c r="AE198" s="3"/>
    </row>
    <row r="199" spans="1:31" x14ac:dyDescent="0.35">
      <c r="A199" s="7">
        <f t="shared" si="14"/>
        <v>40033</v>
      </c>
      <c r="B199" s="3">
        <v>220</v>
      </c>
      <c r="C199" s="3">
        <v>0</v>
      </c>
      <c r="D199" s="3">
        <v>0</v>
      </c>
      <c r="E199">
        <f t="shared" ref="E199:E262" si="19">+C199*100+D199</f>
        <v>0</v>
      </c>
      <c r="F199">
        <f t="shared" si="15"/>
        <v>220</v>
      </c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>
        <v>0</v>
      </c>
      <c r="S199" s="3">
        <v>0</v>
      </c>
      <c r="T199" s="3">
        <v>406.24239999999998</v>
      </c>
      <c r="U199" s="3">
        <v>407.14326999999997</v>
      </c>
      <c r="V199">
        <f t="shared" si="16"/>
        <v>-0.90086999999999762</v>
      </c>
      <c r="W199" s="3">
        <v>-9.2579999999999991</v>
      </c>
      <c r="X199" s="3"/>
      <c r="Y199" s="3">
        <f t="shared" si="17"/>
        <v>8.3571300000000015</v>
      </c>
      <c r="Z199">
        <f t="shared" si="18"/>
        <v>0</v>
      </c>
      <c r="AB199" s="3"/>
      <c r="AC199" s="3"/>
      <c r="AD199" s="3"/>
      <c r="AE199" s="3"/>
    </row>
    <row r="200" spans="1:31" x14ac:dyDescent="0.35">
      <c r="A200" s="7">
        <f t="shared" ref="A200:A263" si="20">DATE(2009,1,1)+B200-1+C200/24+D200/24/60</f>
        <v>40033.020833333336</v>
      </c>
      <c r="B200" s="3">
        <v>220</v>
      </c>
      <c r="C200" s="3">
        <v>0</v>
      </c>
      <c r="D200" s="3">
        <v>30</v>
      </c>
      <c r="E200">
        <f t="shared" si="19"/>
        <v>30</v>
      </c>
      <c r="F200">
        <f t="shared" ref="F200:F263" si="21">+B200+C200/24+D200/(24*60)</f>
        <v>220.02083333333334</v>
      </c>
      <c r="G200" s="3">
        <v>36000</v>
      </c>
      <c r="H200" s="3">
        <v>291.18</v>
      </c>
      <c r="I200" s="2">
        <v>1.8190000000000001E-2</v>
      </c>
      <c r="J200" s="3">
        <v>5.4133998000000004E-4</v>
      </c>
      <c r="K200" s="3">
        <v>1.1901999999999999</v>
      </c>
      <c r="L200" s="3">
        <v>2.6137000000000001</v>
      </c>
      <c r="M200" s="3">
        <v>296.74</v>
      </c>
      <c r="N200" s="3"/>
      <c r="O200" s="3"/>
      <c r="P200" s="3"/>
      <c r="Q200" s="3"/>
      <c r="R200" s="3">
        <v>0</v>
      </c>
      <c r="S200" s="3">
        <v>0</v>
      </c>
      <c r="T200" s="3">
        <v>408.05360000000002</v>
      </c>
      <c r="U200" s="3">
        <v>408.28683000000001</v>
      </c>
      <c r="V200">
        <f t="shared" ref="V200:V263" si="22">R200-S200+T200-U200</f>
        <v>-0.23322999999999183</v>
      </c>
      <c r="W200" s="3">
        <v>-6.2116667000000003</v>
      </c>
      <c r="X200" s="3"/>
      <c r="Y200" s="3">
        <f t="shared" ref="Y200:Y263" si="23">V200-N200-O200-W200</f>
        <v>5.9784367000000085</v>
      </c>
      <c r="Z200">
        <f t="shared" ref="Z200:Z263" si="24">ABS((N200+O200)/(V200-W200))</f>
        <v>0</v>
      </c>
      <c r="AB200" s="3"/>
      <c r="AC200" s="3"/>
      <c r="AD200" s="3"/>
      <c r="AE200" s="3"/>
    </row>
    <row r="201" spans="1:31" x14ac:dyDescent="0.35">
      <c r="A201" s="7">
        <f t="shared" si="20"/>
        <v>40033.041666666664</v>
      </c>
      <c r="B201" s="3">
        <v>220</v>
      </c>
      <c r="C201" s="3">
        <v>1</v>
      </c>
      <c r="D201" s="3">
        <v>0</v>
      </c>
      <c r="E201">
        <f t="shared" si="19"/>
        <v>100</v>
      </c>
      <c r="F201">
        <f t="shared" si="21"/>
        <v>220.04166666666666</v>
      </c>
      <c r="G201" s="3">
        <v>36000</v>
      </c>
      <c r="H201" s="3">
        <v>292.61</v>
      </c>
      <c r="I201" s="2">
        <v>1.6704001E-2</v>
      </c>
      <c r="J201" s="3">
        <v>5.5833998999999998E-4</v>
      </c>
      <c r="K201" s="3">
        <v>1.1855</v>
      </c>
      <c r="L201" s="3">
        <v>2.7637999999999998</v>
      </c>
      <c r="M201" s="3">
        <v>306.56</v>
      </c>
      <c r="N201" s="3">
        <v>-13.071999999999999</v>
      </c>
      <c r="O201" s="3">
        <v>17.004000000000001</v>
      </c>
      <c r="P201" s="3">
        <v>0.31093999999999999</v>
      </c>
      <c r="Q201" s="3">
        <v>2.1101999000000001E-7</v>
      </c>
      <c r="R201" s="3">
        <v>0</v>
      </c>
      <c r="S201" s="3">
        <v>0</v>
      </c>
      <c r="T201" s="3">
        <v>406.96636999999998</v>
      </c>
      <c r="U201" s="3">
        <v>407.23953999999998</v>
      </c>
      <c r="V201">
        <f t="shared" si="22"/>
        <v>-0.27316999999999325</v>
      </c>
      <c r="W201" s="3">
        <v>-5.492</v>
      </c>
      <c r="X201" s="3"/>
      <c r="Y201" s="3">
        <f t="shared" si="23"/>
        <v>1.2868300000000046</v>
      </c>
      <c r="Z201">
        <f t="shared" si="24"/>
        <v>0.75342557623068718</v>
      </c>
      <c r="AB201" s="3"/>
      <c r="AC201" s="3"/>
      <c r="AD201" s="3"/>
      <c r="AE201" s="3"/>
    </row>
    <row r="202" spans="1:31" x14ac:dyDescent="0.35">
      <c r="A202" s="7">
        <f t="shared" si="20"/>
        <v>40033.0625</v>
      </c>
      <c r="B202" s="3">
        <v>220</v>
      </c>
      <c r="C202" s="3">
        <v>1</v>
      </c>
      <c r="D202" s="3">
        <v>30</v>
      </c>
      <c r="E202">
        <f t="shared" si="19"/>
        <v>130</v>
      </c>
      <c r="F202">
        <f t="shared" si="21"/>
        <v>220.0625</v>
      </c>
      <c r="G202" s="3">
        <v>36000</v>
      </c>
      <c r="H202" s="3">
        <v>292.17</v>
      </c>
      <c r="I202" s="2">
        <v>1.5351999999999999E-2</v>
      </c>
      <c r="J202" s="3">
        <v>5.8339001E-4</v>
      </c>
      <c r="K202" s="3">
        <v>1.1881999999999999</v>
      </c>
      <c r="L202" s="3">
        <v>2.7639</v>
      </c>
      <c r="M202" s="3">
        <v>316.20999999999998</v>
      </c>
      <c r="N202" s="3">
        <v>-4.0640999999999998</v>
      </c>
      <c r="O202" s="3">
        <v>13.15</v>
      </c>
      <c r="P202" s="3">
        <v>0.27610000000000001</v>
      </c>
      <c r="Q202" s="3">
        <v>2.2099E-7</v>
      </c>
      <c r="R202" s="3">
        <v>0</v>
      </c>
      <c r="S202" s="3">
        <v>0</v>
      </c>
      <c r="T202" s="3">
        <v>405.86998</v>
      </c>
      <c r="U202" s="3">
        <v>406.42615000000001</v>
      </c>
      <c r="V202">
        <f t="shared" si="22"/>
        <v>-0.55617000000000871</v>
      </c>
      <c r="W202" s="3">
        <v>-8.7330000000000005</v>
      </c>
      <c r="X202" s="3"/>
      <c r="Y202" s="3">
        <f t="shared" si="23"/>
        <v>-0.9090700000000087</v>
      </c>
      <c r="Z202">
        <f t="shared" si="24"/>
        <v>1.1111763360617757</v>
      </c>
      <c r="AB202" s="3"/>
      <c r="AC202" s="3"/>
      <c r="AD202" s="3"/>
      <c r="AE202" s="3"/>
    </row>
    <row r="203" spans="1:31" x14ac:dyDescent="0.35">
      <c r="A203" s="7">
        <f t="shared" si="20"/>
        <v>40033.083333333336</v>
      </c>
      <c r="B203" s="3">
        <v>220</v>
      </c>
      <c r="C203" s="3">
        <v>2</v>
      </c>
      <c r="D203" s="3">
        <v>0</v>
      </c>
      <c r="E203">
        <f t="shared" si="19"/>
        <v>200</v>
      </c>
      <c r="F203">
        <f t="shared" si="21"/>
        <v>220.08333333333334</v>
      </c>
      <c r="G203" s="3">
        <v>36000</v>
      </c>
      <c r="H203" s="3">
        <v>291.66000000000003</v>
      </c>
      <c r="I203" s="2">
        <v>1.4831E-2</v>
      </c>
      <c r="J203" s="3">
        <v>5.9541000999999995E-4</v>
      </c>
      <c r="K203" s="3">
        <v>1.1906000000000001</v>
      </c>
      <c r="L203" s="3">
        <v>2.7938999999999998</v>
      </c>
      <c r="M203" s="3">
        <v>330.38</v>
      </c>
      <c r="N203" s="3">
        <v>-11.276999999999999</v>
      </c>
      <c r="O203" s="3">
        <v>12.692</v>
      </c>
      <c r="P203" s="3">
        <v>0.28926000000000002</v>
      </c>
      <c r="Q203" s="3">
        <v>2.4177999E-7</v>
      </c>
      <c r="R203" s="3">
        <v>0</v>
      </c>
      <c r="S203" s="3">
        <v>0</v>
      </c>
      <c r="T203" s="3"/>
      <c r="U203" s="3"/>
      <c r="W203" s="3">
        <v>-7.4006667000000004</v>
      </c>
      <c r="X203" s="3"/>
      <c r="Y203" s="3">
        <f t="shared" si="23"/>
        <v>5.9856666999999995</v>
      </c>
      <c r="Z203">
        <f t="shared" si="24"/>
        <v>0.19119899022070549</v>
      </c>
      <c r="AB203" s="3"/>
      <c r="AC203" s="3"/>
      <c r="AD203" s="3"/>
      <c r="AE203" s="3"/>
    </row>
    <row r="204" spans="1:31" x14ac:dyDescent="0.35">
      <c r="A204" s="7">
        <f t="shared" si="20"/>
        <v>40033.104166666672</v>
      </c>
      <c r="B204" s="3">
        <v>220</v>
      </c>
      <c r="C204" s="3">
        <v>2</v>
      </c>
      <c r="D204" s="3">
        <v>30</v>
      </c>
      <c r="E204">
        <f t="shared" si="19"/>
        <v>230</v>
      </c>
      <c r="F204">
        <f t="shared" si="21"/>
        <v>220.10416666666669</v>
      </c>
      <c r="G204" s="3">
        <v>36000</v>
      </c>
      <c r="H204" s="3">
        <v>291.39999999999998</v>
      </c>
      <c r="I204" s="2">
        <v>1.5462999999999999E-2</v>
      </c>
      <c r="J204" s="3">
        <v>5.8813997999999999E-4</v>
      </c>
      <c r="K204" s="3">
        <v>1.1913</v>
      </c>
      <c r="L204" s="3">
        <v>2.3607999999999998</v>
      </c>
      <c r="M204" s="3">
        <v>312.01</v>
      </c>
      <c r="N204" s="3">
        <v>-13.272</v>
      </c>
      <c r="O204" s="3">
        <v>18.477</v>
      </c>
      <c r="P204" s="3">
        <v>0.26257999999999998</v>
      </c>
      <c r="Q204" s="3">
        <v>2.1803E-7</v>
      </c>
      <c r="R204" s="3">
        <v>0</v>
      </c>
      <c r="S204" s="3">
        <v>0</v>
      </c>
      <c r="T204" s="3"/>
      <c r="U204" s="3"/>
      <c r="W204" s="3">
        <v>-11.180999999999999</v>
      </c>
      <c r="X204" s="3"/>
      <c r="Y204" s="3">
        <f t="shared" si="23"/>
        <v>5.9759999999999991</v>
      </c>
      <c r="Z204">
        <f t="shared" si="24"/>
        <v>0.46552186745371615</v>
      </c>
      <c r="AB204" s="3"/>
      <c r="AC204" s="3"/>
      <c r="AD204" s="3"/>
      <c r="AE204" s="3"/>
    </row>
    <row r="205" spans="1:31" x14ac:dyDescent="0.35">
      <c r="A205" s="7">
        <f t="shared" si="20"/>
        <v>40033.125</v>
      </c>
      <c r="B205" s="3">
        <v>220</v>
      </c>
      <c r="C205" s="3">
        <v>3</v>
      </c>
      <c r="D205" s="3">
        <v>0</v>
      </c>
      <c r="E205">
        <f t="shared" si="19"/>
        <v>300</v>
      </c>
      <c r="F205">
        <f t="shared" si="21"/>
        <v>220.125</v>
      </c>
      <c r="G205" s="3">
        <v>36000</v>
      </c>
      <c r="H205" s="3">
        <v>291.22000000000003</v>
      </c>
      <c r="I205" s="2">
        <v>1.5351E-2</v>
      </c>
      <c r="J205" s="3">
        <v>5.8675999999999997E-4</v>
      </c>
      <c r="K205" s="3">
        <v>1.1919999999999999</v>
      </c>
      <c r="L205" s="3">
        <v>1.7188000000000001</v>
      </c>
      <c r="M205" s="3">
        <v>304.2</v>
      </c>
      <c r="N205" s="3">
        <v>-7.8616999999999999</v>
      </c>
      <c r="O205" s="3">
        <v>11.747999999999999</v>
      </c>
      <c r="P205" s="3">
        <v>0.18759000000000001</v>
      </c>
      <c r="Q205" s="3">
        <v>2.0477E-7</v>
      </c>
      <c r="R205" s="3">
        <v>0</v>
      </c>
      <c r="S205" s="3">
        <v>0</v>
      </c>
      <c r="T205" s="3"/>
      <c r="U205" s="3"/>
      <c r="W205" s="3">
        <v>-10.310333</v>
      </c>
      <c r="X205" s="3"/>
      <c r="Y205" s="3">
        <f t="shared" si="23"/>
        <v>6.4240330000000005</v>
      </c>
      <c r="Z205">
        <f t="shared" si="24"/>
        <v>0.37693253942428429</v>
      </c>
      <c r="AB205" s="3"/>
      <c r="AC205" s="3"/>
      <c r="AD205" s="3"/>
      <c r="AE205" s="3"/>
    </row>
    <row r="206" spans="1:31" x14ac:dyDescent="0.35">
      <c r="A206" s="7">
        <f t="shared" si="20"/>
        <v>40033.145833333336</v>
      </c>
      <c r="B206" s="3">
        <v>220</v>
      </c>
      <c r="C206" s="3">
        <v>3</v>
      </c>
      <c r="D206" s="3">
        <v>30</v>
      </c>
      <c r="E206">
        <f t="shared" si="19"/>
        <v>330</v>
      </c>
      <c r="F206">
        <f t="shared" si="21"/>
        <v>220.14583333333334</v>
      </c>
      <c r="G206" s="3">
        <v>36000</v>
      </c>
      <c r="H206" s="3">
        <v>291.12</v>
      </c>
      <c r="I206" s="2">
        <v>1.5335E-2</v>
      </c>
      <c r="J206" s="3">
        <v>5.9092998999999997E-4</v>
      </c>
      <c r="K206" s="3">
        <v>1.1923999999999999</v>
      </c>
      <c r="L206" s="3">
        <v>1.2814000000000001</v>
      </c>
      <c r="M206" s="3">
        <v>282.86</v>
      </c>
      <c r="N206" s="3">
        <v>-5.5944000000000003</v>
      </c>
      <c r="O206" s="3">
        <v>9.7128999999999994</v>
      </c>
      <c r="P206" s="3">
        <v>0.14199999999999999</v>
      </c>
      <c r="Q206" s="3">
        <v>2.1359E-7</v>
      </c>
      <c r="R206" s="3">
        <v>0</v>
      </c>
      <c r="S206" s="3">
        <v>0</v>
      </c>
      <c r="T206" s="3"/>
      <c r="U206" s="3"/>
      <c r="W206" s="3">
        <v>-11.956666999999999</v>
      </c>
      <c r="X206" s="3"/>
      <c r="Y206" s="3">
        <f t="shared" si="23"/>
        <v>7.8381670000000003</v>
      </c>
      <c r="Z206">
        <f t="shared" si="24"/>
        <v>0.34445217885552881</v>
      </c>
      <c r="AB206" s="3"/>
      <c r="AC206" s="3"/>
      <c r="AD206" s="3"/>
      <c r="AE206" s="3"/>
    </row>
    <row r="207" spans="1:31" x14ac:dyDescent="0.35">
      <c r="A207" s="7">
        <f t="shared" si="20"/>
        <v>40033.166666666664</v>
      </c>
      <c r="B207" s="3">
        <v>220</v>
      </c>
      <c r="C207" s="3">
        <v>4</v>
      </c>
      <c r="D207" s="3">
        <v>0</v>
      </c>
      <c r="E207">
        <f t="shared" si="19"/>
        <v>400</v>
      </c>
      <c r="F207">
        <f t="shared" si="21"/>
        <v>220.16666666666666</v>
      </c>
      <c r="G207" s="3">
        <v>36000</v>
      </c>
      <c r="H207" s="3">
        <v>291.05</v>
      </c>
      <c r="I207" s="2">
        <v>1.5213000000000001E-2</v>
      </c>
      <c r="J207" s="3">
        <v>5.8981997000000003E-4</v>
      </c>
      <c r="K207" s="3">
        <v>1.1929000000000001</v>
      </c>
      <c r="L207" s="3">
        <v>1.5709</v>
      </c>
      <c r="M207" s="3">
        <v>301.7</v>
      </c>
      <c r="N207" s="3">
        <v>-6.5978000000000003</v>
      </c>
      <c r="O207" s="3">
        <v>13.845000000000001</v>
      </c>
      <c r="P207" s="3">
        <v>0.16349</v>
      </c>
      <c r="Q207" s="3">
        <v>2.3334E-7</v>
      </c>
      <c r="R207" s="3">
        <v>0</v>
      </c>
      <c r="S207" s="3">
        <v>0</v>
      </c>
      <c r="T207" s="3"/>
      <c r="U207" s="3"/>
      <c r="W207" s="3">
        <v>-11.152666999999999</v>
      </c>
      <c r="X207" s="3"/>
      <c r="Y207" s="3">
        <f t="shared" si="23"/>
        <v>3.9054669999999989</v>
      </c>
      <c r="Z207">
        <f t="shared" si="24"/>
        <v>0.64981766244791495</v>
      </c>
      <c r="AB207" s="3"/>
      <c r="AC207" s="3"/>
      <c r="AD207" s="3"/>
      <c r="AE207" s="3"/>
    </row>
    <row r="208" spans="1:31" x14ac:dyDescent="0.35">
      <c r="A208" s="7">
        <f t="shared" si="20"/>
        <v>40033.1875</v>
      </c>
      <c r="B208" s="3">
        <v>220</v>
      </c>
      <c r="C208" s="3">
        <v>4</v>
      </c>
      <c r="D208" s="3">
        <v>30</v>
      </c>
      <c r="E208">
        <f t="shared" si="19"/>
        <v>430</v>
      </c>
      <c r="F208">
        <f t="shared" si="21"/>
        <v>220.1875</v>
      </c>
      <c r="G208" s="3">
        <v>36000</v>
      </c>
      <c r="H208" s="3">
        <v>290.89999999999998</v>
      </c>
      <c r="I208" s="2">
        <v>1.5017000000000001E-2</v>
      </c>
      <c r="J208" s="3">
        <v>5.8400002000000002E-4</v>
      </c>
      <c r="K208" s="3">
        <v>1.1936</v>
      </c>
      <c r="L208" s="3">
        <v>2.0381</v>
      </c>
      <c r="M208" s="3">
        <v>311.2</v>
      </c>
      <c r="N208" s="3">
        <v>-9.0221</v>
      </c>
      <c r="O208" s="3">
        <v>23.056999999999999</v>
      </c>
      <c r="P208" s="3">
        <v>0.22539000000000001</v>
      </c>
      <c r="Q208" s="3">
        <v>2.9466000000000002E-7</v>
      </c>
      <c r="R208" s="3">
        <v>0</v>
      </c>
      <c r="S208" s="3">
        <v>0</v>
      </c>
      <c r="T208" s="3"/>
      <c r="U208" s="3"/>
      <c r="W208" s="3">
        <v>-14.223333</v>
      </c>
      <c r="X208" s="3"/>
      <c r="Y208" s="3">
        <f t="shared" si="23"/>
        <v>0.18843300000000163</v>
      </c>
      <c r="Z208">
        <f t="shared" si="24"/>
        <v>0.98675183938954381</v>
      </c>
      <c r="AB208" s="3"/>
      <c r="AC208" s="3"/>
      <c r="AD208" s="3"/>
      <c r="AE208" s="3"/>
    </row>
    <row r="209" spans="1:31" x14ac:dyDescent="0.35">
      <c r="A209" s="7">
        <f t="shared" si="20"/>
        <v>40033.208333333336</v>
      </c>
      <c r="B209" s="3">
        <v>220</v>
      </c>
      <c r="C209" s="3">
        <v>5</v>
      </c>
      <c r="D209" s="3">
        <v>0</v>
      </c>
      <c r="E209">
        <f t="shared" si="19"/>
        <v>500</v>
      </c>
      <c r="F209">
        <f t="shared" si="21"/>
        <v>220.20833333333334</v>
      </c>
      <c r="G209" s="3">
        <v>36000</v>
      </c>
      <c r="H209" s="3">
        <v>290.64999999999998</v>
      </c>
      <c r="I209" s="2">
        <v>1.4943E-2</v>
      </c>
      <c r="J209" s="3">
        <v>5.8528001000000005E-4</v>
      </c>
      <c r="K209" s="3">
        <v>1.1948000000000001</v>
      </c>
      <c r="L209" s="3">
        <v>1.5686</v>
      </c>
      <c r="M209" s="3">
        <v>321.77</v>
      </c>
      <c r="N209" s="3">
        <v>-6.141</v>
      </c>
      <c r="O209" s="3">
        <v>16.48</v>
      </c>
      <c r="P209" s="3">
        <v>0.19083</v>
      </c>
      <c r="Q209" s="3">
        <v>2.6584998999999998E-7</v>
      </c>
      <c r="R209" s="3">
        <v>0</v>
      </c>
      <c r="S209" s="3">
        <v>0</v>
      </c>
      <c r="T209" s="3"/>
      <c r="U209" s="3"/>
      <c r="W209" s="3">
        <v>-11.776667</v>
      </c>
      <c r="X209" s="3"/>
      <c r="Y209" s="3">
        <f t="shared" si="23"/>
        <v>1.4376669999999994</v>
      </c>
      <c r="Z209">
        <f t="shared" si="24"/>
        <v>0.87792242066452253</v>
      </c>
      <c r="AB209" s="3"/>
      <c r="AC209" s="3"/>
      <c r="AD209" s="3"/>
      <c r="AE209" s="3"/>
    </row>
    <row r="210" spans="1:31" x14ac:dyDescent="0.35">
      <c r="A210" s="7">
        <f t="shared" si="20"/>
        <v>40033.229166666672</v>
      </c>
      <c r="B210" s="3">
        <v>220</v>
      </c>
      <c r="C210" s="3">
        <v>5</v>
      </c>
      <c r="D210" s="3">
        <v>30</v>
      </c>
      <c r="E210">
        <f t="shared" si="19"/>
        <v>530</v>
      </c>
      <c r="F210">
        <f t="shared" si="21"/>
        <v>220.22916666666669</v>
      </c>
      <c r="G210" s="3">
        <v>36000</v>
      </c>
      <c r="H210" s="3">
        <v>290.51</v>
      </c>
      <c r="I210" s="2">
        <v>1.4784E-2</v>
      </c>
      <c r="J210" s="3">
        <v>5.8133999E-4</v>
      </c>
      <c r="K210" s="3">
        <v>1.1955</v>
      </c>
      <c r="L210" s="3">
        <v>2.0009000000000001</v>
      </c>
      <c r="M210" s="3">
        <v>332.66</v>
      </c>
      <c r="N210" s="3">
        <v>-7.0465999999999998</v>
      </c>
      <c r="O210" s="3">
        <v>20.503</v>
      </c>
      <c r="P210" s="3">
        <v>0.20544000000000001</v>
      </c>
      <c r="Q210" s="3">
        <v>2.0018000000000001E-7</v>
      </c>
      <c r="R210" s="3">
        <v>0</v>
      </c>
      <c r="S210" s="3">
        <v>0</v>
      </c>
      <c r="T210" s="3"/>
      <c r="U210" s="3"/>
      <c r="W210" s="3">
        <v>-12.866667</v>
      </c>
      <c r="X210" s="3"/>
      <c r="Y210" s="3">
        <f t="shared" si="23"/>
        <v>-0.58973300000000073</v>
      </c>
      <c r="Z210">
        <f t="shared" si="24"/>
        <v>1.0458341697970424</v>
      </c>
      <c r="AB210" s="3"/>
      <c r="AC210" s="3"/>
      <c r="AD210" s="3"/>
      <c r="AE210" s="3"/>
    </row>
    <row r="211" spans="1:31" x14ac:dyDescent="0.35">
      <c r="A211" s="7">
        <f t="shared" si="20"/>
        <v>40033.25</v>
      </c>
      <c r="B211" s="3">
        <v>220</v>
      </c>
      <c r="C211" s="3">
        <v>6</v>
      </c>
      <c r="D211" s="3">
        <v>0</v>
      </c>
      <c r="E211">
        <f t="shared" si="19"/>
        <v>600</v>
      </c>
      <c r="F211">
        <f t="shared" si="21"/>
        <v>220.25</v>
      </c>
      <c r="G211" s="3">
        <v>36000</v>
      </c>
      <c r="H211" s="3">
        <v>290.45999999999998</v>
      </c>
      <c r="I211" s="2">
        <v>1.4855999999999999E-2</v>
      </c>
      <c r="J211" s="3">
        <v>5.8458000000000002E-4</v>
      </c>
      <c r="K211" s="3">
        <v>1.1958</v>
      </c>
      <c r="L211" s="3">
        <v>1.8231999999999999</v>
      </c>
      <c r="M211" s="3">
        <v>334.93</v>
      </c>
      <c r="N211" s="3">
        <v>-4.5054999999999996</v>
      </c>
      <c r="O211" s="3">
        <v>17.138000000000002</v>
      </c>
      <c r="P211" s="3">
        <v>0.18637000000000001</v>
      </c>
      <c r="Q211" s="3">
        <v>1.5482999999999999E-7</v>
      </c>
      <c r="R211" s="3">
        <v>0</v>
      </c>
      <c r="S211" s="3">
        <v>0</v>
      </c>
      <c r="T211" s="3"/>
      <c r="U211" s="3"/>
      <c r="W211" s="3">
        <v>-12.286667</v>
      </c>
      <c r="X211" s="3"/>
      <c r="Y211" s="3">
        <f t="shared" si="23"/>
        <v>-0.3458330000000025</v>
      </c>
      <c r="Z211">
        <f t="shared" si="24"/>
        <v>1.028147014971595</v>
      </c>
      <c r="AB211" s="3"/>
      <c r="AC211" s="3"/>
      <c r="AD211" s="3"/>
      <c r="AE211" s="3"/>
    </row>
    <row r="212" spans="1:31" x14ac:dyDescent="0.35">
      <c r="A212" s="7">
        <f t="shared" si="20"/>
        <v>40033.270833333336</v>
      </c>
      <c r="B212" s="3">
        <v>220</v>
      </c>
      <c r="C212" s="3">
        <v>6</v>
      </c>
      <c r="D212" s="3">
        <v>30</v>
      </c>
      <c r="E212">
        <f t="shared" si="19"/>
        <v>630</v>
      </c>
      <c r="F212">
        <f t="shared" si="21"/>
        <v>220.27083333333334</v>
      </c>
      <c r="G212" s="3">
        <v>36000</v>
      </c>
      <c r="H212" s="3">
        <v>290.54000000000002</v>
      </c>
      <c r="I212" s="2">
        <v>1.4977000000000001E-2</v>
      </c>
      <c r="J212" s="3">
        <v>5.8563001000000003E-4</v>
      </c>
      <c r="K212" s="3">
        <v>1.1956</v>
      </c>
      <c r="L212" s="3">
        <v>1.6596</v>
      </c>
      <c r="M212" s="3">
        <v>335.44</v>
      </c>
      <c r="N212" s="3">
        <v>-1.8626</v>
      </c>
      <c r="O212" s="3">
        <v>14.763999999999999</v>
      </c>
      <c r="P212" s="3">
        <v>0.16753000000000001</v>
      </c>
      <c r="Q212" s="3">
        <v>8.5979997999999999E-8</v>
      </c>
      <c r="R212" s="3">
        <v>0</v>
      </c>
      <c r="S212" s="3">
        <v>0</v>
      </c>
      <c r="T212" s="3"/>
      <c r="U212" s="3"/>
      <c r="W212" s="3">
        <v>-11.166667</v>
      </c>
      <c r="X212" s="3"/>
      <c r="Y212" s="3">
        <f t="shared" si="23"/>
        <v>-1.7347329999999985</v>
      </c>
      <c r="Z212">
        <f t="shared" si="24"/>
        <v>1.1553492192433068</v>
      </c>
      <c r="AB212" s="3"/>
      <c r="AC212" s="3"/>
      <c r="AD212" s="3"/>
      <c r="AE212" s="3"/>
    </row>
    <row r="213" spans="1:31" x14ac:dyDescent="0.35">
      <c r="A213" s="7">
        <f t="shared" si="20"/>
        <v>40033.291666666664</v>
      </c>
      <c r="B213" s="3">
        <v>220</v>
      </c>
      <c r="C213" s="3">
        <v>7</v>
      </c>
      <c r="D213" s="3">
        <v>0</v>
      </c>
      <c r="E213">
        <f t="shared" si="19"/>
        <v>700</v>
      </c>
      <c r="F213">
        <f t="shared" si="21"/>
        <v>220.29166666666666</v>
      </c>
      <c r="G213" s="3">
        <v>36000</v>
      </c>
      <c r="H213" s="3">
        <v>290.70999999999998</v>
      </c>
      <c r="I213" s="2">
        <v>1.4467000000000001E-2</v>
      </c>
      <c r="J213" s="3">
        <v>5.7967000999999997E-4</v>
      </c>
      <c r="K213" s="3">
        <v>1.1954</v>
      </c>
      <c r="L213" s="3">
        <v>2.2128999999999999</v>
      </c>
      <c r="M213" s="3">
        <v>306.64999999999998</v>
      </c>
      <c r="N213" s="3">
        <v>2.5625</v>
      </c>
      <c r="O213" s="3">
        <v>6.6512000000000002</v>
      </c>
      <c r="P213" s="3">
        <v>0.25274000000000002</v>
      </c>
      <c r="Q213" s="3">
        <v>6.8163998999999997E-9</v>
      </c>
      <c r="R213" s="3">
        <v>0</v>
      </c>
      <c r="S213" s="3">
        <v>0</v>
      </c>
      <c r="T213" s="3"/>
      <c r="U213" s="3"/>
      <c r="W213" s="3">
        <v>-8.6783333000000002</v>
      </c>
      <c r="X213" s="3"/>
      <c r="Y213" s="3">
        <f t="shared" si="23"/>
        <v>-0.53536669999999908</v>
      </c>
      <c r="Z213">
        <f t="shared" si="24"/>
        <v>1.0616900367262916</v>
      </c>
      <c r="AB213" s="3"/>
      <c r="AC213" s="3"/>
      <c r="AD213" s="3"/>
      <c r="AE213" s="3"/>
    </row>
    <row r="214" spans="1:31" x14ac:dyDescent="0.35">
      <c r="A214" s="7">
        <f t="shared" si="20"/>
        <v>40033.3125</v>
      </c>
      <c r="B214" s="3">
        <v>220</v>
      </c>
      <c r="C214" s="3">
        <v>7</v>
      </c>
      <c r="D214" s="3">
        <v>30</v>
      </c>
      <c r="E214">
        <f t="shared" si="19"/>
        <v>730</v>
      </c>
      <c r="F214">
        <f t="shared" si="21"/>
        <v>220.3125</v>
      </c>
      <c r="G214" s="3">
        <v>36000</v>
      </c>
      <c r="H214" s="3">
        <v>290.85000000000002</v>
      </c>
      <c r="K214" s="3">
        <v>1.1956</v>
      </c>
      <c r="L214" s="3">
        <v>2.9718</v>
      </c>
      <c r="M214" s="3">
        <v>310.04000000000002</v>
      </c>
      <c r="N214" s="3">
        <v>3.1920000000000002</v>
      </c>
      <c r="O214" s="3"/>
      <c r="P214" s="3">
        <v>0.31467000000000001</v>
      </c>
      <c r="Q214" s="3"/>
      <c r="R214" s="3">
        <v>84.182950000000005</v>
      </c>
      <c r="S214" s="3">
        <v>17.053799999999999</v>
      </c>
      <c r="T214" s="3">
        <v>396.39145000000002</v>
      </c>
      <c r="U214" s="3">
        <v>402.79775000000001</v>
      </c>
      <c r="V214">
        <f t="shared" si="22"/>
        <v>60.722850000000051</v>
      </c>
      <c r="W214" s="3">
        <v>-9.4786666999999998</v>
      </c>
      <c r="X214" s="3"/>
      <c r="Y214" s="3">
        <f t="shared" si="23"/>
        <v>67.009516700000049</v>
      </c>
      <c r="Z214">
        <f t="shared" si="24"/>
        <v>4.5469103091329614E-2</v>
      </c>
      <c r="AB214" s="3"/>
      <c r="AC214" s="3"/>
      <c r="AD214" s="3"/>
      <c r="AE214" s="3"/>
    </row>
    <row r="215" spans="1:31" x14ac:dyDescent="0.35">
      <c r="A215" s="7">
        <f t="shared" si="20"/>
        <v>40033.333333333336</v>
      </c>
      <c r="B215" s="3">
        <v>220</v>
      </c>
      <c r="C215" s="3">
        <v>8</v>
      </c>
      <c r="D215" s="3">
        <v>0</v>
      </c>
      <c r="E215">
        <f t="shared" si="19"/>
        <v>800</v>
      </c>
      <c r="F215">
        <f t="shared" si="21"/>
        <v>220.33333333333334</v>
      </c>
      <c r="G215" s="3">
        <v>36000</v>
      </c>
      <c r="H215" s="3">
        <v>290.86</v>
      </c>
      <c r="I215" s="2">
        <v>1.4871000000000001E-2</v>
      </c>
      <c r="J215" s="3">
        <v>5.6541000999999998E-4</v>
      </c>
      <c r="K215" s="3">
        <v>1.1948000000000001</v>
      </c>
      <c r="L215" s="3">
        <v>2.8711000000000002</v>
      </c>
      <c r="M215" s="3">
        <v>298.52</v>
      </c>
      <c r="N215" s="3">
        <v>10.124000000000001</v>
      </c>
      <c r="O215" s="3">
        <v>45.801000000000002</v>
      </c>
      <c r="P215" s="3">
        <v>0.31036000000000002</v>
      </c>
      <c r="Q215" s="3">
        <v>-2.3797000000000001E-7</v>
      </c>
      <c r="R215" s="3">
        <v>114.54452999999999</v>
      </c>
      <c r="S215" s="3">
        <v>22.620533000000002</v>
      </c>
      <c r="T215" s="3">
        <v>396.05045999999999</v>
      </c>
      <c r="U215" s="3">
        <v>404.68560000000002</v>
      </c>
      <c r="V215">
        <f t="shared" si="22"/>
        <v>83.28885699999995</v>
      </c>
      <c r="W215" s="3">
        <v>-3.2613333</v>
      </c>
      <c r="X215" s="3"/>
      <c r="Y215" s="3">
        <f t="shared" si="23"/>
        <v>30.625190299999954</v>
      </c>
      <c r="Z215">
        <f t="shared" si="24"/>
        <v>0.64615686928189264</v>
      </c>
      <c r="AB215" s="3"/>
      <c r="AC215" s="3"/>
      <c r="AD215" s="3"/>
      <c r="AE215" s="3"/>
    </row>
    <row r="216" spans="1:31" x14ac:dyDescent="0.35">
      <c r="A216" s="7">
        <f t="shared" si="20"/>
        <v>40033.354166666672</v>
      </c>
      <c r="B216" s="3">
        <v>220</v>
      </c>
      <c r="C216" s="3">
        <v>8</v>
      </c>
      <c r="D216" s="3">
        <v>30</v>
      </c>
      <c r="E216">
        <f t="shared" si="19"/>
        <v>830</v>
      </c>
      <c r="F216">
        <f t="shared" si="21"/>
        <v>220.35416666666669</v>
      </c>
      <c r="G216" s="3">
        <v>36000</v>
      </c>
      <c r="H216" s="3">
        <v>291.10000000000002</v>
      </c>
      <c r="I216" s="2">
        <v>1.5017000000000001E-2</v>
      </c>
      <c r="J216" s="3">
        <v>5.6468998000000004E-4</v>
      </c>
      <c r="K216" s="3">
        <v>1.1939</v>
      </c>
      <c r="L216" s="3">
        <v>2.8509000000000002</v>
      </c>
      <c r="M216" s="3">
        <v>303.83999999999997</v>
      </c>
      <c r="N216" s="3">
        <v>18.331</v>
      </c>
      <c r="O216" s="3">
        <v>67.215999999999994</v>
      </c>
      <c r="P216" s="3">
        <v>0.32314999999999999</v>
      </c>
      <c r="Q216" s="3">
        <v>-4.0456001E-7</v>
      </c>
      <c r="R216" s="3">
        <v>156.97107</v>
      </c>
      <c r="S216" s="3">
        <v>30.763867000000001</v>
      </c>
      <c r="T216" s="3">
        <v>395.93027000000001</v>
      </c>
      <c r="U216" s="3">
        <v>407.29512999999997</v>
      </c>
      <c r="V216">
        <f t="shared" si="22"/>
        <v>114.84234300000003</v>
      </c>
      <c r="W216" s="3">
        <v>0.42034666999999998</v>
      </c>
      <c r="X216" s="3"/>
      <c r="Y216" s="3">
        <f t="shared" si="23"/>
        <v>28.87499633000003</v>
      </c>
      <c r="Z216">
        <f t="shared" si="24"/>
        <v>0.74764470769481439</v>
      </c>
      <c r="AB216" s="3"/>
      <c r="AC216" s="3"/>
      <c r="AD216" s="3"/>
      <c r="AE216" s="3"/>
    </row>
    <row r="217" spans="1:31" x14ac:dyDescent="0.35">
      <c r="A217" s="7">
        <f t="shared" si="20"/>
        <v>40033.375</v>
      </c>
      <c r="B217" s="3">
        <v>220</v>
      </c>
      <c r="C217" s="3">
        <v>9</v>
      </c>
      <c r="D217" s="3">
        <v>0</v>
      </c>
      <c r="E217">
        <f t="shared" si="19"/>
        <v>900</v>
      </c>
      <c r="F217">
        <f t="shared" si="21"/>
        <v>220.375</v>
      </c>
      <c r="G217" s="3">
        <v>36000</v>
      </c>
      <c r="H217" s="3">
        <v>291.08999999999997</v>
      </c>
      <c r="I217" s="2">
        <v>1.4951000000000001E-2</v>
      </c>
      <c r="J217" s="3">
        <v>5.6453003000000003E-4</v>
      </c>
      <c r="K217" s="3">
        <v>1.1939</v>
      </c>
      <c r="L217" s="3">
        <v>2.5627</v>
      </c>
      <c r="M217" s="3">
        <v>303.18</v>
      </c>
      <c r="N217" s="3">
        <v>20.881</v>
      </c>
      <c r="O217" s="3">
        <v>73.546000000000006</v>
      </c>
      <c r="P217" s="3">
        <v>0.31097999999999998</v>
      </c>
      <c r="Q217" s="3">
        <v>-4.8661001999999995E-7</v>
      </c>
      <c r="R217" s="3">
        <v>155.78936999999999</v>
      </c>
      <c r="S217" s="3">
        <v>29.909566999999999</v>
      </c>
      <c r="T217" s="3">
        <v>395.64603</v>
      </c>
      <c r="U217" s="3">
        <v>407.88333999999998</v>
      </c>
      <c r="V217">
        <f t="shared" si="22"/>
        <v>113.64249300000006</v>
      </c>
      <c r="W217" s="3">
        <v>1.6718033000000001</v>
      </c>
      <c r="X217" s="3"/>
      <c r="Y217" s="3">
        <f t="shared" si="23"/>
        <v>17.543689700000051</v>
      </c>
      <c r="Z217">
        <f t="shared" si="24"/>
        <v>0.84331891009152149</v>
      </c>
      <c r="AB217" s="3"/>
      <c r="AC217" s="3"/>
      <c r="AD217" s="3"/>
      <c r="AE217" s="3"/>
    </row>
    <row r="218" spans="1:31" x14ac:dyDescent="0.35">
      <c r="A218" s="7">
        <f t="shared" si="20"/>
        <v>40033.395833333336</v>
      </c>
      <c r="B218" s="3">
        <v>220</v>
      </c>
      <c r="C218" s="3">
        <v>9</v>
      </c>
      <c r="D218" s="3">
        <v>30</v>
      </c>
      <c r="E218">
        <f t="shared" si="19"/>
        <v>930</v>
      </c>
      <c r="F218">
        <f t="shared" si="21"/>
        <v>220.39583333333334</v>
      </c>
      <c r="G218" s="3">
        <v>36000</v>
      </c>
      <c r="H218" s="3">
        <v>291.20999999999998</v>
      </c>
      <c r="I218" s="2">
        <v>1.4944000000000001E-2</v>
      </c>
      <c r="J218" s="3">
        <v>5.6510000000000002E-4</v>
      </c>
      <c r="K218" s="3">
        <v>1.1935</v>
      </c>
      <c r="L218" s="3">
        <v>2.0829</v>
      </c>
      <c r="M218" s="3">
        <v>309.66000000000003</v>
      </c>
      <c r="N218" s="3">
        <v>10.317</v>
      </c>
      <c r="O218" s="3">
        <v>50.366</v>
      </c>
      <c r="P218" s="3">
        <v>0.22070999999999999</v>
      </c>
      <c r="Q218" s="3">
        <v>-2.8381999000000003E-7</v>
      </c>
      <c r="R218" s="3">
        <v>122.74653000000001</v>
      </c>
      <c r="S218" s="3">
        <v>23.066433</v>
      </c>
      <c r="T218" s="3">
        <v>396.46926000000002</v>
      </c>
      <c r="U218" s="3">
        <v>408.00207</v>
      </c>
      <c r="V218">
        <f t="shared" si="22"/>
        <v>88.147287000000006</v>
      </c>
      <c r="W218" s="3">
        <v>0.75916667000000004</v>
      </c>
      <c r="X218" s="3"/>
      <c r="Y218" s="3">
        <f t="shared" si="23"/>
        <v>26.70512033</v>
      </c>
      <c r="Z218">
        <f t="shared" si="24"/>
        <v>0.69440788714582025</v>
      </c>
      <c r="AB218" s="3"/>
      <c r="AC218" s="3"/>
      <c r="AD218" s="3"/>
      <c r="AE218" s="3"/>
    </row>
    <row r="219" spans="1:31" x14ac:dyDescent="0.35">
      <c r="A219" s="7">
        <f t="shared" si="20"/>
        <v>40033.416666666664</v>
      </c>
      <c r="B219" s="3">
        <v>220</v>
      </c>
      <c r="C219" s="3">
        <v>10</v>
      </c>
      <c r="D219" s="3">
        <v>0</v>
      </c>
      <c r="E219">
        <f t="shared" si="19"/>
        <v>1000</v>
      </c>
      <c r="F219">
        <f t="shared" si="21"/>
        <v>220.41666666666666</v>
      </c>
      <c r="G219" s="3">
        <v>36000</v>
      </c>
      <c r="H219" s="3">
        <v>291.37</v>
      </c>
      <c r="I219" s="2">
        <v>1.4918000000000001E-2</v>
      </c>
      <c r="J219" s="3">
        <v>5.6189002000000003E-4</v>
      </c>
      <c r="K219" s="3">
        <v>1.1929000000000001</v>
      </c>
      <c r="L219" s="3">
        <v>2.7648999999999999</v>
      </c>
      <c r="M219" s="3">
        <v>323.42</v>
      </c>
      <c r="N219" s="3">
        <v>19.157</v>
      </c>
      <c r="O219" s="3">
        <v>75.113</v>
      </c>
      <c r="P219" s="3">
        <v>0.26594000000000001</v>
      </c>
      <c r="Q219" s="3">
        <v>-4.8633001000000002E-7</v>
      </c>
      <c r="R219" s="3">
        <v>201.16757000000001</v>
      </c>
      <c r="S219" s="3">
        <v>39.285567</v>
      </c>
      <c r="T219" s="3">
        <v>395.67115999999999</v>
      </c>
      <c r="U219" s="3">
        <v>409.81053000000003</v>
      </c>
      <c r="V219">
        <f t="shared" si="22"/>
        <v>147.74263300000001</v>
      </c>
      <c r="W219" s="3">
        <v>3.879</v>
      </c>
      <c r="X219" s="3"/>
      <c r="Y219" s="3">
        <f t="shared" si="23"/>
        <v>49.593633000000004</v>
      </c>
      <c r="Z219">
        <f t="shared" si="24"/>
        <v>0.65527331705852288</v>
      </c>
      <c r="AB219" s="3"/>
      <c r="AC219" s="3"/>
      <c r="AD219" s="3"/>
      <c r="AE219" s="3"/>
    </row>
    <row r="220" spans="1:31" x14ac:dyDescent="0.35">
      <c r="A220" s="7">
        <f t="shared" si="20"/>
        <v>40033.4375</v>
      </c>
      <c r="B220" s="3">
        <v>220</v>
      </c>
      <c r="C220" s="3">
        <v>10</v>
      </c>
      <c r="D220" s="3">
        <v>30</v>
      </c>
      <c r="E220">
        <f t="shared" si="19"/>
        <v>1030</v>
      </c>
      <c r="F220">
        <f t="shared" si="21"/>
        <v>220.4375</v>
      </c>
      <c r="G220" s="3">
        <v>36000</v>
      </c>
      <c r="H220" s="3">
        <v>291.58999999999997</v>
      </c>
      <c r="I220" s="2">
        <v>1.4966999999999999E-2</v>
      </c>
      <c r="J220" s="3">
        <v>5.6167999999999995E-4</v>
      </c>
      <c r="K220" s="3">
        <v>1.1919999999999999</v>
      </c>
      <c r="L220" s="3">
        <v>2.6412</v>
      </c>
      <c r="M220" s="3">
        <v>330.63</v>
      </c>
      <c r="N220" s="3">
        <v>21.132000000000001</v>
      </c>
      <c r="O220" s="3">
        <v>88.718000000000004</v>
      </c>
      <c r="P220" s="3">
        <v>0.28278999999999999</v>
      </c>
      <c r="Q220" s="3">
        <v>-5.2654001999999997E-7</v>
      </c>
      <c r="R220" s="3">
        <v>180.30793</v>
      </c>
      <c r="S220" s="3">
        <v>35.355767</v>
      </c>
      <c r="T220" s="3">
        <v>396.88073000000003</v>
      </c>
      <c r="U220" s="3">
        <v>411.17766999999998</v>
      </c>
      <c r="V220">
        <f t="shared" si="22"/>
        <v>130.65522300000003</v>
      </c>
      <c r="W220" s="3">
        <v>4.6449999999999996</v>
      </c>
      <c r="X220" s="3"/>
      <c r="Y220" s="3">
        <f t="shared" si="23"/>
        <v>16.160223000000027</v>
      </c>
      <c r="Z220">
        <f t="shared" si="24"/>
        <v>0.87175466707966998</v>
      </c>
      <c r="AB220" s="3"/>
      <c r="AC220" s="3"/>
      <c r="AD220" s="3"/>
      <c r="AE220" s="3"/>
    </row>
    <row r="221" spans="1:31" x14ac:dyDescent="0.35">
      <c r="A221" s="7">
        <f t="shared" si="20"/>
        <v>40033.458333333336</v>
      </c>
      <c r="B221" s="3">
        <v>220</v>
      </c>
      <c r="C221" s="3">
        <v>11</v>
      </c>
      <c r="D221" s="3">
        <v>0</v>
      </c>
      <c r="E221">
        <f t="shared" si="19"/>
        <v>1100</v>
      </c>
      <c r="F221">
        <f t="shared" si="21"/>
        <v>220.45833333333334</v>
      </c>
      <c r="G221" s="3">
        <v>36000</v>
      </c>
      <c r="H221" s="3">
        <v>291.64</v>
      </c>
      <c r="I221" s="2">
        <v>1.4732E-2</v>
      </c>
      <c r="J221" s="3">
        <v>5.6314997999999997E-4</v>
      </c>
      <c r="K221" s="3">
        <v>1.1919999999999999</v>
      </c>
      <c r="L221" s="3">
        <v>2.9295</v>
      </c>
      <c r="M221" s="3">
        <v>321.11</v>
      </c>
      <c r="N221" s="3">
        <v>10.553000000000001</v>
      </c>
      <c r="O221" s="3">
        <v>81.201999999999998</v>
      </c>
      <c r="P221" s="3">
        <v>0.29868</v>
      </c>
      <c r="Q221" s="3">
        <v>-4.2403999999999998E-7</v>
      </c>
      <c r="R221" s="3">
        <v>160.97049999999999</v>
      </c>
      <c r="S221" s="3">
        <v>33.458066000000002</v>
      </c>
      <c r="T221" s="3">
        <v>396.71390000000002</v>
      </c>
      <c r="U221" s="3">
        <v>409.68707000000001</v>
      </c>
      <c r="V221">
        <f t="shared" si="22"/>
        <v>114.53926399999995</v>
      </c>
      <c r="W221" s="3">
        <v>2.9510000000000001</v>
      </c>
      <c r="X221" s="3"/>
      <c r="Y221" s="3">
        <f t="shared" si="23"/>
        <v>19.83326399999995</v>
      </c>
      <c r="Z221">
        <f t="shared" si="24"/>
        <v>0.82226388968646413</v>
      </c>
      <c r="AB221" s="3"/>
      <c r="AC221" s="3"/>
      <c r="AD221" s="3"/>
      <c r="AE221" s="3"/>
    </row>
    <row r="222" spans="1:31" x14ac:dyDescent="0.35">
      <c r="A222" s="7">
        <f t="shared" si="20"/>
        <v>40033.479166666672</v>
      </c>
      <c r="B222" s="3">
        <v>220</v>
      </c>
      <c r="C222" s="3">
        <v>11</v>
      </c>
      <c r="D222" s="3">
        <v>30</v>
      </c>
      <c r="E222">
        <f t="shared" si="19"/>
        <v>1130</v>
      </c>
      <c r="F222">
        <f t="shared" si="21"/>
        <v>220.47916666666669</v>
      </c>
      <c r="G222" s="3">
        <v>36000</v>
      </c>
      <c r="H222" s="3">
        <v>291.44</v>
      </c>
      <c r="I222" s="2">
        <v>1.4533000000000001E-2</v>
      </c>
      <c r="J222" s="3">
        <v>5.6259001999999999E-4</v>
      </c>
      <c r="K222" s="3">
        <v>1.1928000000000001</v>
      </c>
      <c r="L222" s="3">
        <v>3.0819000000000001</v>
      </c>
      <c r="M222" s="3">
        <v>318.32</v>
      </c>
      <c r="N222" s="3">
        <v>-0.63273000000000001</v>
      </c>
      <c r="O222" s="3">
        <v>67.225999999999999</v>
      </c>
      <c r="P222" s="3">
        <v>0.32356000000000001</v>
      </c>
      <c r="Q222" s="3">
        <v>-2.2109E-7</v>
      </c>
      <c r="R222" s="3">
        <v>103.07897</v>
      </c>
      <c r="S222" s="3">
        <v>21.768967</v>
      </c>
      <c r="T222" s="3">
        <v>396.74954000000002</v>
      </c>
      <c r="U222" s="3">
        <v>406.32467000000003</v>
      </c>
      <c r="V222">
        <f t="shared" si="22"/>
        <v>71.734872999999993</v>
      </c>
      <c r="W222" s="3">
        <v>-1.4233332999999999</v>
      </c>
      <c r="X222" s="3"/>
      <c r="Y222" s="3">
        <f t="shared" si="23"/>
        <v>6.5649362999999887</v>
      </c>
      <c r="Z222">
        <f t="shared" si="24"/>
        <v>0.9102638428137626</v>
      </c>
      <c r="AB222" s="3"/>
      <c r="AC222" s="3"/>
      <c r="AD222" s="3"/>
      <c r="AE222" s="3"/>
    </row>
    <row r="223" spans="1:31" x14ac:dyDescent="0.35">
      <c r="A223" s="7">
        <f t="shared" si="20"/>
        <v>40033.5</v>
      </c>
      <c r="B223" s="3">
        <v>220</v>
      </c>
      <c r="C223" s="3">
        <v>12</v>
      </c>
      <c r="D223" s="3">
        <v>0</v>
      </c>
      <c r="E223">
        <f t="shared" si="19"/>
        <v>1200</v>
      </c>
      <c r="F223">
        <f t="shared" si="21"/>
        <v>220.5</v>
      </c>
      <c r="G223" s="3">
        <v>36000</v>
      </c>
      <c r="H223" s="3">
        <v>291.45999999999998</v>
      </c>
      <c r="I223" s="2">
        <v>1.4537E-2</v>
      </c>
      <c r="J223" s="3">
        <v>5.6159001999999997E-4</v>
      </c>
      <c r="K223" s="3">
        <v>1.1927000000000001</v>
      </c>
      <c r="L223" s="3">
        <v>2.6351</v>
      </c>
      <c r="M223" s="3">
        <v>326.61</v>
      </c>
      <c r="N223" s="3">
        <v>0.47264</v>
      </c>
      <c r="O223" s="3">
        <v>53.109000000000002</v>
      </c>
      <c r="P223" s="3">
        <v>0.25578000000000001</v>
      </c>
      <c r="Q223" s="3">
        <v>-2.6170999999999998E-7</v>
      </c>
      <c r="R223" s="3">
        <v>118.614</v>
      </c>
      <c r="S223" s="3">
        <v>25.035599999999999</v>
      </c>
      <c r="T223" s="3">
        <v>395.88952999999998</v>
      </c>
      <c r="U223" s="3">
        <v>407.09147000000002</v>
      </c>
      <c r="V223">
        <f t="shared" si="22"/>
        <v>82.376459999999952</v>
      </c>
      <c r="W223" s="3">
        <v>-2.1729666999999999</v>
      </c>
      <c r="X223" s="3"/>
      <c r="Y223" s="3">
        <f t="shared" si="23"/>
        <v>30.967786699999952</v>
      </c>
      <c r="Z223">
        <f t="shared" si="24"/>
        <v>0.63373155905739609</v>
      </c>
      <c r="AB223" s="3"/>
      <c r="AC223" s="3"/>
      <c r="AD223" s="3"/>
      <c r="AE223" s="3"/>
    </row>
    <row r="224" spans="1:31" x14ac:dyDescent="0.35">
      <c r="A224" s="7">
        <f t="shared" si="20"/>
        <v>40033.520833333336</v>
      </c>
      <c r="B224" s="3">
        <v>220</v>
      </c>
      <c r="C224" s="3">
        <v>12</v>
      </c>
      <c r="D224" s="3">
        <v>30</v>
      </c>
      <c r="E224">
        <f t="shared" si="19"/>
        <v>1230</v>
      </c>
      <c r="F224">
        <f t="shared" si="21"/>
        <v>220.52083333333334</v>
      </c>
      <c r="G224" s="3">
        <v>36000</v>
      </c>
      <c r="H224" s="3">
        <v>291.83</v>
      </c>
      <c r="I224" s="2">
        <v>1.447E-2</v>
      </c>
      <c r="J224" s="3">
        <v>5.6063E-4</v>
      </c>
      <c r="K224" s="3">
        <v>1.1913</v>
      </c>
      <c r="L224" s="3">
        <v>2.8269000000000002</v>
      </c>
      <c r="M224" s="3">
        <v>318.54000000000002</v>
      </c>
      <c r="N224" s="3">
        <v>12.307</v>
      </c>
      <c r="O224" s="3">
        <v>98.536000000000001</v>
      </c>
      <c r="P224" s="3">
        <v>0.30364999999999998</v>
      </c>
      <c r="Q224" s="3">
        <v>-5.6532002E-7</v>
      </c>
      <c r="R224" s="3">
        <v>202.85820000000001</v>
      </c>
      <c r="S224" s="3">
        <v>43.190199999999997</v>
      </c>
      <c r="T224" s="3">
        <v>396.43482999999998</v>
      </c>
      <c r="U224" s="3">
        <v>411.06990000000002</v>
      </c>
      <c r="V224">
        <f t="shared" si="22"/>
        <v>145.03293000000002</v>
      </c>
      <c r="W224" s="3">
        <v>5.3904800000000002</v>
      </c>
      <c r="X224" s="3"/>
      <c r="Y224" s="3">
        <f t="shared" si="23"/>
        <v>28.799450000000032</v>
      </c>
      <c r="Z224">
        <f t="shared" si="24"/>
        <v>0.79376292810674676</v>
      </c>
      <c r="AB224" s="3"/>
      <c r="AC224" s="3"/>
      <c r="AD224" s="3"/>
      <c r="AE224" s="3"/>
    </row>
    <row r="225" spans="1:31" x14ac:dyDescent="0.35">
      <c r="A225" s="7">
        <f t="shared" si="20"/>
        <v>40033.541666666664</v>
      </c>
      <c r="B225" s="3">
        <v>220</v>
      </c>
      <c r="C225" s="3">
        <v>13</v>
      </c>
      <c r="D225" s="3">
        <v>0</v>
      </c>
      <c r="E225">
        <f t="shared" si="19"/>
        <v>1300</v>
      </c>
      <c r="F225">
        <f t="shared" si="21"/>
        <v>220.54166666666666</v>
      </c>
      <c r="G225" s="3">
        <v>36000</v>
      </c>
      <c r="H225" s="3">
        <v>292.33</v>
      </c>
      <c r="I225" s="2">
        <v>1.4501999999999999E-2</v>
      </c>
      <c r="J225" s="3">
        <v>5.5742997000000005E-4</v>
      </c>
      <c r="K225" s="3">
        <v>1.1891</v>
      </c>
      <c r="L225" s="3">
        <v>2.8675000000000002</v>
      </c>
      <c r="M225" s="3">
        <v>324.91000000000003</v>
      </c>
      <c r="N225" s="3">
        <v>25.495000000000001</v>
      </c>
      <c r="O225" s="3">
        <v>125.33</v>
      </c>
      <c r="P225" s="3">
        <v>0.28711999999999999</v>
      </c>
      <c r="Q225" s="3">
        <v>-7.6851001000000003E-7</v>
      </c>
      <c r="R225" s="3">
        <v>285.25063</v>
      </c>
      <c r="S225" s="3">
        <v>58.715933</v>
      </c>
      <c r="T225" s="3">
        <v>397.64737000000002</v>
      </c>
      <c r="U225" s="3">
        <v>416.31752999999998</v>
      </c>
      <c r="V225">
        <f t="shared" si="22"/>
        <v>207.86453699999998</v>
      </c>
      <c r="W225" s="3">
        <v>14.156667000000001</v>
      </c>
      <c r="X225" s="3"/>
      <c r="Y225" s="3">
        <f t="shared" si="23"/>
        <v>42.882869999999983</v>
      </c>
      <c r="Z225">
        <f t="shared" si="24"/>
        <v>0.77862092025481466</v>
      </c>
      <c r="AB225" s="3"/>
      <c r="AC225" s="3"/>
      <c r="AD225" s="3"/>
      <c r="AE225" s="3"/>
    </row>
    <row r="226" spans="1:31" x14ac:dyDescent="0.35">
      <c r="A226" s="7">
        <f t="shared" si="20"/>
        <v>40033.5625</v>
      </c>
      <c r="B226" s="3">
        <v>220</v>
      </c>
      <c r="C226" s="3">
        <v>13</v>
      </c>
      <c r="D226" s="3">
        <v>30</v>
      </c>
      <c r="E226">
        <f t="shared" si="19"/>
        <v>1330</v>
      </c>
      <c r="F226">
        <f t="shared" si="21"/>
        <v>220.5625</v>
      </c>
      <c r="G226" s="3">
        <v>36000</v>
      </c>
      <c r="H226" s="3">
        <v>292.52999999999997</v>
      </c>
      <c r="I226" s="2">
        <v>1.4395E-2</v>
      </c>
      <c r="J226" s="3">
        <v>5.5610999999999996E-4</v>
      </c>
      <c r="K226" s="3">
        <v>1.1882999999999999</v>
      </c>
      <c r="L226" s="3">
        <v>2.8620000000000001</v>
      </c>
      <c r="M226" s="3">
        <v>310.79000000000002</v>
      </c>
      <c r="N226" s="3">
        <v>26.541</v>
      </c>
      <c r="O226" s="3">
        <v>134.57</v>
      </c>
      <c r="P226" s="3">
        <v>0.30508999999999997</v>
      </c>
      <c r="Q226" s="3">
        <v>-7.6603998999999996E-7</v>
      </c>
      <c r="R226" s="3">
        <v>302.21562999999998</v>
      </c>
      <c r="S226" s="3">
        <v>61.853400000000001</v>
      </c>
      <c r="T226" s="3">
        <v>397.43016999999998</v>
      </c>
      <c r="U226" s="3">
        <v>417.71019999999999</v>
      </c>
      <c r="V226">
        <f t="shared" si="22"/>
        <v>220.08219999999994</v>
      </c>
      <c r="W226" s="3">
        <v>13.153333</v>
      </c>
      <c r="X226" s="3"/>
      <c r="Y226" s="3">
        <f t="shared" si="23"/>
        <v>45.81786699999995</v>
      </c>
      <c r="Z226">
        <f t="shared" si="24"/>
        <v>0.77858155962357845</v>
      </c>
      <c r="AB226" s="3"/>
      <c r="AC226" s="3"/>
      <c r="AD226" s="3"/>
      <c r="AE226" s="3"/>
    </row>
    <row r="227" spans="1:31" x14ac:dyDescent="0.35">
      <c r="A227" s="7">
        <f t="shared" si="20"/>
        <v>40033.583333333336</v>
      </c>
      <c r="B227" s="3">
        <v>220</v>
      </c>
      <c r="C227" s="3">
        <v>14</v>
      </c>
      <c r="D227" s="3">
        <v>0</v>
      </c>
      <c r="E227">
        <f t="shared" si="19"/>
        <v>1400</v>
      </c>
      <c r="F227">
        <f t="shared" si="21"/>
        <v>220.58333333333334</v>
      </c>
      <c r="G227" s="3">
        <v>36000</v>
      </c>
      <c r="H227" s="3">
        <v>292.39</v>
      </c>
      <c r="I227" s="2">
        <v>1.4363000000000001E-2</v>
      </c>
      <c r="J227" s="3">
        <v>5.5856001999999997E-4</v>
      </c>
      <c r="K227" s="3">
        <v>1.1888000000000001</v>
      </c>
      <c r="L227" s="3">
        <v>3.0674999999999999</v>
      </c>
      <c r="M227" s="3">
        <v>318.76</v>
      </c>
      <c r="N227" s="3">
        <v>13.731999999999999</v>
      </c>
      <c r="O227" s="3">
        <v>109.23</v>
      </c>
      <c r="P227" s="3">
        <v>0.31744</v>
      </c>
      <c r="Q227" s="3">
        <v>-5.5343997000000001E-7</v>
      </c>
      <c r="R227" s="3">
        <v>218.23437000000001</v>
      </c>
      <c r="S227" s="3">
        <v>45.406466999999999</v>
      </c>
      <c r="T227" s="3">
        <v>397.82753000000002</v>
      </c>
      <c r="U227" s="3">
        <v>414.07709999999997</v>
      </c>
      <c r="V227">
        <f t="shared" si="22"/>
        <v>156.57833300000004</v>
      </c>
      <c r="W227" s="3">
        <v>8.1029999999999998</v>
      </c>
      <c r="X227" s="3"/>
      <c r="Y227" s="3">
        <f t="shared" si="23"/>
        <v>25.513333000000038</v>
      </c>
      <c r="Z227">
        <f t="shared" si="24"/>
        <v>0.82816450056387458</v>
      </c>
      <c r="AB227" s="3"/>
      <c r="AC227" s="3"/>
      <c r="AD227" s="3"/>
      <c r="AE227" s="3"/>
    </row>
    <row r="228" spans="1:31" x14ac:dyDescent="0.35">
      <c r="A228" s="7">
        <f t="shared" si="20"/>
        <v>40033.604166666672</v>
      </c>
      <c r="B228" s="3">
        <v>220</v>
      </c>
      <c r="C228" s="3">
        <v>14</v>
      </c>
      <c r="D228" s="3">
        <v>30</v>
      </c>
      <c r="E228">
        <f t="shared" si="19"/>
        <v>1430</v>
      </c>
      <c r="F228">
        <f t="shared" si="21"/>
        <v>220.60416666666669</v>
      </c>
      <c r="G228" s="3">
        <v>36000</v>
      </c>
      <c r="H228" s="3">
        <v>292.61</v>
      </c>
      <c r="I228" s="2">
        <v>1.4397999999999999E-2</v>
      </c>
      <c r="J228" s="3">
        <v>5.5696000000000001E-4</v>
      </c>
      <c r="K228" s="3">
        <v>1.1877</v>
      </c>
      <c r="L228" s="3">
        <v>2.7025999999999999</v>
      </c>
      <c r="M228" s="3">
        <v>320.41000000000003</v>
      </c>
      <c r="N228" s="3">
        <v>23.861000000000001</v>
      </c>
      <c r="O228" s="3">
        <v>120.58</v>
      </c>
      <c r="P228" s="3">
        <v>0.27886</v>
      </c>
      <c r="Q228" s="3">
        <v>-7.5063002000000001E-7</v>
      </c>
      <c r="R228" s="3">
        <v>289.54552999999999</v>
      </c>
      <c r="S228" s="3">
        <v>60.170433000000003</v>
      </c>
      <c r="T228" s="3">
        <v>396.64636999999999</v>
      </c>
      <c r="U228" s="3">
        <v>417.86133000000001</v>
      </c>
      <c r="V228">
        <f t="shared" si="22"/>
        <v>208.16013700000002</v>
      </c>
      <c r="W228" s="3">
        <v>12.903333</v>
      </c>
      <c r="X228" s="3"/>
      <c r="Y228" s="3">
        <f t="shared" si="23"/>
        <v>50.815804000000028</v>
      </c>
      <c r="Z228">
        <f t="shared" si="24"/>
        <v>0.73974886939151163</v>
      </c>
      <c r="AB228" s="3"/>
      <c r="AC228" s="3"/>
      <c r="AD228" s="3"/>
      <c r="AE228" s="3"/>
    </row>
    <row r="229" spans="1:31" x14ac:dyDescent="0.35">
      <c r="A229" s="7">
        <f t="shared" si="20"/>
        <v>40033.625</v>
      </c>
      <c r="B229" s="3">
        <v>220</v>
      </c>
      <c r="C229" s="3">
        <v>15</v>
      </c>
      <c r="D229" s="3">
        <v>0</v>
      </c>
      <c r="E229">
        <f t="shared" si="19"/>
        <v>1500</v>
      </c>
      <c r="F229">
        <f t="shared" si="21"/>
        <v>220.625</v>
      </c>
      <c r="G229" s="3">
        <v>36000</v>
      </c>
      <c r="H229" s="3">
        <v>292.79000000000002</v>
      </c>
      <c r="I229" s="2">
        <v>1.435E-2</v>
      </c>
      <c r="J229" s="3">
        <v>5.5673997999999998E-4</v>
      </c>
      <c r="K229" s="3">
        <v>1.1869000000000001</v>
      </c>
      <c r="L229" s="3">
        <v>2.1192000000000002</v>
      </c>
      <c r="M229" s="3">
        <v>319.69</v>
      </c>
      <c r="N229" s="3">
        <v>14.327999999999999</v>
      </c>
      <c r="O229" s="3">
        <v>100.78</v>
      </c>
      <c r="P229" s="3">
        <v>0.2233</v>
      </c>
      <c r="Q229" s="3">
        <v>-5.5558001999999997E-7</v>
      </c>
      <c r="R229" s="3">
        <v>207.14773</v>
      </c>
      <c r="S229" s="3">
        <v>42.164033000000003</v>
      </c>
      <c r="T229" s="3">
        <v>398.96530000000001</v>
      </c>
      <c r="U229" s="3">
        <v>417.04232999999999</v>
      </c>
      <c r="V229">
        <f t="shared" si="22"/>
        <v>146.90666699999997</v>
      </c>
      <c r="W229" s="3">
        <v>11.906667000000001</v>
      </c>
      <c r="X229" s="3"/>
      <c r="Y229" s="3">
        <f t="shared" si="23"/>
        <v>19.891999999999967</v>
      </c>
      <c r="Z229">
        <f t="shared" si="24"/>
        <v>0.85265185185185211</v>
      </c>
      <c r="AB229" s="3"/>
      <c r="AC229" s="3"/>
      <c r="AD229" s="3"/>
      <c r="AE229" s="3"/>
    </row>
    <row r="230" spans="1:31" x14ac:dyDescent="0.35">
      <c r="A230" s="7">
        <f t="shared" si="20"/>
        <v>40033.645833333336</v>
      </c>
      <c r="B230" s="3">
        <v>220</v>
      </c>
      <c r="C230" s="3">
        <v>15</v>
      </c>
      <c r="D230" s="3">
        <v>30</v>
      </c>
      <c r="E230">
        <f t="shared" si="19"/>
        <v>1530</v>
      </c>
      <c r="F230">
        <f t="shared" si="21"/>
        <v>220.64583333333334</v>
      </c>
      <c r="G230" s="3">
        <v>36000</v>
      </c>
      <c r="H230" s="3">
        <v>292.95</v>
      </c>
      <c r="I230" s="2">
        <v>1.4362E-2</v>
      </c>
      <c r="J230" s="3">
        <v>5.5451999999999997E-4</v>
      </c>
      <c r="K230" s="3">
        <v>1.1861999999999999</v>
      </c>
      <c r="L230" s="3">
        <v>1.4271</v>
      </c>
      <c r="M230" s="3">
        <v>321.33</v>
      </c>
      <c r="N230" s="3">
        <v>7.8921999999999999</v>
      </c>
      <c r="O230" s="3">
        <v>82.832999999999998</v>
      </c>
      <c r="P230" s="3">
        <v>0.16483999999999999</v>
      </c>
      <c r="Q230" s="3">
        <v>-4.9108001999999999E-7</v>
      </c>
      <c r="R230" s="3">
        <v>174.0872</v>
      </c>
      <c r="S230" s="3">
        <v>34.952534</v>
      </c>
      <c r="T230" s="3">
        <v>399.34406999999999</v>
      </c>
      <c r="U230" s="3">
        <v>417.69443000000001</v>
      </c>
      <c r="V230">
        <f t="shared" si="22"/>
        <v>120.78430600000002</v>
      </c>
      <c r="W230" s="3">
        <v>12.713333</v>
      </c>
      <c r="X230" s="3"/>
      <c r="Y230" s="3">
        <f t="shared" si="23"/>
        <v>17.345773000000015</v>
      </c>
      <c r="Z230">
        <f t="shared" si="24"/>
        <v>0.83949646682648071</v>
      </c>
      <c r="AB230" s="3"/>
      <c r="AC230" s="3"/>
      <c r="AD230" s="3"/>
      <c r="AE230" s="3"/>
    </row>
    <row r="231" spans="1:31" x14ac:dyDescent="0.35">
      <c r="A231" s="7">
        <f t="shared" si="20"/>
        <v>40033.666666666664</v>
      </c>
      <c r="B231" s="3">
        <v>220</v>
      </c>
      <c r="C231" s="3">
        <v>16</v>
      </c>
      <c r="D231" s="3">
        <v>0</v>
      </c>
      <c r="E231">
        <f t="shared" si="19"/>
        <v>1600</v>
      </c>
      <c r="F231">
        <f t="shared" si="21"/>
        <v>220.66666666666666</v>
      </c>
      <c r="G231" s="3">
        <v>36000</v>
      </c>
      <c r="H231" s="3">
        <v>292.89</v>
      </c>
      <c r="I231" s="2">
        <v>1.4486000000000001E-2</v>
      </c>
      <c r="J231" s="3">
        <v>5.5534002999999997E-4</v>
      </c>
      <c r="K231" s="3">
        <v>1.1862999999999999</v>
      </c>
      <c r="L231" s="3">
        <v>1.9134</v>
      </c>
      <c r="M231" s="3">
        <v>349.6</v>
      </c>
      <c r="N231" s="3">
        <v>-4.6201999999999996</v>
      </c>
      <c r="O231" s="3">
        <v>66.510999999999996</v>
      </c>
      <c r="P231" s="3">
        <v>0.18162</v>
      </c>
      <c r="Q231" s="3">
        <v>-2.2571E-7</v>
      </c>
      <c r="R231" s="3">
        <v>100.8381</v>
      </c>
      <c r="S231" s="3">
        <v>20.149232999999999</v>
      </c>
      <c r="T231" s="3">
        <v>400.67412999999999</v>
      </c>
      <c r="U231" s="3">
        <v>413.97089999999997</v>
      </c>
      <c r="V231">
        <f t="shared" si="22"/>
        <v>67.392097000000035</v>
      </c>
      <c r="W231" s="3">
        <v>6.3493332999999996</v>
      </c>
      <c r="X231" s="3"/>
      <c r="Y231" s="3">
        <f t="shared" si="23"/>
        <v>-0.84803629999996311</v>
      </c>
      <c r="Z231">
        <f t="shared" si="24"/>
        <v>1.0138924951721995</v>
      </c>
      <c r="AB231" s="3"/>
      <c r="AC231" s="3"/>
      <c r="AD231" s="3"/>
      <c r="AE231" s="3"/>
    </row>
    <row r="232" spans="1:31" x14ac:dyDescent="0.35">
      <c r="A232" s="7">
        <f t="shared" si="20"/>
        <v>40033.6875</v>
      </c>
      <c r="B232" s="3">
        <v>220</v>
      </c>
      <c r="C232" s="3">
        <v>16</v>
      </c>
      <c r="D232" s="3">
        <v>30</v>
      </c>
      <c r="E232">
        <f t="shared" si="19"/>
        <v>1630</v>
      </c>
      <c r="F232">
        <f t="shared" si="21"/>
        <v>220.6875</v>
      </c>
      <c r="G232" s="3">
        <v>36000</v>
      </c>
      <c r="H232" s="3">
        <v>292.55</v>
      </c>
      <c r="I232" s="2">
        <v>1.4487999999999999E-2</v>
      </c>
      <c r="J232" s="3">
        <v>5.5783999000000003E-4</v>
      </c>
      <c r="K232" s="3">
        <v>1.1877</v>
      </c>
      <c r="L232" s="3">
        <v>1.2695000000000001</v>
      </c>
      <c r="M232" s="3">
        <v>18.585000000000001</v>
      </c>
      <c r="N232" s="3">
        <v>-5.0065999999999997</v>
      </c>
      <c r="O232" s="3">
        <v>30.721</v>
      </c>
      <c r="P232" s="3">
        <v>0.11229</v>
      </c>
      <c r="Q232" s="3">
        <v>-6.6078996000000004E-8</v>
      </c>
      <c r="R232" s="3">
        <v>61.905934000000002</v>
      </c>
      <c r="S232" s="3">
        <v>13.438367</v>
      </c>
      <c r="T232" s="3">
        <v>398.32272999999998</v>
      </c>
      <c r="U232" s="3">
        <v>411.01686999999998</v>
      </c>
      <c r="V232">
        <f t="shared" si="22"/>
        <v>35.773427000000027</v>
      </c>
      <c r="W232" s="3">
        <v>1.8634333000000001</v>
      </c>
      <c r="X232" s="3"/>
      <c r="Y232" s="3">
        <f t="shared" si="23"/>
        <v>8.1955937000000247</v>
      </c>
      <c r="Z232">
        <f t="shared" si="24"/>
        <v>0.75831332283615194</v>
      </c>
      <c r="AB232" s="3"/>
      <c r="AC232" s="3"/>
      <c r="AD232" s="3"/>
      <c r="AE232" s="3"/>
    </row>
    <row r="233" spans="1:31" x14ac:dyDescent="0.35">
      <c r="A233" s="7">
        <f t="shared" si="20"/>
        <v>40033.708333333336</v>
      </c>
      <c r="B233" s="3">
        <v>220</v>
      </c>
      <c r="C233" s="3">
        <v>17</v>
      </c>
      <c r="D233" s="3">
        <v>0</v>
      </c>
      <c r="E233">
        <f t="shared" si="19"/>
        <v>1700</v>
      </c>
      <c r="F233">
        <f t="shared" si="21"/>
        <v>220.70833333333334</v>
      </c>
      <c r="G233" s="3">
        <v>36000</v>
      </c>
      <c r="H233" s="3">
        <v>292.75</v>
      </c>
      <c r="I233" s="2">
        <v>1.4540000000000001E-2</v>
      </c>
      <c r="J233" s="3">
        <v>5.5373E-4</v>
      </c>
      <c r="K233" s="3">
        <v>1.1867000000000001</v>
      </c>
      <c r="L233" s="3">
        <v>0.65166999999999997</v>
      </c>
      <c r="M233" s="3">
        <v>21.454000000000001</v>
      </c>
      <c r="N233" s="3">
        <v>1.825</v>
      </c>
      <c r="O233" s="3">
        <v>26.602</v>
      </c>
      <c r="P233" s="3">
        <v>9.0696998000000001E-2</v>
      </c>
      <c r="Q233" s="3">
        <v>-1.6663E-7</v>
      </c>
      <c r="R233" s="3">
        <v>104.19033</v>
      </c>
      <c r="S233" s="3">
        <v>22.753667</v>
      </c>
      <c r="T233" s="3">
        <v>397.06243000000001</v>
      </c>
      <c r="U233" s="3">
        <v>414.82736999999997</v>
      </c>
      <c r="V233">
        <f t="shared" si="22"/>
        <v>63.671723000000043</v>
      </c>
      <c r="W233" s="3">
        <v>7.4820000000000002</v>
      </c>
      <c r="X233" s="3"/>
      <c r="Y233" s="3">
        <f t="shared" si="23"/>
        <v>27.762723000000037</v>
      </c>
      <c r="Z233">
        <f t="shared" si="24"/>
        <v>0.50591101863947574</v>
      </c>
      <c r="AB233" s="3"/>
      <c r="AC233" s="3"/>
      <c r="AD233" s="3"/>
      <c r="AE233" s="3"/>
    </row>
    <row r="234" spans="1:31" x14ac:dyDescent="0.35">
      <c r="A234" s="7">
        <f t="shared" si="20"/>
        <v>40033.729166666672</v>
      </c>
      <c r="B234" s="3">
        <v>220</v>
      </c>
      <c r="C234" s="3">
        <v>17</v>
      </c>
      <c r="D234" s="3">
        <v>30</v>
      </c>
      <c r="E234">
        <f t="shared" si="19"/>
        <v>1730</v>
      </c>
      <c r="F234">
        <f t="shared" si="21"/>
        <v>220.72916666666669</v>
      </c>
      <c r="G234" s="3">
        <v>36000</v>
      </c>
      <c r="H234" s="3">
        <v>292.97000000000003</v>
      </c>
      <c r="I234" s="2">
        <v>1.4768999999999999E-2</v>
      </c>
      <c r="J234" s="3">
        <v>5.5276998000000003E-4</v>
      </c>
      <c r="K234" s="3">
        <v>1.1854</v>
      </c>
      <c r="L234" s="3">
        <v>0.20458999999999999</v>
      </c>
      <c r="M234" s="3">
        <v>53.414999999999999</v>
      </c>
      <c r="N234" s="3">
        <v>2.9729999999999999</v>
      </c>
      <c r="O234" s="3">
        <v>32.639000000000003</v>
      </c>
      <c r="P234" s="3">
        <v>5.6322998999999999E-2</v>
      </c>
      <c r="Q234" s="3">
        <v>-1.9533998999999999E-7</v>
      </c>
      <c r="R234" s="3">
        <v>91.576932999999997</v>
      </c>
      <c r="S234" s="3">
        <v>19.381</v>
      </c>
      <c r="T234" s="3">
        <v>394.81542999999999</v>
      </c>
      <c r="U234" s="3">
        <v>415.92502999999999</v>
      </c>
      <c r="V234">
        <f t="shared" si="22"/>
        <v>51.086332999999968</v>
      </c>
      <c r="W234" s="3">
        <v>6.835</v>
      </c>
      <c r="X234" s="3"/>
      <c r="Y234" s="3">
        <f t="shared" si="23"/>
        <v>8.6393329999999651</v>
      </c>
      <c r="Z234">
        <f t="shared" si="24"/>
        <v>0.8047667174229538</v>
      </c>
      <c r="AB234" s="3"/>
      <c r="AC234" s="3"/>
      <c r="AD234" s="3"/>
      <c r="AE234" s="3"/>
    </row>
    <row r="235" spans="1:31" x14ac:dyDescent="0.35">
      <c r="A235" s="7">
        <f t="shared" si="20"/>
        <v>40033.75</v>
      </c>
      <c r="B235" s="3">
        <v>220</v>
      </c>
      <c r="C235" s="3">
        <v>18</v>
      </c>
      <c r="D235" s="3">
        <v>0</v>
      </c>
      <c r="E235">
        <f t="shared" si="19"/>
        <v>1800</v>
      </c>
      <c r="F235">
        <f t="shared" si="21"/>
        <v>220.75</v>
      </c>
      <c r="G235" s="3">
        <v>36000</v>
      </c>
      <c r="H235" s="3">
        <v>292.93</v>
      </c>
      <c r="I235" s="2">
        <v>1.4768999999999999E-2</v>
      </c>
      <c r="J235" s="3">
        <v>5.5080000000000005E-4</v>
      </c>
      <c r="K235" s="3">
        <v>1.1855</v>
      </c>
      <c r="L235" s="3">
        <v>1.2732000000000001</v>
      </c>
      <c r="M235" s="3">
        <v>7.9703999999999997</v>
      </c>
      <c r="N235" s="3">
        <v>-6.7607999999999997</v>
      </c>
      <c r="O235" s="3">
        <v>43.360999999999997</v>
      </c>
      <c r="P235" s="3">
        <v>0.12311</v>
      </c>
      <c r="Q235" s="3">
        <v>-2.2439001E-7</v>
      </c>
      <c r="R235" s="3">
        <v>94.477099999999993</v>
      </c>
      <c r="S235" s="3">
        <v>20.112734</v>
      </c>
      <c r="T235" s="3">
        <v>370.60075999999998</v>
      </c>
      <c r="U235" s="3">
        <v>412.21096999999997</v>
      </c>
      <c r="V235">
        <f t="shared" si="22"/>
        <v>32.754155999999966</v>
      </c>
      <c r="W235" s="3">
        <v>5.6790000000000003</v>
      </c>
      <c r="X235" s="3"/>
      <c r="Y235" s="3">
        <f t="shared" si="23"/>
        <v>-9.5250440000000278</v>
      </c>
      <c r="Z235">
        <f t="shared" si="24"/>
        <v>1.351800152139476</v>
      </c>
      <c r="AB235" s="3"/>
      <c r="AC235" s="3"/>
      <c r="AD235" s="3"/>
      <c r="AE235" s="3"/>
    </row>
    <row r="236" spans="1:31" x14ac:dyDescent="0.35">
      <c r="A236" s="7">
        <f t="shared" si="20"/>
        <v>40033.770833333336</v>
      </c>
      <c r="B236" s="3">
        <v>220</v>
      </c>
      <c r="C236" s="3">
        <v>18</v>
      </c>
      <c r="D236" s="3">
        <v>30</v>
      </c>
      <c r="E236">
        <f t="shared" si="19"/>
        <v>1830</v>
      </c>
      <c r="F236">
        <f t="shared" si="21"/>
        <v>220.77083333333334</v>
      </c>
      <c r="G236" s="3">
        <v>36000</v>
      </c>
      <c r="H236" s="3">
        <v>292.81</v>
      </c>
      <c r="I236" s="2">
        <v>1.4755000000000001E-2</v>
      </c>
      <c r="J236" s="3">
        <v>5.5356999000000001E-4</v>
      </c>
      <c r="K236" s="3">
        <v>1.1860999999999999</v>
      </c>
      <c r="L236" s="3">
        <v>1.1135999999999999</v>
      </c>
      <c r="M236" s="3">
        <v>355.35</v>
      </c>
      <c r="N236" s="3">
        <v>-6.1862000000000004</v>
      </c>
      <c r="O236" s="3">
        <v>24.631</v>
      </c>
      <c r="P236" s="3">
        <v>0.10192</v>
      </c>
      <c r="Q236" s="3">
        <v>-6.8356002000000001E-8</v>
      </c>
      <c r="R236" s="3">
        <v>65.513900000000007</v>
      </c>
      <c r="S236" s="3">
        <v>15.413967</v>
      </c>
      <c r="T236" s="3">
        <v>383.48617000000002</v>
      </c>
      <c r="U236" s="3">
        <v>411.0462</v>
      </c>
      <c r="V236">
        <f t="shared" si="22"/>
        <v>22.539903000000038</v>
      </c>
      <c r="W236" s="3">
        <v>1.7511227</v>
      </c>
      <c r="X236" s="3"/>
      <c r="Y236" s="3">
        <f t="shared" si="23"/>
        <v>2.3439803000000374</v>
      </c>
      <c r="Z236">
        <f t="shared" si="24"/>
        <v>0.88724781992140089</v>
      </c>
      <c r="AB236" s="3"/>
      <c r="AC236" s="3"/>
      <c r="AD236" s="3"/>
      <c r="AE236" s="3"/>
    </row>
    <row r="237" spans="1:31" x14ac:dyDescent="0.35">
      <c r="A237" s="7">
        <f t="shared" si="20"/>
        <v>40033.791666666664</v>
      </c>
      <c r="B237" s="3">
        <v>220</v>
      </c>
      <c r="C237" s="3">
        <v>19</v>
      </c>
      <c r="D237" s="3">
        <v>0</v>
      </c>
      <c r="E237">
        <f t="shared" si="19"/>
        <v>1900</v>
      </c>
      <c r="F237">
        <f t="shared" si="21"/>
        <v>220.79166666666666</v>
      </c>
      <c r="G237" s="3">
        <v>36000</v>
      </c>
      <c r="H237" s="3">
        <v>292.58999999999997</v>
      </c>
      <c r="I237" s="2">
        <v>1.4909E-2</v>
      </c>
      <c r="J237" s="3">
        <v>5.7108001999999999E-4</v>
      </c>
      <c r="K237" s="3">
        <v>1.1870000000000001</v>
      </c>
      <c r="L237" s="3">
        <v>0.70301999999999998</v>
      </c>
      <c r="M237" s="3">
        <v>347.93</v>
      </c>
      <c r="N237" s="3">
        <v>-2.9531999999999998</v>
      </c>
      <c r="O237" s="3">
        <v>6.5850999999999997</v>
      </c>
      <c r="P237" s="3">
        <v>5.2163001000000001E-2</v>
      </c>
      <c r="Q237" s="3">
        <v>4.6107001000000001E-8</v>
      </c>
      <c r="R237" s="3">
        <v>17.906732999999999</v>
      </c>
      <c r="S237" s="3">
        <v>4.5096667000000004</v>
      </c>
      <c r="T237" s="3">
        <v>393.69844000000001</v>
      </c>
      <c r="U237" s="3">
        <v>408.47453999999999</v>
      </c>
      <c r="V237">
        <f t="shared" si="22"/>
        <v>-1.3790336999999795</v>
      </c>
      <c r="W237" s="3">
        <v>-0.2311</v>
      </c>
      <c r="X237" s="3"/>
      <c r="Y237" s="3">
        <f t="shared" si="23"/>
        <v>-4.7798336999999798</v>
      </c>
      <c r="Z237">
        <f t="shared" si="24"/>
        <v>3.1638586792948624</v>
      </c>
      <c r="AB237" s="3"/>
      <c r="AC237" s="3"/>
      <c r="AD237" s="3"/>
      <c r="AE237" s="3"/>
    </row>
    <row r="238" spans="1:31" x14ac:dyDescent="0.35">
      <c r="A238" s="7">
        <f t="shared" si="20"/>
        <v>40033.8125</v>
      </c>
      <c r="B238" s="3">
        <v>220</v>
      </c>
      <c r="C238" s="3">
        <v>19</v>
      </c>
      <c r="D238" s="3">
        <v>30</v>
      </c>
      <c r="E238">
        <f t="shared" si="19"/>
        <v>1930</v>
      </c>
      <c r="F238">
        <f t="shared" si="21"/>
        <v>220.8125</v>
      </c>
      <c r="G238" s="3">
        <v>36000</v>
      </c>
      <c r="H238" s="3">
        <v>292.24</v>
      </c>
      <c r="I238" s="2">
        <v>1.5032999999999999E-2</v>
      </c>
      <c r="J238" s="3">
        <v>5.9886998000000002E-4</v>
      </c>
      <c r="K238" s="3">
        <v>1.1886000000000001</v>
      </c>
      <c r="L238" s="3">
        <v>0.22853999999999999</v>
      </c>
      <c r="M238" s="3">
        <v>36.17</v>
      </c>
      <c r="N238" s="3">
        <v>-1.3966000000000001</v>
      </c>
      <c r="O238" s="3">
        <v>2.2565</v>
      </c>
      <c r="P238" s="3">
        <v>3.1273997999999997E-2</v>
      </c>
      <c r="Q238" s="3">
        <v>1.423E-7</v>
      </c>
      <c r="R238" s="3">
        <v>1.8245332999999999</v>
      </c>
      <c r="S238" s="3">
        <v>0.99439999999999995</v>
      </c>
      <c r="T238" s="3">
        <v>381.57902999999999</v>
      </c>
      <c r="U238" s="3">
        <v>402.81903</v>
      </c>
      <c r="V238">
        <f t="shared" si="22"/>
        <v>-20.409866700000009</v>
      </c>
      <c r="W238" s="3">
        <v>-5.0730000000000004</v>
      </c>
      <c r="X238" s="3"/>
      <c r="Y238" s="3">
        <f t="shared" si="23"/>
        <v>-16.196766700000008</v>
      </c>
      <c r="Z238">
        <f t="shared" si="24"/>
        <v>5.6067514755148741E-2</v>
      </c>
      <c r="AB238" s="3"/>
      <c r="AC238" s="3"/>
      <c r="AD238" s="3"/>
      <c r="AE238" s="3"/>
    </row>
    <row r="239" spans="1:31" x14ac:dyDescent="0.35">
      <c r="A239" s="7">
        <f t="shared" si="20"/>
        <v>40033.833333333336</v>
      </c>
      <c r="B239" s="3">
        <v>220</v>
      </c>
      <c r="C239" s="3">
        <v>20</v>
      </c>
      <c r="D239" s="3">
        <v>0</v>
      </c>
      <c r="E239">
        <f t="shared" si="19"/>
        <v>2000</v>
      </c>
      <c r="F239">
        <f t="shared" si="21"/>
        <v>220.83333333333334</v>
      </c>
      <c r="G239" s="3">
        <v>36000</v>
      </c>
      <c r="H239" s="3">
        <v>291.87</v>
      </c>
      <c r="I239" s="2">
        <v>1.5394E-2</v>
      </c>
      <c r="J239" s="3">
        <v>6.0679001000000002E-4</v>
      </c>
      <c r="K239" s="3">
        <v>1.1902999999999999</v>
      </c>
      <c r="L239" s="3">
        <v>0.51007999999999998</v>
      </c>
      <c r="M239" s="3">
        <v>66.950999999999993</v>
      </c>
      <c r="N239" s="3">
        <v>-0.75939000000000001</v>
      </c>
      <c r="O239" s="3">
        <v>0.78037999999999996</v>
      </c>
      <c r="P239" s="3">
        <v>4.6415000999999997E-2</v>
      </c>
      <c r="Q239" s="3">
        <v>4.0362998000000002E-8</v>
      </c>
      <c r="R239" s="3">
        <v>0</v>
      </c>
      <c r="S239" s="3">
        <v>0</v>
      </c>
      <c r="T239" s="3">
        <v>390.99653000000001</v>
      </c>
      <c r="U239" s="3">
        <v>402.67869999999999</v>
      </c>
      <c r="V239">
        <f t="shared" si="22"/>
        <v>-11.682169999999985</v>
      </c>
      <c r="W239" s="3">
        <v>-7.99</v>
      </c>
      <c r="X239" s="3"/>
      <c r="Y239" s="3">
        <f t="shared" si="23"/>
        <v>-3.7131599999999843</v>
      </c>
      <c r="Z239">
        <f t="shared" si="24"/>
        <v>5.6850036699285346E-3</v>
      </c>
      <c r="AB239" s="3"/>
      <c r="AC239" s="3"/>
      <c r="AD239" s="3"/>
      <c r="AE239" s="3"/>
    </row>
    <row r="240" spans="1:31" x14ac:dyDescent="0.35">
      <c r="A240" s="7">
        <f t="shared" si="20"/>
        <v>40033.854166666672</v>
      </c>
      <c r="B240" s="3">
        <v>220</v>
      </c>
      <c r="C240" s="3">
        <v>20</v>
      </c>
      <c r="D240" s="3">
        <v>30</v>
      </c>
      <c r="E240">
        <f t="shared" si="19"/>
        <v>2030</v>
      </c>
      <c r="F240">
        <f t="shared" si="21"/>
        <v>220.85416666666669</v>
      </c>
      <c r="G240" s="3">
        <v>36000</v>
      </c>
      <c r="H240" s="3">
        <v>291.72000000000003</v>
      </c>
      <c r="I240" s="2">
        <v>1.5270000000000001E-2</v>
      </c>
      <c r="J240" s="3">
        <v>6.0367997999999997E-4</v>
      </c>
      <c r="K240" s="3">
        <v>1.1910000000000001</v>
      </c>
      <c r="L240" s="3">
        <v>0.39028000000000002</v>
      </c>
      <c r="M240" s="3">
        <v>66.105999999999995</v>
      </c>
      <c r="N240" s="3">
        <v>-0.34150000000000003</v>
      </c>
      <c r="O240" s="3">
        <v>0.37752000000000002</v>
      </c>
      <c r="P240" s="3">
        <v>2.8034E-2</v>
      </c>
      <c r="Q240" s="3">
        <v>4.1509001000000002E-8</v>
      </c>
      <c r="R240" s="3">
        <v>0</v>
      </c>
      <c r="S240" s="3">
        <v>0</v>
      </c>
      <c r="T240" s="3">
        <v>375.42986000000002</v>
      </c>
      <c r="U240" s="3">
        <v>399.61970000000002</v>
      </c>
      <c r="V240">
        <f t="shared" si="22"/>
        <v>-24.189840000000004</v>
      </c>
      <c r="W240" s="3">
        <v>-8.1596667000000007</v>
      </c>
      <c r="X240" s="3"/>
      <c r="Y240" s="3">
        <f t="shared" si="23"/>
        <v>-16.066193300000002</v>
      </c>
      <c r="Z240">
        <f t="shared" si="24"/>
        <v>2.2470125135827441E-3</v>
      </c>
      <c r="AB240" s="3"/>
      <c r="AC240" s="3"/>
      <c r="AD240" s="3"/>
      <c r="AE240" s="3"/>
    </row>
    <row r="241" spans="1:31" x14ac:dyDescent="0.35">
      <c r="A241" s="7">
        <f t="shared" si="20"/>
        <v>40033.875</v>
      </c>
      <c r="B241" s="3">
        <v>220</v>
      </c>
      <c r="C241" s="3">
        <v>21</v>
      </c>
      <c r="D241" s="3">
        <v>0</v>
      </c>
      <c r="E241">
        <f t="shared" si="19"/>
        <v>2100</v>
      </c>
      <c r="F241">
        <f t="shared" si="21"/>
        <v>220.875</v>
      </c>
      <c r="G241" s="3">
        <v>36000</v>
      </c>
      <c r="H241" s="3">
        <v>291.48</v>
      </c>
      <c r="I241" s="2">
        <v>1.5007E-2</v>
      </c>
      <c r="J241" s="3">
        <v>5.8423000000000004E-4</v>
      </c>
      <c r="K241" s="3">
        <v>1.1921999999999999</v>
      </c>
      <c r="L241" s="3">
        <v>0.32435999999999998</v>
      </c>
      <c r="M241" s="3">
        <v>29.946999999999999</v>
      </c>
      <c r="N241" s="3">
        <v>-7.5677997999999996E-2</v>
      </c>
      <c r="O241" s="3">
        <v>-7.7229998999999994E-2</v>
      </c>
      <c r="P241" s="3">
        <v>2.2338998999999998E-2</v>
      </c>
      <c r="Q241" s="3">
        <v>2.7286998999999999E-9</v>
      </c>
      <c r="R241" s="3">
        <v>0</v>
      </c>
      <c r="S241" s="3">
        <v>0</v>
      </c>
      <c r="T241" s="3">
        <v>350.29676999999998</v>
      </c>
      <c r="U241" s="3">
        <v>391.70864</v>
      </c>
      <c r="V241">
        <f t="shared" si="22"/>
        <v>-41.411870000000022</v>
      </c>
      <c r="W241" s="3">
        <v>-22.823333000000002</v>
      </c>
      <c r="X241" s="3"/>
      <c r="Y241" s="3">
        <f t="shared" si="23"/>
        <v>-18.43562900300002</v>
      </c>
      <c r="Z241">
        <f t="shared" si="24"/>
        <v>8.2259296145791253E-3</v>
      </c>
      <c r="AB241" s="3"/>
      <c r="AC241" s="3"/>
      <c r="AD241" s="3"/>
      <c r="AE241" s="3"/>
    </row>
    <row r="242" spans="1:31" x14ac:dyDescent="0.35">
      <c r="A242" s="7">
        <f t="shared" si="20"/>
        <v>40033.895833333336</v>
      </c>
      <c r="B242" s="3">
        <v>220</v>
      </c>
      <c r="C242" s="3">
        <v>21</v>
      </c>
      <c r="D242" s="3">
        <v>30</v>
      </c>
      <c r="E242">
        <f t="shared" si="19"/>
        <v>2130</v>
      </c>
      <c r="F242">
        <f t="shared" si="21"/>
        <v>220.89583333333334</v>
      </c>
      <c r="G242" s="3">
        <v>36000</v>
      </c>
      <c r="H242" s="3">
        <v>290.61</v>
      </c>
      <c r="I242" s="2">
        <v>1.4808999999999999E-2</v>
      </c>
      <c r="J242" s="3">
        <v>6.3856999999999998E-4</v>
      </c>
      <c r="K242" s="3">
        <v>1.1958</v>
      </c>
      <c r="L242" s="3">
        <v>0.27528000000000002</v>
      </c>
      <c r="M242" s="3">
        <v>64.337999999999994</v>
      </c>
      <c r="N242" s="3">
        <v>-1.3028999999999999</v>
      </c>
      <c r="O242" s="3">
        <v>0.24343000000000001</v>
      </c>
      <c r="P242" s="3">
        <v>2.8528999999999999E-2</v>
      </c>
      <c r="Q242" s="3">
        <v>2.6334999E-7</v>
      </c>
      <c r="R242" s="3">
        <v>0</v>
      </c>
      <c r="S242" s="3">
        <v>0</v>
      </c>
      <c r="T242" s="3">
        <v>353.24997000000002</v>
      </c>
      <c r="U242" s="3">
        <v>389.01900000000001</v>
      </c>
      <c r="V242">
        <f t="shared" si="22"/>
        <v>-35.769029999999987</v>
      </c>
      <c r="W242" s="3">
        <v>-27.66</v>
      </c>
      <c r="X242" s="3"/>
      <c r="Y242" s="3">
        <f t="shared" si="23"/>
        <v>-7.0495599999999818</v>
      </c>
      <c r="Z242">
        <f t="shared" si="24"/>
        <v>0.13065311140789979</v>
      </c>
      <c r="AB242" s="3"/>
      <c r="AC242" s="3"/>
      <c r="AD242" s="3"/>
      <c r="AE242" s="3"/>
    </row>
    <row r="243" spans="1:31" x14ac:dyDescent="0.35">
      <c r="A243" s="7">
        <f t="shared" si="20"/>
        <v>40033.916666666664</v>
      </c>
      <c r="B243" s="3">
        <v>220</v>
      </c>
      <c r="C243" s="3">
        <v>22</v>
      </c>
      <c r="D243" s="3">
        <v>0</v>
      </c>
      <c r="E243">
        <f t="shared" si="19"/>
        <v>2200</v>
      </c>
      <c r="F243">
        <f t="shared" si="21"/>
        <v>220.91666666666666</v>
      </c>
      <c r="G243" s="3">
        <v>36000</v>
      </c>
      <c r="H243" s="3">
        <v>289.89</v>
      </c>
      <c r="I243" s="2">
        <v>1.4252000000000001E-2</v>
      </c>
      <c r="J243" s="3">
        <v>7.4718997000000002E-4</v>
      </c>
      <c r="K243" s="3">
        <v>1.1990000000000001</v>
      </c>
      <c r="L243" s="3">
        <v>0.60152000000000005</v>
      </c>
      <c r="M243" s="3">
        <v>243.14</v>
      </c>
      <c r="N243" s="3">
        <v>-0.12279</v>
      </c>
      <c r="O243" s="3">
        <v>1.6835</v>
      </c>
      <c r="P243" s="3">
        <v>3.1157000000000001E-2</v>
      </c>
      <c r="Q243" s="3">
        <v>7.7086000000000006E-8</v>
      </c>
      <c r="R243" s="3">
        <v>0</v>
      </c>
      <c r="S243" s="3">
        <v>0</v>
      </c>
      <c r="T243" s="3">
        <v>354.6148</v>
      </c>
      <c r="U243" s="3">
        <v>387.25360000000001</v>
      </c>
      <c r="V243">
        <f t="shared" si="22"/>
        <v>-32.638800000000003</v>
      </c>
      <c r="W243" s="3">
        <v>-28.266667000000002</v>
      </c>
      <c r="X243" s="3"/>
      <c r="Y243" s="3">
        <f t="shared" si="23"/>
        <v>-5.9328430000000019</v>
      </c>
      <c r="Z243">
        <f t="shared" si="24"/>
        <v>0.35696764027992733</v>
      </c>
      <c r="AB243" s="3"/>
      <c r="AC243" s="3"/>
      <c r="AD243" s="3"/>
      <c r="AE243" s="3"/>
    </row>
    <row r="244" spans="1:31" x14ac:dyDescent="0.35">
      <c r="A244" s="7">
        <f t="shared" si="20"/>
        <v>40033.9375</v>
      </c>
      <c r="B244" s="3">
        <v>220</v>
      </c>
      <c r="C244" s="3">
        <v>22</v>
      </c>
      <c r="D244" s="3">
        <v>30</v>
      </c>
      <c r="E244">
        <f t="shared" si="19"/>
        <v>2230</v>
      </c>
      <c r="F244">
        <f t="shared" si="21"/>
        <v>220.9375</v>
      </c>
      <c r="G244" s="3">
        <v>36000</v>
      </c>
      <c r="H244" s="3">
        <v>289.39</v>
      </c>
      <c r="I244" s="2">
        <v>1.3742000000000001E-2</v>
      </c>
      <c r="J244" s="3">
        <v>6.6811998999999995E-4</v>
      </c>
      <c r="K244" s="3">
        <v>1.2015</v>
      </c>
      <c r="L244" s="3">
        <v>0.97384000000000004</v>
      </c>
      <c r="M244" s="3">
        <v>288.75</v>
      </c>
      <c r="N244" s="3">
        <v>-6.5377000000000001</v>
      </c>
      <c r="O244" s="3">
        <v>-5.0987</v>
      </c>
      <c r="P244" s="3">
        <v>7.2553001000000006E-2</v>
      </c>
      <c r="Q244" s="3">
        <v>1.9446999999999999E-7</v>
      </c>
      <c r="R244" s="3">
        <v>0</v>
      </c>
      <c r="S244" s="3">
        <v>0</v>
      </c>
      <c r="T244" s="3">
        <v>355.40777000000003</v>
      </c>
      <c r="U244" s="3">
        <v>386.7577</v>
      </c>
      <c r="V244">
        <f t="shared" si="22"/>
        <v>-31.349929999999972</v>
      </c>
      <c r="W244" s="3">
        <v>-29.893332999999998</v>
      </c>
      <c r="X244" s="3"/>
      <c r="Y244" s="3">
        <f t="shared" si="23"/>
        <v>10.179803000000028</v>
      </c>
      <c r="Z244">
        <f t="shared" si="24"/>
        <v>7.9887573570453672</v>
      </c>
      <c r="AB244" s="3"/>
      <c r="AC244" s="3"/>
      <c r="AD244" s="3"/>
      <c r="AE244" s="3"/>
    </row>
    <row r="245" spans="1:31" x14ac:dyDescent="0.35">
      <c r="A245" s="7">
        <f t="shared" si="20"/>
        <v>40033.958333333336</v>
      </c>
      <c r="B245" s="3">
        <v>220</v>
      </c>
      <c r="C245" s="3">
        <v>23</v>
      </c>
      <c r="D245" s="3">
        <v>0</v>
      </c>
      <c r="E245">
        <f t="shared" si="19"/>
        <v>2300</v>
      </c>
      <c r="F245">
        <f t="shared" si="21"/>
        <v>220.95833333333334</v>
      </c>
      <c r="G245" s="3">
        <v>36000</v>
      </c>
      <c r="H245" s="3">
        <v>289.45999999999998</v>
      </c>
      <c r="I245" s="2">
        <v>1.3514E-2</v>
      </c>
      <c r="J245" s="3">
        <v>6.2185001999999999E-4</v>
      </c>
      <c r="K245" s="3">
        <v>1.2013</v>
      </c>
      <c r="L245" s="3">
        <v>1.1963999999999999</v>
      </c>
      <c r="M245" s="3">
        <v>288.82</v>
      </c>
      <c r="N245" s="3">
        <v>-10.46</v>
      </c>
      <c r="O245" s="3">
        <v>-8.4481000000000002</v>
      </c>
      <c r="P245" s="3">
        <v>0.10632</v>
      </c>
      <c r="Q245" s="3">
        <v>1.8047E-7</v>
      </c>
      <c r="R245" s="3">
        <v>0</v>
      </c>
      <c r="S245" s="3">
        <v>0</v>
      </c>
      <c r="T245" s="3">
        <v>361.32044999999999</v>
      </c>
      <c r="U245" s="3">
        <v>389.09544</v>
      </c>
      <c r="V245">
        <f t="shared" si="22"/>
        <v>-27.774990000000003</v>
      </c>
      <c r="W245" s="3">
        <v>-22.21</v>
      </c>
      <c r="X245" s="3"/>
      <c r="Y245" s="3">
        <f t="shared" si="23"/>
        <v>13.343109999999999</v>
      </c>
      <c r="Z245">
        <f t="shared" si="24"/>
        <v>3.3976880461600101</v>
      </c>
      <c r="AB245" s="3"/>
      <c r="AC245" s="3"/>
      <c r="AD245" s="3"/>
      <c r="AE245" s="3"/>
    </row>
    <row r="246" spans="1:31" x14ac:dyDescent="0.35">
      <c r="A246" s="7">
        <f t="shared" si="20"/>
        <v>40033.979166666672</v>
      </c>
      <c r="B246" s="3">
        <v>220</v>
      </c>
      <c r="C246" s="3">
        <v>23</v>
      </c>
      <c r="D246" s="3">
        <v>30</v>
      </c>
      <c r="E246">
        <f t="shared" si="19"/>
        <v>2330</v>
      </c>
      <c r="F246">
        <f t="shared" si="21"/>
        <v>220.97916666666669</v>
      </c>
      <c r="G246" s="3">
        <v>36000</v>
      </c>
      <c r="H246" s="3">
        <v>289.45</v>
      </c>
      <c r="I246" s="2">
        <v>1.3742000000000001E-2</v>
      </c>
      <c r="J246" s="3">
        <v>6.1908999000000002E-4</v>
      </c>
      <c r="K246" s="3">
        <v>1.2013</v>
      </c>
      <c r="L246" s="3">
        <v>1.1606000000000001</v>
      </c>
      <c r="M246" s="3">
        <v>293.82</v>
      </c>
      <c r="N246" s="3">
        <v>-8.8556000000000008</v>
      </c>
      <c r="O246" s="3">
        <v>-5.2919</v>
      </c>
      <c r="P246" s="3">
        <v>0.10625</v>
      </c>
      <c r="Q246" s="3">
        <v>1.4282999999999999E-7</v>
      </c>
      <c r="R246" s="3">
        <v>0</v>
      </c>
      <c r="S246" s="3">
        <v>0</v>
      </c>
      <c r="T246" s="3"/>
      <c r="U246" s="3"/>
      <c r="V246">
        <f t="shared" si="22"/>
        <v>0</v>
      </c>
      <c r="W246" s="3">
        <v>-22.35</v>
      </c>
      <c r="X246" s="3"/>
      <c r="Y246" s="3">
        <f t="shared" si="23"/>
        <v>36.497500000000002</v>
      </c>
      <c r="Z246">
        <f t="shared" si="24"/>
        <v>0.63299776286353471</v>
      </c>
      <c r="AB246" s="3"/>
      <c r="AC246" s="3"/>
      <c r="AD246" s="3"/>
      <c r="AE246" s="3"/>
    </row>
    <row r="247" spans="1:31" x14ac:dyDescent="0.35">
      <c r="A247" s="7">
        <f t="shared" si="20"/>
        <v>40034</v>
      </c>
      <c r="B247" s="3">
        <v>221</v>
      </c>
      <c r="C247" s="3">
        <v>0</v>
      </c>
      <c r="D247" s="3">
        <v>0</v>
      </c>
      <c r="E247">
        <f t="shared" si="19"/>
        <v>0</v>
      </c>
      <c r="F247">
        <f t="shared" si="21"/>
        <v>221</v>
      </c>
      <c r="G247" s="3">
        <v>36000</v>
      </c>
      <c r="H247" s="3">
        <v>289.52</v>
      </c>
      <c r="I247" s="2">
        <v>1.3916E-2</v>
      </c>
      <c r="J247" s="3">
        <v>6.1635998999999997E-4</v>
      </c>
      <c r="K247" s="3">
        <v>1.2008000000000001</v>
      </c>
      <c r="L247" s="3">
        <v>1.3310999999999999</v>
      </c>
      <c r="M247" s="3">
        <v>294.39999999999998</v>
      </c>
      <c r="N247" s="3">
        <v>-7.7504999999999997</v>
      </c>
      <c r="O247" s="3">
        <v>-2.4628000000000001</v>
      </c>
      <c r="P247" s="3">
        <v>0.15079000000000001</v>
      </c>
      <c r="Q247" s="3">
        <v>2.3617E-7</v>
      </c>
      <c r="R247" s="3">
        <v>0</v>
      </c>
      <c r="S247" s="3">
        <v>0</v>
      </c>
      <c r="T247" s="3"/>
      <c r="U247" s="3"/>
      <c r="V247">
        <f t="shared" si="22"/>
        <v>0</v>
      </c>
      <c r="W247" s="3">
        <v>-18.966667000000001</v>
      </c>
      <c r="X247" s="3"/>
      <c r="Y247" s="3">
        <f t="shared" si="23"/>
        <v>29.179967000000001</v>
      </c>
      <c r="Z247">
        <f t="shared" si="24"/>
        <v>0.53848680951692773</v>
      </c>
      <c r="AB247" s="3"/>
      <c r="AC247" s="3"/>
      <c r="AD247" s="3"/>
      <c r="AE247" s="3"/>
    </row>
    <row r="248" spans="1:31" x14ac:dyDescent="0.35">
      <c r="A248" s="7">
        <f t="shared" si="20"/>
        <v>40034.020833333336</v>
      </c>
      <c r="B248" s="3">
        <v>221</v>
      </c>
      <c r="C248" s="3">
        <v>0</v>
      </c>
      <c r="D248" s="3">
        <v>30</v>
      </c>
      <c r="E248">
        <f t="shared" si="19"/>
        <v>30</v>
      </c>
      <c r="F248">
        <f t="shared" si="21"/>
        <v>221.02083333333334</v>
      </c>
      <c r="G248" s="3">
        <v>36000</v>
      </c>
      <c r="H248" s="3">
        <v>289.45999999999998</v>
      </c>
      <c r="I248" s="2">
        <v>1.3983000000000001E-2</v>
      </c>
      <c r="J248" s="3">
        <v>6.1071001000000005E-4</v>
      </c>
      <c r="K248" s="3">
        <v>1.2008000000000001</v>
      </c>
      <c r="L248" s="3">
        <v>1.3149</v>
      </c>
      <c r="M248" s="3">
        <v>299.70999999999998</v>
      </c>
      <c r="N248" s="3">
        <v>-6.5579000000000001</v>
      </c>
      <c r="O248" s="3">
        <v>-0.76161999999999996</v>
      </c>
      <c r="P248" s="3">
        <v>0.13388</v>
      </c>
      <c r="Q248" s="3">
        <v>2.0682999E-7</v>
      </c>
      <c r="R248" s="3">
        <v>0</v>
      </c>
      <c r="S248" s="3">
        <v>0</v>
      </c>
      <c r="T248" s="3"/>
      <c r="U248" s="3"/>
      <c r="V248">
        <f t="shared" si="22"/>
        <v>0</v>
      </c>
      <c r="W248" s="3">
        <v>-15.276667</v>
      </c>
      <c r="X248" s="3"/>
      <c r="Y248" s="3">
        <f t="shared" si="23"/>
        <v>22.596187</v>
      </c>
      <c r="Z248">
        <f t="shared" si="24"/>
        <v>0.47913068996005476</v>
      </c>
      <c r="AB248" s="3"/>
      <c r="AC248" s="3"/>
      <c r="AD248" s="3"/>
      <c r="AE248" s="3"/>
    </row>
    <row r="249" spans="1:31" x14ac:dyDescent="0.35">
      <c r="A249" s="7">
        <f t="shared" si="20"/>
        <v>40034.041666666664</v>
      </c>
      <c r="B249" s="3">
        <v>221</v>
      </c>
      <c r="C249" s="3">
        <v>1</v>
      </c>
      <c r="D249" s="3">
        <v>0</v>
      </c>
      <c r="E249">
        <f t="shared" si="19"/>
        <v>100</v>
      </c>
      <c r="F249">
        <f t="shared" si="21"/>
        <v>221.04166666666666</v>
      </c>
      <c r="G249" s="3">
        <v>36000</v>
      </c>
      <c r="H249" s="3">
        <v>289.02</v>
      </c>
      <c r="I249" s="2">
        <v>1.3643000000000001E-2</v>
      </c>
      <c r="J249" s="3">
        <v>6.2836998000000003E-4</v>
      </c>
      <c r="K249" s="3">
        <v>1.2025999999999999</v>
      </c>
      <c r="L249" s="3">
        <v>0.69101999999999997</v>
      </c>
      <c r="M249" s="3">
        <v>240.97</v>
      </c>
      <c r="N249" s="3">
        <v>-3.8765999999999998</v>
      </c>
      <c r="O249" s="3">
        <v>-3.0017</v>
      </c>
      <c r="P249" s="3">
        <v>8.1064000999999997E-2</v>
      </c>
      <c r="Q249" s="3">
        <v>1.2911001000000001E-7</v>
      </c>
      <c r="R249" s="3">
        <v>0</v>
      </c>
      <c r="S249" s="3">
        <v>0</v>
      </c>
      <c r="T249" s="3"/>
      <c r="U249" s="3"/>
      <c r="V249">
        <f t="shared" si="22"/>
        <v>0</v>
      </c>
      <c r="W249" s="3">
        <v>-21.373332999999999</v>
      </c>
      <c r="X249" s="3"/>
      <c r="Y249" s="3">
        <f t="shared" si="23"/>
        <v>28.251632999999998</v>
      </c>
      <c r="Z249">
        <f t="shared" si="24"/>
        <v>0.3218169108206006</v>
      </c>
      <c r="AB249" s="3"/>
      <c r="AC249" s="3"/>
      <c r="AD249" s="3"/>
      <c r="AE249" s="3"/>
    </row>
    <row r="250" spans="1:31" x14ac:dyDescent="0.35">
      <c r="A250" s="7">
        <f t="shared" si="20"/>
        <v>40034.0625</v>
      </c>
      <c r="B250" s="3">
        <v>221</v>
      </c>
      <c r="C250" s="3">
        <v>1</v>
      </c>
      <c r="D250" s="3">
        <v>30</v>
      </c>
      <c r="E250">
        <f t="shared" si="19"/>
        <v>130</v>
      </c>
      <c r="F250">
        <f t="shared" si="21"/>
        <v>221.0625</v>
      </c>
      <c r="G250" s="3">
        <v>36000</v>
      </c>
      <c r="H250" s="3">
        <v>289</v>
      </c>
      <c r="I250" s="2">
        <v>1.3518000000000001E-2</v>
      </c>
      <c r="J250" s="3">
        <v>6.2380998999999996E-4</v>
      </c>
      <c r="K250" s="3">
        <v>1.2027000000000001</v>
      </c>
      <c r="L250" s="3">
        <v>1.1589</v>
      </c>
      <c r="M250" s="3">
        <v>276.27</v>
      </c>
      <c r="N250" s="3">
        <v>-6.0488</v>
      </c>
      <c r="O250" s="3">
        <v>-4.8239999999999998</v>
      </c>
      <c r="P250" s="3">
        <v>8.6384997000000005E-2</v>
      </c>
      <c r="Q250" s="3">
        <v>1.744E-7</v>
      </c>
      <c r="R250" s="3">
        <v>0</v>
      </c>
      <c r="S250" s="3">
        <v>0</v>
      </c>
      <c r="T250" s="3"/>
      <c r="U250" s="3"/>
      <c r="V250">
        <f t="shared" si="22"/>
        <v>0</v>
      </c>
      <c r="W250" s="3">
        <v>-18.946667000000001</v>
      </c>
      <c r="X250" s="3"/>
      <c r="Y250" s="3">
        <f t="shared" si="23"/>
        <v>29.819467000000003</v>
      </c>
      <c r="Z250">
        <f t="shared" si="24"/>
        <v>0.57386346632893259</v>
      </c>
      <c r="AB250" s="3"/>
      <c r="AC250" s="3"/>
      <c r="AD250" s="3"/>
      <c r="AE250" s="3"/>
    </row>
    <row r="251" spans="1:31" x14ac:dyDescent="0.35">
      <c r="A251" s="7">
        <f t="shared" si="20"/>
        <v>40034.083333333336</v>
      </c>
      <c r="B251" s="3">
        <v>221</v>
      </c>
      <c r="C251" s="3">
        <v>2</v>
      </c>
      <c r="D251" s="3">
        <v>0</v>
      </c>
      <c r="E251">
        <f t="shared" si="19"/>
        <v>200</v>
      </c>
      <c r="F251">
        <f t="shared" si="21"/>
        <v>221.08333333333334</v>
      </c>
      <c r="G251" s="3">
        <v>36000</v>
      </c>
      <c r="H251" s="3">
        <v>288.85000000000002</v>
      </c>
      <c r="I251" s="2">
        <v>1.3391E-2</v>
      </c>
      <c r="J251" s="3">
        <v>6.2155996999999996E-4</v>
      </c>
      <c r="K251" s="3">
        <v>1.2033</v>
      </c>
      <c r="L251" s="3">
        <v>0.89317000000000002</v>
      </c>
      <c r="M251" s="3">
        <v>273.36</v>
      </c>
      <c r="N251" s="3">
        <v>-4.3425000000000002</v>
      </c>
      <c r="O251" s="3">
        <v>-3.3765000000000001</v>
      </c>
      <c r="P251" s="3">
        <v>7.8139E-2</v>
      </c>
      <c r="Q251" s="3">
        <v>1.6957E-7</v>
      </c>
      <c r="R251" s="3">
        <v>0</v>
      </c>
      <c r="S251" s="3">
        <v>0</v>
      </c>
      <c r="T251" s="3"/>
      <c r="U251" s="3"/>
      <c r="V251">
        <f t="shared" si="22"/>
        <v>0</v>
      </c>
      <c r="W251" s="3">
        <v>-22.233332999999998</v>
      </c>
      <c r="X251" s="3"/>
      <c r="Y251" s="3">
        <f t="shared" si="23"/>
        <v>29.952332999999999</v>
      </c>
      <c r="Z251">
        <f t="shared" si="24"/>
        <v>0.34718141450047102</v>
      </c>
      <c r="AB251" s="3"/>
      <c r="AC251" s="3"/>
      <c r="AD251" s="3"/>
      <c r="AE251" s="3"/>
    </row>
    <row r="252" spans="1:31" x14ac:dyDescent="0.35">
      <c r="A252" s="7">
        <f t="shared" si="20"/>
        <v>40034.104166666672</v>
      </c>
      <c r="B252" s="3">
        <v>221</v>
      </c>
      <c r="C252" s="3">
        <v>2</v>
      </c>
      <c r="D252" s="3">
        <v>30</v>
      </c>
      <c r="E252">
        <f t="shared" si="19"/>
        <v>230</v>
      </c>
      <c r="F252">
        <f t="shared" si="21"/>
        <v>221.10416666666669</v>
      </c>
      <c r="G252" s="3">
        <v>36000</v>
      </c>
      <c r="H252" s="3">
        <v>288.93</v>
      </c>
      <c r="I252" s="2">
        <v>1.359E-2</v>
      </c>
      <c r="J252" s="3">
        <v>6.2516000000000004E-4</v>
      </c>
      <c r="K252" s="3">
        <v>1.2028000000000001</v>
      </c>
      <c r="L252" s="3">
        <v>0.91778999999999999</v>
      </c>
      <c r="M252" s="3">
        <v>278.68</v>
      </c>
      <c r="N252" s="3">
        <v>-3.6276999999999999</v>
      </c>
      <c r="O252" s="3">
        <v>-2.1423000000000001</v>
      </c>
      <c r="P252" s="3">
        <v>8.5040003000000003E-2</v>
      </c>
      <c r="Q252" s="3">
        <v>2.3597001E-7</v>
      </c>
      <c r="R252" s="3">
        <v>0</v>
      </c>
      <c r="S252" s="3">
        <v>0</v>
      </c>
      <c r="T252" s="3"/>
      <c r="U252" s="3"/>
      <c r="V252">
        <f t="shared" si="22"/>
        <v>0</v>
      </c>
      <c r="W252" s="3">
        <v>-18.043333000000001</v>
      </c>
      <c r="X252" s="3"/>
      <c r="Y252" s="3">
        <f t="shared" si="23"/>
        <v>23.813333</v>
      </c>
      <c r="Z252">
        <f t="shared" si="24"/>
        <v>0.31978570699770376</v>
      </c>
      <c r="AB252" s="3"/>
      <c r="AC252" s="3"/>
      <c r="AD252" s="3"/>
      <c r="AE252" s="3"/>
    </row>
    <row r="253" spans="1:31" x14ac:dyDescent="0.35">
      <c r="A253" s="7">
        <f t="shared" si="20"/>
        <v>40034.125</v>
      </c>
      <c r="B253" s="3">
        <v>221</v>
      </c>
      <c r="C253" s="3">
        <v>3</v>
      </c>
      <c r="D253" s="3">
        <v>0</v>
      </c>
      <c r="E253">
        <f t="shared" si="19"/>
        <v>300</v>
      </c>
      <c r="F253">
        <f t="shared" si="21"/>
        <v>221.125</v>
      </c>
      <c r="G253" s="3">
        <v>36000</v>
      </c>
      <c r="H253" s="3">
        <v>289.19</v>
      </c>
      <c r="I253" s="2">
        <v>1.3814999999999999E-2</v>
      </c>
      <c r="J253" s="3">
        <v>6.0710997999999998E-4</v>
      </c>
      <c r="K253" s="3">
        <v>1.2015</v>
      </c>
      <c r="L253" s="3">
        <v>1.1066</v>
      </c>
      <c r="M253" s="3">
        <v>309.52999999999997</v>
      </c>
      <c r="N253" s="3">
        <v>-3.8605</v>
      </c>
      <c r="O253" s="3">
        <v>2.4292999999999999E-2</v>
      </c>
      <c r="P253" s="3">
        <v>0.14795</v>
      </c>
      <c r="Q253" s="3">
        <v>2.5964998999999999E-7</v>
      </c>
      <c r="R253" s="3">
        <v>0</v>
      </c>
      <c r="S253" s="3">
        <v>0</v>
      </c>
      <c r="T253" s="3"/>
      <c r="U253" s="3"/>
      <c r="V253">
        <f t="shared" si="22"/>
        <v>0</v>
      </c>
      <c r="W253" s="3">
        <v>-17.983332999999998</v>
      </c>
      <c r="X253" s="3"/>
      <c r="Y253" s="3">
        <f t="shared" si="23"/>
        <v>21.819539999999996</v>
      </c>
      <c r="Z253">
        <f t="shared" si="24"/>
        <v>0.21332013370380232</v>
      </c>
      <c r="AB253" s="3"/>
      <c r="AC253" s="3"/>
      <c r="AD253" s="3"/>
      <c r="AE253" s="3"/>
    </row>
    <row r="254" spans="1:31" x14ac:dyDescent="0.35">
      <c r="A254" s="7">
        <f t="shared" si="20"/>
        <v>40034.145833333336</v>
      </c>
      <c r="B254" s="3">
        <v>221</v>
      </c>
      <c r="C254" s="3">
        <v>3</v>
      </c>
      <c r="D254" s="3">
        <v>30</v>
      </c>
      <c r="E254">
        <f t="shared" si="19"/>
        <v>330</v>
      </c>
      <c r="F254">
        <f t="shared" si="21"/>
        <v>221.14583333333334</v>
      </c>
      <c r="G254" s="3">
        <v>36000</v>
      </c>
      <c r="H254" s="3">
        <v>289.29000000000002</v>
      </c>
      <c r="I254" s="2">
        <v>1.3967E-2</v>
      </c>
      <c r="J254" s="3">
        <v>5.9632998000000003E-4</v>
      </c>
      <c r="K254" s="3">
        <v>1.2010000000000001</v>
      </c>
      <c r="L254" s="3">
        <v>1.4655</v>
      </c>
      <c r="M254" s="3">
        <v>308.43</v>
      </c>
      <c r="N254" s="3">
        <v>-1.9155</v>
      </c>
      <c r="O254" s="3">
        <v>4.5942999999999996</v>
      </c>
      <c r="P254" s="3">
        <v>0.17215</v>
      </c>
      <c r="Q254" s="3">
        <v>2.3808001000000001E-7</v>
      </c>
      <c r="R254" s="3">
        <v>0</v>
      </c>
      <c r="S254" s="3">
        <v>0</v>
      </c>
      <c r="T254" s="3"/>
      <c r="U254" s="3"/>
      <c r="V254">
        <f t="shared" si="22"/>
        <v>0</v>
      </c>
      <c r="W254" s="3">
        <v>-13.436667</v>
      </c>
      <c r="X254" s="3"/>
      <c r="Y254" s="3">
        <f t="shared" si="23"/>
        <v>10.757867000000001</v>
      </c>
      <c r="Z254">
        <f t="shared" si="24"/>
        <v>0.19936491690982591</v>
      </c>
      <c r="AB254" s="3"/>
      <c r="AC254" s="3"/>
      <c r="AD254" s="3"/>
      <c r="AE254" s="3"/>
    </row>
    <row r="255" spans="1:31" x14ac:dyDescent="0.35">
      <c r="A255" s="7">
        <f t="shared" si="20"/>
        <v>40034.166666666664</v>
      </c>
      <c r="B255" s="3">
        <v>221</v>
      </c>
      <c r="C255" s="3">
        <v>4</v>
      </c>
      <c r="D255" s="3">
        <v>0</v>
      </c>
      <c r="E255">
        <f t="shared" si="19"/>
        <v>400</v>
      </c>
      <c r="F255">
        <f t="shared" si="21"/>
        <v>221.16666666666666</v>
      </c>
      <c r="G255" s="3">
        <v>36000</v>
      </c>
      <c r="H255" s="3">
        <v>289.10000000000002</v>
      </c>
      <c r="I255" s="2">
        <v>1.375E-2</v>
      </c>
      <c r="J255" s="3">
        <v>5.9735001000000003E-4</v>
      </c>
      <c r="K255" s="3">
        <v>1.2018</v>
      </c>
      <c r="L255" s="3">
        <v>1.5454000000000001</v>
      </c>
      <c r="M255" s="3">
        <v>294.08</v>
      </c>
      <c r="N255" s="3">
        <v>-4.3049999999999997</v>
      </c>
      <c r="O255" s="3">
        <v>-0.22136</v>
      </c>
      <c r="P255" s="3">
        <v>0.16977</v>
      </c>
      <c r="Q255" s="3">
        <v>2.1875999E-7</v>
      </c>
      <c r="R255" s="3">
        <v>0</v>
      </c>
      <c r="S255" s="3">
        <v>0</v>
      </c>
      <c r="T255" s="3"/>
      <c r="U255" s="3"/>
      <c r="V255">
        <f t="shared" si="22"/>
        <v>0</v>
      </c>
      <c r="W255" s="3">
        <v>-15.293333000000001</v>
      </c>
      <c r="X255" s="3"/>
      <c r="Y255" s="3">
        <f t="shared" si="23"/>
        <v>19.819693000000001</v>
      </c>
      <c r="Z255">
        <f t="shared" si="24"/>
        <v>0.29596949206559481</v>
      </c>
      <c r="AB255" s="3"/>
      <c r="AC255" s="3"/>
      <c r="AD255" s="3"/>
      <c r="AE255" s="3"/>
    </row>
    <row r="256" spans="1:31" x14ac:dyDescent="0.35">
      <c r="A256" s="7">
        <f t="shared" si="20"/>
        <v>40034.1875</v>
      </c>
      <c r="B256" s="3">
        <v>221</v>
      </c>
      <c r="C256" s="3">
        <v>4</v>
      </c>
      <c r="D256" s="3">
        <v>30</v>
      </c>
      <c r="E256">
        <f t="shared" si="19"/>
        <v>430</v>
      </c>
      <c r="F256">
        <f t="shared" si="21"/>
        <v>221.1875</v>
      </c>
      <c r="G256" s="3">
        <v>36000</v>
      </c>
      <c r="H256" s="3">
        <v>289.11</v>
      </c>
      <c r="I256" s="2">
        <v>1.3833E-2</v>
      </c>
      <c r="J256" s="3">
        <v>5.9205998000000002E-4</v>
      </c>
      <c r="K256" s="3">
        <v>1.2017</v>
      </c>
      <c r="L256" s="3">
        <v>1.8366</v>
      </c>
      <c r="M256" s="3">
        <v>309.01</v>
      </c>
      <c r="N256" s="3">
        <v>1.1568000000000001</v>
      </c>
      <c r="O256" s="3">
        <v>4.5698999999999996</v>
      </c>
      <c r="P256" s="3">
        <v>0.18517</v>
      </c>
      <c r="Q256" s="3">
        <v>2.0011999999999999E-7</v>
      </c>
      <c r="R256" s="3">
        <v>0</v>
      </c>
      <c r="S256" s="3">
        <v>0</v>
      </c>
      <c r="T256" s="3"/>
      <c r="U256" s="3"/>
      <c r="V256">
        <f t="shared" si="22"/>
        <v>0</v>
      </c>
      <c r="W256" s="3">
        <v>-14.28</v>
      </c>
      <c r="X256" s="3"/>
      <c r="Y256" s="3">
        <f t="shared" si="23"/>
        <v>8.5533000000000001</v>
      </c>
      <c r="Z256">
        <f t="shared" si="24"/>
        <v>0.40102941176470586</v>
      </c>
      <c r="AB256" s="3"/>
      <c r="AC256" s="3"/>
      <c r="AD256" s="3"/>
      <c r="AE256" s="3"/>
    </row>
    <row r="257" spans="1:31" x14ac:dyDescent="0.35">
      <c r="A257" s="7">
        <f t="shared" si="20"/>
        <v>40034.208333333336</v>
      </c>
      <c r="B257" s="3">
        <v>221</v>
      </c>
      <c r="C257" s="3">
        <v>5</v>
      </c>
      <c r="D257" s="3">
        <v>0</v>
      </c>
      <c r="E257">
        <f t="shared" si="19"/>
        <v>500</v>
      </c>
      <c r="F257">
        <f t="shared" si="21"/>
        <v>221.20833333333334</v>
      </c>
      <c r="G257" s="3">
        <v>36000</v>
      </c>
      <c r="H257" s="3">
        <v>289.08999999999997</v>
      </c>
      <c r="I257" s="2">
        <v>1.3773000000000001E-2</v>
      </c>
      <c r="J257" s="3">
        <v>5.8971002000000005E-4</v>
      </c>
      <c r="K257" s="3">
        <v>1.2018</v>
      </c>
      <c r="L257" s="3">
        <v>2.0716999999999999</v>
      </c>
      <c r="M257" s="3">
        <v>305.98</v>
      </c>
      <c r="N257" s="3">
        <v>3.4946999999999999</v>
      </c>
      <c r="O257" s="3">
        <v>7.3014000000000001</v>
      </c>
      <c r="P257" s="3">
        <v>0.21461</v>
      </c>
      <c r="Q257" s="3">
        <v>1.8238001000000001E-7</v>
      </c>
      <c r="R257" s="3">
        <v>0</v>
      </c>
      <c r="S257" s="3">
        <v>0</v>
      </c>
      <c r="T257" s="3"/>
      <c r="U257" s="3"/>
      <c r="V257">
        <f t="shared" si="22"/>
        <v>0</v>
      </c>
      <c r="W257" s="3">
        <v>-13.556666999999999</v>
      </c>
      <c r="X257" s="3"/>
      <c r="Y257" s="3">
        <f t="shared" si="23"/>
        <v>2.760567</v>
      </c>
      <c r="Z257">
        <f t="shared" si="24"/>
        <v>0.79636831088349369</v>
      </c>
      <c r="AB257" s="3"/>
      <c r="AC257" s="3"/>
      <c r="AD257" s="3"/>
      <c r="AE257" s="3"/>
    </row>
    <row r="258" spans="1:31" x14ac:dyDescent="0.35">
      <c r="A258" s="7">
        <f t="shared" si="20"/>
        <v>40034.229166666672</v>
      </c>
      <c r="B258" s="3">
        <v>221</v>
      </c>
      <c r="C258" s="3">
        <v>5</v>
      </c>
      <c r="D258" s="3">
        <v>30</v>
      </c>
      <c r="E258">
        <f t="shared" si="19"/>
        <v>530</v>
      </c>
      <c r="F258">
        <f t="shared" si="21"/>
        <v>221.22916666666669</v>
      </c>
      <c r="G258" s="3">
        <v>36000</v>
      </c>
      <c r="H258" s="3">
        <v>289.07</v>
      </c>
      <c r="I258" s="2">
        <v>1.3698999999999999E-2</v>
      </c>
      <c r="J258" s="3">
        <v>5.8945001E-4</v>
      </c>
      <c r="K258" s="3">
        <v>1.202</v>
      </c>
      <c r="L258" s="3">
        <v>2.0663</v>
      </c>
      <c r="M258" s="3">
        <v>311.95</v>
      </c>
      <c r="N258" s="3">
        <v>4.1817000000000002</v>
      </c>
      <c r="O258" s="3">
        <v>7.3068</v>
      </c>
      <c r="P258" s="3">
        <v>0.19941999999999999</v>
      </c>
      <c r="Q258" s="3">
        <v>1.0956999999999999E-7</v>
      </c>
      <c r="R258" s="3">
        <v>0</v>
      </c>
      <c r="S258" s="3">
        <v>0</v>
      </c>
      <c r="T258" s="3"/>
      <c r="U258" s="3"/>
      <c r="V258">
        <f t="shared" si="22"/>
        <v>0</v>
      </c>
      <c r="W258" s="3">
        <v>-13.97</v>
      </c>
      <c r="X258" s="3"/>
      <c r="Y258" s="3">
        <f t="shared" si="23"/>
        <v>2.4815000000000005</v>
      </c>
      <c r="Z258">
        <f t="shared" si="24"/>
        <v>0.82236936292054397</v>
      </c>
      <c r="AB258" s="3"/>
      <c r="AC258" s="3"/>
      <c r="AD258" s="3"/>
      <c r="AE258" s="3"/>
    </row>
    <row r="259" spans="1:31" x14ac:dyDescent="0.35">
      <c r="A259" s="7">
        <f t="shared" si="20"/>
        <v>40034.25</v>
      </c>
      <c r="B259" s="3">
        <v>221</v>
      </c>
      <c r="C259" s="3">
        <v>6</v>
      </c>
      <c r="D259" s="3">
        <v>0</v>
      </c>
      <c r="E259">
        <f t="shared" si="19"/>
        <v>600</v>
      </c>
      <c r="F259">
        <f t="shared" si="21"/>
        <v>221.25</v>
      </c>
      <c r="G259" s="3">
        <v>36000</v>
      </c>
      <c r="H259" s="3">
        <v>289.38</v>
      </c>
      <c r="I259" s="2">
        <v>1.362E-2</v>
      </c>
      <c r="J259" s="3">
        <v>5.8256998E-4</v>
      </c>
      <c r="K259" s="3">
        <v>1.2008000000000001</v>
      </c>
      <c r="L259" s="3">
        <v>2.1960000000000002</v>
      </c>
      <c r="M259" s="3">
        <v>301.36</v>
      </c>
      <c r="N259" s="3">
        <v>8.1868999999999996</v>
      </c>
      <c r="O259" s="3">
        <v>17.004999999999999</v>
      </c>
      <c r="P259" s="3">
        <v>0.24562</v>
      </c>
      <c r="Q259" s="3">
        <v>5.8237002000000001E-9</v>
      </c>
      <c r="R259" s="3">
        <v>53.691516999999997</v>
      </c>
      <c r="S259" s="3">
        <v>13.086033</v>
      </c>
      <c r="T259" s="3">
        <v>393.79012</v>
      </c>
      <c r="U259" s="3">
        <v>396.05302999999998</v>
      </c>
      <c r="V259">
        <f t="shared" si="22"/>
        <v>38.342574000000013</v>
      </c>
      <c r="W259" s="3">
        <v>-12.73</v>
      </c>
      <c r="X259" s="3"/>
      <c r="Y259" s="3">
        <f t="shared" si="23"/>
        <v>25.880674000000013</v>
      </c>
      <c r="Z259">
        <f t="shared" si="24"/>
        <v>0.49325690927580795</v>
      </c>
      <c r="AB259" s="3"/>
      <c r="AC259" s="3"/>
      <c r="AD259" s="3"/>
      <c r="AE259" s="3"/>
    </row>
    <row r="260" spans="1:31" x14ac:dyDescent="0.35">
      <c r="A260" s="7">
        <f t="shared" si="20"/>
        <v>40034.270833333336</v>
      </c>
      <c r="B260" s="3">
        <v>221</v>
      </c>
      <c r="C260" s="3">
        <v>6</v>
      </c>
      <c r="D260" s="3">
        <v>30</v>
      </c>
      <c r="E260">
        <f t="shared" si="19"/>
        <v>630</v>
      </c>
      <c r="F260">
        <f t="shared" si="21"/>
        <v>221.27083333333334</v>
      </c>
      <c r="G260" s="3">
        <v>36000</v>
      </c>
      <c r="H260" s="3">
        <v>289.63</v>
      </c>
      <c r="I260" s="2">
        <v>1.4015E-2</v>
      </c>
      <c r="J260" s="3">
        <v>5.6889001000000002E-4</v>
      </c>
      <c r="K260" s="3">
        <v>1.1995</v>
      </c>
      <c r="L260" s="3">
        <v>2.0270000000000001</v>
      </c>
      <c r="M260" s="3">
        <v>297.64999999999998</v>
      </c>
      <c r="N260" s="3">
        <v>9.4586000000000006</v>
      </c>
      <c r="O260" s="3">
        <v>23.603000000000002</v>
      </c>
      <c r="P260" s="3">
        <v>0.24854000000000001</v>
      </c>
      <c r="Q260" s="3">
        <v>-8.0109999000000004E-8</v>
      </c>
      <c r="R260" s="3">
        <v>63.006532999999997</v>
      </c>
      <c r="S260" s="3">
        <v>14.569767000000001</v>
      </c>
      <c r="T260" s="3">
        <v>392.89323000000002</v>
      </c>
      <c r="U260" s="3">
        <v>397.62203</v>
      </c>
      <c r="V260">
        <f t="shared" si="22"/>
        <v>43.707965999999999</v>
      </c>
      <c r="W260" s="3">
        <v>-6.0913332999999996</v>
      </c>
      <c r="X260" s="3"/>
      <c r="Y260" s="3">
        <f t="shared" si="23"/>
        <v>16.737699299999992</v>
      </c>
      <c r="Z260">
        <f t="shared" si="24"/>
        <v>0.66389689141670305</v>
      </c>
      <c r="AB260" s="3"/>
      <c r="AC260" s="3"/>
      <c r="AD260" s="3"/>
      <c r="AE260" s="3"/>
    </row>
    <row r="261" spans="1:31" x14ac:dyDescent="0.35">
      <c r="A261" s="7">
        <f t="shared" si="20"/>
        <v>40034.291666666664</v>
      </c>
      <c r="B261" s="3">
        <v>221</v>
      </c>
      <c r="C261" s="3">
        <v>7</v>
      </c>
      <c r="D261" s="3">
        <v>0</v>
      </c>
      <c r="E261">
        <f t="shared" si="19"/>
        <v>700</v>
      </c>
      <c r="F261">
        <f t="shared" si="21"/>
        <v>221.29166666666666</v>
      </c>
      <c r="G261" s="3">
        <v>36000</v>
      </c>
      <c r="H261" s="3">
        <v>289.91000000000003</v>
      </c>
      <c r="I261" s="2">
        <v>1.4062E-2</v>
      </c>
      <c r="J261" s="3">
        <v>5.5762002000000002E-4</v>
      </c>
      <c r="K261" s="3">
        <v>1.1984999999999999</v>
      </c>
      <c r="L261" s="3">
        <v>2.0807000000000002</v>
      </c>
      <c r="M261" s="3">
        <v>303.2</v>
      </c>
      <c r="N261" s="3">
        <v>3.9005999999999998</v>
      </c>
      <c r="O261" s="3">
        <v>34.703000000000003</v>
      </c>
      <c r="P261" s="3">
        <v>0.22463</v>
      </c>
      <c r="Q261" s="3">
        <v>-1.4264000000000001E-7</v>
      </c>
      <c r="R261" s="3">
        <v>75.387833999999998</v>
      </c>
      <c r="S261" s="3">
        <v>17.710066999999999</v>
      </c>
      <c r="T261" s="3">
        <v>392.49847</v>
      </c>
      <c r="U261" s="3">
        <v>398.51166000000001</v>
      </c>
      <c r="V261">
        <f t="shared" si="22"/>
        <v>51.664577000000008</v>
      </c>
      <c r="W261" s="3">
        <v>-4.2569999999999997</v>
      </c>
      <c r="X261" s="3"/>
      <c r="Y261" s="3">
        <f t="shared" si="23"/>
        <v>17.317977000000006</v>
      </c>
      <c r="Z261">
        <f t="shared" si="24"/>
        <v>0.69031672694065827</v>
      </c>
      <c r="AB261" s="3"/>
      <c r="AC261" s="3"/>
      <c r="AD261" s="3"/>
      <c r="AE261" s="3"/>
    </row>
    <row r="262" spans="1:31" x14ac:dyDescent="0.35">
      <c r="A262" s="7">
        <f t="shared" si="20"/>
        <v>40034.3125</v>
      </c>
      <c r="B262" s="3">
        <v>221</v>
      </c>
      <c r="C262" s="3">
        <v>7</v>
      </c>
      <c r="D262" s="3">
        <v>30</v>
      </c>
      <c r="E262">
        <f t="shared" si="19"/>
        <v>730</v>
      </c>
      <c r="F262">
        <f t="shared" si="21"/>
        <v>221.3125</v>
      </c>
      <c r="G262" s="3">
        <v>36000</v>
      </c>
      <c r="H262" s="3">
        <v>290.06</v>
      </c>
      <c r="I262" s="2">
        <v>1.3969000000000001E-2</v>
      </c>
      <c r="J262" s="3">
        <v>5.5256998000000003E-4</v>
      </c>
      <c r="K262" s="3">
        <v>1.1979</v>
      </c>
      <c r="L262" s="3">
        <v>1.8192999999999999</v>
      </c>
      <c r="M262" s="3">
        <v>312.55</v>
      </c>
      <c r="N262" s="3">
        <v>4.2702999999999998</v>
      </c>
      <c r="O262" s="3">
        <v>43.228000000000002</v>
      </c>
      <c r="P262" s="3">
        <v>0.20938999999999999</v>
      </c>
      <c r="Q262" s="3">
        <v>-2.3935999000000001E-7</v>
      </c>
      <c r="R262" s="3">
        <v>88.430566999999996</v>
      </c>
      <c r="S262" s="3">
        <v>19.802167000000001</v>
      </c>
      <c r="T262" s="3">
        <v>392.20287000000002</v>
      </c>
      <c r="U262" s="3">
        <v>399.34116999999998</v>
      </c>
      <c r="V262">
        <f t="shared" si="22"/>
        <v>61.490100000000041</v>
      </c>
      <c r="W262" s="3">
        <v>-4.2836667000000004</v>
      </c>
      <c r="X262" s="3"/>
      <c r="Y262" s="3">
        <f t="shared" si="23"/>
        <v>18.275466700000042</v>
      </c>
      <c r="Z262">
        <f t="shared" si="24"/>
        <v>0.72214656972047753</v>
      </c>
      <c r="AB262" s="3"/>
      <c r="AC262" s="3"/>
      <c r="AD262" s="3"/>
      <c r="AE262" s="3"/>
    </row>
    <row r="263" spans="1:31" x14ac:dyDescent="0.35">
      <c r="A263" s="7">
        <f t="shared" si="20"/>
        <v>40034.333333333336</v>
      </c>
      <c r="B263" s="3">
        <v>221</v>
      </c>
      <c r="C263" s="3">
        <v>8</v>
      </c>
      <c r="D263" s="3">
        <v>0</v>
      </c>
      <c r="E263">
        <f t="shared" ref="E263:E326" si="25">+C263*100+D263</f>
        <v>800</v>
      </c>
      <c r="F263">
        <f t="shared" si="21"/>
        <v>221.33333333333334</v>
      </c>
      <c r="G263" s="3">
        <v>36000</v>
      </c>
      <c r="H263" s="3">
        <v>290.19</v>
      </c>
      <c r="I263" s="2">
        <v>1.3944E-2</v>
      </c>
      <c r="J263" s="3">
        <v>5.5582001000000002E-4</v>
      </c>
      <c r="K263" s="3">
        <v>1.1973</v>
      </c>
      <c r="L263" s="3">
        <v>1.8933</v>
      </c>
      <c r="M263" s="3">
        <v>301.35000000000002</v>
      </c>
      <c r="N263" s="3">
        <v>9.4385999999999992</v>
      </c>
      <c r="O263" s="3">
        <v>53.691000000000003</v>
      </c>
      <c r="P263" s="3">
        <v>0.22625999999999999</v>
      </c>
      <c r="Q263" s="3">
        <v>-3.5964998999999998E-7</v>
      </c>
      <c r="R263" s="3">
        <v>126.32503</v>
      </c>
      <c r="S263" s="3">
        <v>27.549499999999998</v>
      </c>
      <c r="T263" s="3">
        <v>392.17430000000002</v>
      </c>
      <c r="U263" s="3">
        <v>401.25130000000001</v>
      </c>
      <c r="V263">
        <f t="shared" si="22"/>
        <v>89.698530000000005</v>
      </c>
      <c r="W263" s="3">
        <v>-1.1072</v>
      </c>
      <c r="X263" s="3"/>
      <c r="Y263" s="3">
        <f t="shared" si="23"/>
        <v>27.676130000000008</v>
      </c>
      <c r="Z263">
        <f t="shared" si="24"/>
        <v>0.69521603978074942</v>
      </c>
      <c r="AB263" s="3"/>
      <c r="AC263" s="3"/>
      <c r="AD263" s="3"/>
      <c r="AE263" s="3"/>
    </row>
    <row r="264" spans="1:31" x14ac:dyDescent="0.35">
      <c r="A264" s="7">
        <f t="shared" ref="A264:A327" si="26">DATE(2009,1,1)+B264-1+C264/24+D264/24/60</f>
        <v>40034.354166666672</v>
      </c>
      <c r="B264" s="3">
        <v>221</v>
      </c>
      <c r="C264" s="3">
        <v>8</v>
      </c>
      <c r="D264" s="3">
        <v>30</v>
      </c>
      <c r="E264">
        <f t="shared" si="25"/>
        <v>830</v>
      </c>
      <c r="F264">
        <f t="shared" ref="F264:F327" si="27">+B264+C264/24+D264/(24*60)</f>
        <v>221.35416666666669</v>
      </c>
      <c r="G264" s="3">
        <v>36000</v>
      </c>
      <c r="H264" s="3">
        <v>290.47000000000003</v>
      </c>
      <c r="I264" s="2">
        <v>1.3721000000000001E-2</v>
      </c>
      <c r="J264" s="3">
        <v>5.5116997000000004E-4</v>
      </c>
      <c r="K264" s="3">
        <v>1.1960999999999999</v>
      </c>
      <c r="L264" s="3">
        <v>1.9542999999999999</v>
      </c>
      <c r="M264" s="3">
        <v>311.42</v>
      </c>
      <c r="N264" s="3">
        <v>14.407</v>
      </c>
      <c r="O264" s="3">
        <v>65.959999999999994</v>
      </c>
      <c r="P264" s="3">
        <v>0.23068</v>
      </c>
      <c r="Q264" s="3">
        <v>-4.7747999999999996E-7</v>
      </c>
      <c r="R264" s="3">
        <v>165.47403</v>
      </c>
      <c r="S264" s="3">
        <v>34.094833000000001</v>
      </c>
      <c r="T264" s="3">
        <v>391.70735999999999</v>
      </c>
      <c r="U264" s="3">
        <v>404.48097000000001</v>
      </c>
      <c r="V264">
        <f t="shared" ref="V264:V327" si="28">R264-S264+T264-U264</f>
        <v>118.60558699999996</v>
      </c>
      <c r="W264" s="3">
        <v>3.8036667</v>
      </c>
      <c r="X264" s="3"/>
      <c r="Y264" s="3">
        <f t="shared" ref="Y264:Y327" si="29">V264-N264-O264-W264</f>
        <v>34.434920299999966</v>
      </c>
      <c r="Z264">
        <f t="shared" ref="Z264:Z327" si="30">ABS((N264+O264)/(V264-W264))</f>
        <v>0.70004926563933112</v>
      </c>
      <c r="AB264" s="3"/>
      <c r="AC264" s="3"/>
      <c r="AD264" s="3"/>
      <c r="AE264" s="3"/>
    </row>
    <row r="265" spans="1:31" x14ac:dyDescent="0.35">
      <c r="A265" s="7">
        <f t="shared" si="26"/>
        <v>40034.375</v>
      </c>
      <c r="B265" s="3">
        <v>221</v>
      </c>
      <c r="C265" s="3">
        <v>9</v>
      </c>
      <c r="D265" s="3">
        <v>0</v>
      </c>
      <c r="E265">
        <f t="shared" si="25"/>
        <v>900</v>
      </c>
      <c r="F265">
        <f t="shared" si="27"/>
        <v>221.375</v>
      </c>
      <c r="G265" s="3">
        <v>36000</v>
      </c>
      <c r="H265" s="3">
        <v>290.64999999999998</v>
      </c>
      <c r="I265" s="2">
        <v>1.3691E-2</v>
      </c>
      <c r="J265" s="3">
        <v>5.5488000999999996E-4</v>
      </c>
      <c r="K265" s="3">
        <v>1.1955</v>
      </c>
      <c r="L265" s="3">
        <v>1.8172999999999999</v>
      </c>
      <c r="M265" s="3">
        <v>299.87</v>
      </c>
      <c r="N265" s="3">
        <v>11.865</v>
      </c>
      <c r="O265" s="3">
        <v>65.251999999999995</v>
      </c>
      <c r="P265" s="3">
        <v>0.20469999999999999</v>
      </c>
      <c r="Q265" s="3">
        <v>-4.7464999E-7</v>
      </c>
      <c r="R265" s="3">
        <v>146.9306</v>
      </c>
      <c r="S265" s="3">
        <v>31.206067000000001</v>
      </c>
      <c r="T265" s="3">
        <v>392.67200000000003</v>
      </c>
      <c r="U265" s="3">
        <v>404.59676999999999</v>
      </c>
      <c r="V265">
        <f t="shared" si="28"/>
        <v>103.79976300000004</v>
      </c>
      <c r="W265" s="3">
        <v>2.6378333</v>
      </c>
      <c r="X265" s="3"/>
      <c r="Y265" s="3">
        <f t="shared" si="29"/>
        <v>24.044929700000051</v>
      </c>
      <c r="Z265">
        <f t="shared" si="30"/>
        <v>0.76231246506164618</v>
      </c>
      <c r="AB265" s="3"/>
      <c r="AC265" s="3"/>
      <c r="AD265" s="3"/>
      <c r="AE265" s="3"/>
    </row>
    <row r="266" spans="1:31" x14ac:dyDescent="0.35">
      <c r="A266" s="7">
        <f t="shared" si="26"/>
        <v>40034.395833333336</v>
      </c>
      <c r="B266" s="3">
        <v>221</v>
      </c>
      <c r="C266" s="3">
        <v>9</v>
      </c>
      <c r="D266" s="3">
        <v>30</v>
      </c>
      <c r="E266">
        <f t="shared" si="25"/>
        <v>930</v>
      </c>
      <c r="F266">
        <f t="shared" si="27"/>
        <v>221.39583333333334</v>
      </c>
      <c r="G266" s="3">
        <v>36000</v>
      </c>
      <c r="H266" s="3">
        <v>291.01</v>
      </c>
      <c r="I266" s="2">
        <v>1.3866E-2</v>
      </c>
      <c r="J266" s="3">
        <v>5.5449996999999999E-4</v>
      </c>
      <c r="K266" s="3">
        <v>1.1937</v>
      </c>
      <c r="L266" s="3">
        <v>2.4453</v>
      </c>
      <c r="M266" s="3">
        <v>322.73</v>
      </c>
      <c r="N266" s="3">
        <v>42.484999999999999</v>
      </c>
      <c r="O266" s="3">
        <v>126.9</v>
      </c>
      <c r="P266" s="3">
        <v>0.28703000000000001</v>
      </c>
      <c r="Q266" s="3">
        <v>-1.0656E-6</v>
      </c>
      <c r="R266" s="3">
        <v>310.60406999999998</v>
      </c>
      <c r="S266" s="3">
        <v>65.900599</v>
      </c>
      <c r="T266" s="3">
        <v>389.0301</v>
      </c>
      <c r="U266" s="3">
        <v>411.11443000000003</v>
      </c>
      <c r="V266">
        <f t="shared" si="28"/>
        <v>222.61914099999996</v>
      </c>
      <c r="W266" s="3">
        <v>12.246</v>
      </c>
      <c r="X266" s="3"/>
      <c r="Y266" s="3">
        <f t="shared" si="29"/>
        <v>40.988140999999935</v>
      </c>
      <c r="Z266">
        <f t="shared" si="30"/>
        <v>0.80516457184047097</v>
      </c>
      <c r="AB266" s="3"/>
      <c r="AC266" s="3"/>
      <c r="AD266" s="3"/>
      <c r="AE266" s="3"/>
    </row>
    <row r="267" spans="1:31" x14ac:dyDescent="0.35">
      <c r="A267" s="7">
        <f t="shared" si="26"/>
        <v>40034.416666666664</v>
      </c>
      <c r="B267" s="3">
        <v>221</v>
      </c>
      <c r="C267" s="3">
        <v>10</v>
      </c>
      <c r="D267" s="3">
        <v>0</v>
      </c>
      <c r="E267">
        <f t="shared" si="25"/>
        <v>1000</v>
      </c>
      <c r="F267">
        <f t="shared" si="27"/>
        <v>221.41666666666666</v>
      </c>
      <c r="G267" s="3">
        <v>36000</v>
      </c>
      <c r="H267" s="3">
        <v>291.47000000000003</v>
      </c>
      <c r="I267" s="2">
        <v>1.3781E-2</v>
      </c>
      <c r="J267" s="3">
        <v>5.5469997E-4</v>
      </c>
      <c r="K267" s="3">
        <v>1.1917</v>
      </c>
      <c r="L267" s="3">
        <v>2.4346000000000001</v>
      </c>
      <c r="M267" s="3">
        <v>308.38</v>
      </c>
      <c r="N267" s="3">
        <v>61.3</v>
      </c>
      <c r="O267" s="3">
        <v>162.63</v>
      </c>
      <c r="P267" s="3">
        <v>0.27662999999999999</v>
      </c>
      <c r="Q267" s="3">
        <v>-1.2403E-6</v>
      </c>
      <c r="R267" s="3">
        <v>441.61757</v>
      </c>
      <c r="S267" s="3">
        <v>91.636667000000003</v>
      </c>
      <c r="T267" s="3">
        <v>384.97372999999999</v>
      </c>
      <c r="U267" s="3">
        <v>418.23536999999999</v>
      </c>
      <c r="V267">
        <f t="shared" si="28"/>
        <v>316.71926300000007</v>
      </c>
      <c r="W267" s="3">
        <v>22.656666999999999</v>
      </c>
      <c r="X267" s="3"/>
      <c r="Y267" s="3">
        <f t="shared" si="29"/>
        <v>70.132596000000063</v>
      </c>
      <c r="Z267">
        <f t="shared" si="30"/>
        <v>0.76150453354495973</v>
      </c>
      <c r="AB267" s="3"/>
      <c r="AC267" s="3"/>
      <c r="AD267" s="3"/>
      <c r="AE267" s="3"/>
    </row>
    <row r="268" spans="1:31" x14ac:dyDescent="0.35">
      <c r="A268" s="7">
        <f t="shared" si="26"/>
        <v>40034.4375</v>
      </c>
      <c r="B268" s="3">
        <v>221</v>
      </c>
      <c r="C268" s="3">
        <v>10</v>
      </c>
      <c r="D268" s="3">
        <v>30</v>
      </c>
      <c r="E268">
        <f t="shared" si="25"/>
        <v>1030</v>
      </c>
      <c r="F268">
        <f t="shared" si="27"/>
        <v>221.4375</v>
      </c>
      <c r="G268" s="3">
        <v>36000</v>
      </c>
      <c r="H268" s="3">
        <v>291.70999999999998</v>
      </c>
      <c r="I268" s="2">
        <v>1.3893000000000001E-2</v>
      </c>
      <c r="J268" s="3">
        <v>5.5329000999999997E-4</v>
      </c>
      <c r="K268" s="3">
        <v>1.1907000000000001</v>
      </c>
      <c r="L268" s="3">
        <v>2.0388999999999999</v>
      </c>
      <c r="M268" s="3">
        <v>311.68</v>
      </c>
      <c r="N268" s="3">
        <v>65.914000000000001</v>
      </c>
      <c r="O268" s="3">
        <v>174.21</v>
      </c>
      <c r="P268" s="3">
        <v>0.22994000000000001</v>
      </c>
      <c r="Q268" s="3">
        <v>-1.2952999999999999E-6</v>
      </c>
      <c r="R268" s="3">
        <v>489.88319999999999</v>
      </c>
      <c r="S268" s="3">
        <v>99.803334000000007</v>
      </c>
      <c r="T268" s="3">
        <v>378.55459999999999</v>
      </c>
      <c r="U268" s="3">
        <v>422.06675999999999</v>
      </c>
      <c r="V268">
        <f t="shared" si="28"/>
        <v>346.56770599999999</v>
      </c>
      <c r="W268" s="3">
        <v>31.47</v>
      </c>
      <c r="X268" s="3"/>
      <c r="Y268" s="3">
        <f t="shared" si="29"/>
        <v>74.973705999999993</v>
      </c>
      <c r="Z268">
        <f t="shared" si="30"/>
        <v>0.76206203798894057</v>
      </c>
      <c r="AB268" s="3"/>
      <c r="AC268" s="3"/>
      <c r="AD268" s="3"/>
      <c r="AE268" s="3"/>
    </row>
    <row r="269" spans="1:31" x14ac:dyDescent="0.35">
      <c r="A269" s="7">
        <f t="shared" si="26"/>
        <v>40034.458333333336</v>
      </c>
      <c r="B269" s="3">
        <v>221</v>
      </c>
      <c r="C269" s="3">
        <v>11</v>
      </c>
      <c r="D269" s="3">
        <v>0</v>
      </c>
      <c r="E269">
        <f t="shared" si="25"/>
        <v>1100</v>
      </c>
      <c r="F269">
        <f t="shared" si="27"/>
        <v>221.45833333333334</v>
      </c>
      <c r="G269" s="3">
        <v>36000</v>
      </c>
      <c r="H269" s="3">
        <v>292.11</v>
      </c>
      <c r="I269" s="2">
        <v>1.3912000000000001E-2</v>
      </c>
      <c r="J269" s="3">
        <v>5.5215001000000002E-4</v>
      </c>
      <c r="K269" s="3">
        <v>1.1889000000000001</v>
      </c>
      <c r="L269" s="3">
        <v>1.5511999999999999</v>
      </c>
      <c r="M269" s="3">
        <v>308.77</v>
      </c>
      <c r="N269" s="3">
        <v>54.915999999999997</v>
      </c>
      <c r="O269" s="3">
        <v>176.45</v>
      </c>
      <c r="P269" s="3">
        <v>0.21407999999999999</v>
      </c>
      <c r="Q269" s="3">
        <v>-1.2711E-6</v>
      </c>
      <c r="R269" s="3">
        <v>416.42032999999998</v>
      </c>
      <c r="S269" s="3">
        <v>84.844700000000003</v>
      </c>
      <c r="T269" s="3">
        <v>393.19229999999999</v>
      </c>
      <c r="U269" s="3">
        <v>423.59469999999999</v>
      </c>
      <c r="V269">
        <f t="shared" si="28"/>
        <v>301.17322999999999</v>
      </c>
      <c r="W269" s="3">
        <v>31.103332999999999</v>
      </c>
      <c r="X269" s="3"/>
      <c r="Y269" s="3">
        <f t="shared" si="29"/>
        <v>38.703897000000005</v>
      </c>
      <c r="Z269">
        <f t="shared" si="30"/>
        <v>0.85668933328026564</v>
      </c>
      <c r="AB269" s="3"/>
      <c r="AC269" s="3"/>
      <c r="AD269" s="3"/>
      <c r="AE269" s="3"/>
    </row>
    <row r="270" spans="1:31" x14ac:dyDescent="0.35">
      <c r="A270" s="7">
        <f t="shared" si="26"/>
        <v>40034.479166666672</v>
      </c>
      <c r="B270" s="3">
        <v>221</v>
      </c>
      <c r="C270" s="3">
        <v>11</v>
      </c>
      <c r="D270" s="3">
        <v>30</v>
      </c>
      <c r="E270">
        <f t="shared" si="25"/>
        <v>1130</v>
      </c>
      <c r="F270">
        <f t="shared" si="27"/>
        <v>221.47916666666669</v>
      </c>
      <c r="G270" s="3">
        <v>36000</v>
      </c>
      <c r="H270" s="3">
        <v>292.3</v>
      </c>
      <c r="I270" s="2">
        <v>1.3717E-2</v>
      </c>
      <c r="J270" s="3">
        <v>5.5582001000000002E-4</v>
      </c>
      <c r="K270" s="3">
        <v>1.1880999999999999</v>
      </c>
      <c r="L270" s="3">
        <v>1.1444000000000001</v>
      </c>
      <c r="M270" s="3">
        <v>277.72000000000003</v>
      </c>
      <c r="N270" s="3">
        <v>45.850999999999999</v>
      </c>
      <c r="O270" s="3">
        <v>158.76</v>
      </c>
      <c r="P270" s="3">
        <v>0.15218000000000001</v>
      </c>
      <c r="Q270" s="3">
        <v>-1.0834000000000001E-6</v>
      </c>
      <c r="R270" s="3">
        <v>428.45299999999997</v>
      </c>
      <c r="S270" s="3">
        <v>86.400599999999997</v>
      </c>
      <c r="T270" s="3">
        <v>393.06427000000002</v>
      </c>
      <c r="U270" s="3">
        <v>426.04165999999998</v>
      </c>
      <c r="V270">
        <f t="shared" si="28"/>
        <v>309.07501000000002</v>
      </c>
      <c r="W270" s="3">
        <v>32.003332999999998</v>
      </c>
      <c r="X270" s="3"/>
      <c r="Y270" s="3">
        <f t="shared" si="29"/>
        <v>72.460677000000032</v>
      </c>
      <c r="Z270">
        <f t="shared" si="30"/>
        <v>0.73847678050470666</v>
      </c>
      <c r="AB270" s="3"/>
      <c r="AC270" s="3"/>
      <c r="AD270" s="3"/>
      <c r="AE270" s="3"/>
    </row>
    <row r="271" spans="1:31" x14ac:dyDescent="0.35">
      <c r="A271" s="7">
        <f t="shared" si="26"/>
        <v>40034.5</v>
      </c>
      <c r="B271" s="3">
        <v>221</v>
      </c>
      <c r="C271" s="3">
        <v>12</v>
      </c>
      <c r="D271" s="3">
        <v>0</v>
      </c>
      <c r="E271">
        <f t="shared" si="25"/>
        <v>1200</v>
      </c>
      <c r="F271">
        <f t="shared" si="27"/>
        <v>221.5</v>
      </c>
      <c r="G271" s="3">
        <v>36000</v>
      </c>
      <c r="H271" s="3">
        <v>292.89</v>
      </c>
      <c r="I271" s="2">
        <v>1.401E-2</v>
      </c>
      <c r="J271" s="3">
        <v>5.5508000999999996E-4</v>
      </c>
      <c r="K271" s="3">
        <v>1.1854</v>
      </c>
      <c r="L271" s="3">
        <v>0.35546</v>
      </c>
      <c r="M271" s="3">
        <v>307.33</v>
      </c>
      <c r="N271" s="3">
        <v>53.219000000000001</v>
      </c>
      <c r="O271" s="3">
        <v>185.47</v>
      </c>
      <c r="P271" s="3">
        <v>0.12206</v>
      </c>
      <c r="Q271" s="3">
        <v>-1.1967001000000001E-6</v>
      </c>
      <c r="R271" s="3">
        <v>418.5496</v>
      </c>
      <c r="S271" s="3">
        <v>84.355367000000001</v>
      </c>
      <c r="T271" s="3">
        <v>398.10149999999999</v>
      </c>
      <c r="U271" s="3">
        <v>429.51377000000002</v>
      </c>
      <c r="V271">
        <f t="shared" si="28"/>
        <v>302.78196299999991</v>
      </c>
      <c r="W271" s="3">
        <v>37.173333</v>
      </c>
      <c r="X271" s="3"/>
      <c r="Y271" s="3">
        <f t="shared" si="29"/>
        <v>26.919629999999913</v>
      </c>
      <c r="Z271">
        <f t="shared" si="30"/>
        <v>0.89864926452126237</v>
      </c>
      <c r="AB271" s="3"/>
      <c r="AC271" s="3"/>
      <c r="AD271" s="3"/>
      <c r="AE271" s="3"/>
    </row>
    <row r="272" spans="1:31" x14ac:dyDescent="0.35">
      <c r="A272" s="7">
        <f t="shared" si="26"/>
        <v>40034.520833333336</v>
      </c>
      <c r="B272" s="3">
        <v>221</v>
      </c>
      <c r="C272" s="3">
        <v>12</v>
      </c>
      <c r="D272" s="3">
        <v>30</v>
      </c>
      <c r="E272">
        <f t="shared" si="25"/>
        <v>1230</v>
      </c>
      <c r="F272">
        <f t="shared" si="27"/>
        <v>221.52083333333334</v>
      </c>
      <c r="G272" s="3">
        <v>36000</v>
      </c>
      <c r="H272" s="3">
        <v>293.11</v>
      </c>
      <c r="I272" s="2">
        <v>1.379E-2</v>
      </c>
      <c r="J272" s="3">
        <v>5.5913999999999996E-4</v>
      </c>
      <c r="K272" s="3">
        <v>1.1846000000000001</v>
      </c>
      <c r="L272" s="3">
        <v>0.48335</v>
      </c>
      <c r="M272" s="3">
        <v>11.779</v>
      </c>
      <c r="N272" s="3">
        <v>58.396999999999998</v>
      </c>
      <c r="O272" s="3">
        <v>179.72</v>
      </c>
      <c r="P272" s="3">
        <v>0.1321</v>
      </c>
      <c r="Q272" s="3">
        <v>-1.2442000000000001E-6</v>
      </c>
      <c r="R272" s="3">
        <v>509.7604</v>
      </c>
      <c r="S272" s="3">
        <v>99.873666</v>
      </c>
      <c r="T272" s="3">
        <v>385.67649999999998</v>
      </c>
      <c r="U272" s="3">
        <v>433.16712999999999</v>
      </c>
      <c r="V272">
        <f t="shared" si="28"/>
        <v>362.39610399999998</v>
      </c>
      <c r="W272" s="3">
        <v>44.596666999999997</v>
      </c>
      <c r="X272" s="3"/>
      <c r="Y272" s="3">
        <f t="shared" si="29"/>
        <v>79.682436999999993</v>
      </c>
      <c r="Z272">
        <f t="shared" si="30"/>
        <v>0.74926816185643519</v>
      </c>
      <c r="AB272" s="3"/>
      <c r="AC272" s="3"/>
      <c r="AD272" s="3"/>
      <c r="AE272" s="3"/>
    </row>
    <row r="273" spans="1:31" x14ac:dyDescent="0.35">
      <c r="A273" s="7">
        <f t="shared" si="26"/>
        <v>40034.541666666664</v>
      </c>
      <c r="B273" s="3">
        <v>221</v>
      </c>
      <c r="C273" s="3">
        <v>13</v>
      </c>
      <c r="D273" s="3">
        <v>0</v>
      </c>
      <c r="E273">
        <f t="shared" si="25"/>
        <v>1300</v>
      </c>
      <c r="F273">
        <f t="shared" si="27"/>
        <v>221.54166666666666</v>
      </c>
      <c r="G273" s="3">
        <v>36000</v>
      </c>
      <c r="H273" s="3">
        <v>293.55</v>
      </c>
      <c r="I273" s="2">
        <v>1.4082000000000001E-2</v>
      </c>
      <c r="J273" s="3">
        <v>5.5574002999999998E-4</v>
      </c>
      <c r="K273" s="3">
        <v>1.1821999999999999</v>
      </c>
      <c r="L273" s="3">
        <v>0.57062999999999997</v>
      </c>
      <c r="M273" s="3">
        <v>306.01</v>
      </c>
      <c r="N273" s="3">
        <v>47.945</v>
      </c>
      <c r="O273" s="3">
        <v>199.34</v>
      </c>
      <c r="P273" s="3">
        <v>0.13808000000000001</v>
      </c>
      <c r="Q273" s="3">
        <v>-1.2661E-6</v>
      </c>
      <c r="R273" s="3">
        <v>526.38346999999999</v>
      </c>
      <c r="S273" s="3">
        <v>100.8956</v>
      </c>
      <c r="T273" s="3">
        <v>358.13797</v>
      </c>
      <c r="U273" s="3">
        <v>434.84262999999999</v>
      </c>
      <c r="V273">
        <f t="shared" si="28"/>
        <v>348.78320999999994</v>
      </c>
      <c r="W273" s="3">
        <v>50.72</v>
      </c>
      <c r="X273" s="3"/>
      <c r="Y273" s="3">
        <f t="shared" si="29"/>
        <v>50.778209999999945</v>
      </c>
      <c r="Z273">
        <f t="shared" si="30"/>
        <v>0.82963945801965988</v>
      </c>
      <c r="AB273" s="3"/>
      <c r="AC273" s="3"/>
      <c r="AD273" s="3"/>
      <c r="AE273" s="3"/>
    </row>
    <row r="274" spans="1:31" x14ac:dyDescent="0.35">
      <c r="A274" s="7">
        <f t="shared" si="26"/>
        <v>40034.5625</v>
      </c>
      <c r="B274" s="3">
        <v>221</v>
      </c>
      <c r="C274" s="3">
        <v>13</v>
      </c>
      <c r="D274" s="3">
        <v>30</v>
      </c>
      <c r="E274">
        <f t="shared" si="25"/>
        <v>1330</v>
      </c>
      <c r="F274">
        <f t="shared" si="27"/>
        <v>221.5625</v>
      </c>
      <c r="G274" s="3">
        <v>36000</v>
      </c>
      <c r="H274" s="3">
        <v>293.99</v>
      </c>
      <c r="I274" s="2">
        <v>1.4088E-2</v>
      </c>
      <c r="J274" s="3">
        <v>5.5713997999999999E-4</v>
      </c>
      <c r="K274" s="3">
        <v>1.1800999999999999</v>
      </c>
      <c r="L274" s="3">
        <v>0.69228000000000001</v>
      </c>
      <c r="M274" s="3">
        <v>320.27999999999997</v>
      </c>
      <c r="N274" s="3">
        <v>64.281999999999996</v>
      </c>
      <c r="O274" s="3">
        <v>250.77</v>
      </c>
      <c r="P274" s="3">
        <v>0.11061</v>
      </c>
      <c r="Q274" s="3">
        <v>-1.3278E-6</v>
      </c>
      <c r="R274" s="3">
        <v>715.53746999999998</v>
      </c>
      <c r="S274" s="3">
        <v>137.39760000000001</v>
      </c>
      <c r="T274" s="3">
        <v>354.62137000000001</v>
      </c>
      <c r="U274" s="3">
        <v>441.39960000000002</v>
      </c>
      <c r="V274">
        <f t="shared" si="28"/>
        <v>491.36164000000002</v>
      </c>
      <c r="W274" s="3">
        <v>55.176667000000002</v>
      </c>
      <c r="X274" s="3"/>
      <c r="Y274" s="3">
        <f t="shared" si="29"/>
        <v>121.13297300000002</v>
      </c>
      <c r="Z274">
        <f t="shared" si="30"/>
        <v>0.72228989878566952</v>
      </c>
      <c r="AB274" s="3"/>
      <c r="AC274" s="3"/>
      <c r="AD274" s="3"/>
      <c r="AE274" s="3"/>
    </row>
    <row r="275" spans="1:31" x14ac:dyDescent="0.35">
      <c r="A275" s="7">
        <f t="shared" si="26"/>
        <v>40034.583333333336</v>
      </c>
      <c r="B275" s="3">
        <v>221</v>
      </c>
      <c r="C275" s="3">
        <v>14</v>
      </c>
      <c r="D275" s="3">
        <v>0</v>
      </c>
      <c r="E275">
        <f t="shared" si="25"/>
        <v>1400</v>
      </c>
      <c r="F275">
        <f t="shared" si="27"/>
        <v>221.58333333333334</v>
      </c>
      <c r="G275" s="3">
        <v>36000</v>
      </c>
      <c r="H275" s="3">
        <v>294.58</v>
      </c>
      <c r="I275" s="2">
        <v>1.4239E-2</v>
      </c>
      <c r="J275" s="3">
        <v>5.5654998999999999E-4</v>
      </c>
      <c r="K275" s="3">
        <v>1.1775</v>
      </c>
      <c r="L275" s="3">
        <v>1.1678999999999999</v>
      </c>
      <c r="M275" s="3">
        <v>321.66000000000003</v>
      </c>
      <c r="N275" s="3">
        <v>51.058999999999997</v>
      </c>
      <c r="O275" s="3">
        <v>248.93</v>
      </c>
      <c r="P275" s="3">
        <v>0.18321999999999999</v>
      </c>
      <c r="Q275" s="3">
        <v>-1.3526E-6</v>
      </c>
      <c r="R275" s="3">
        <v>582.51932999999997</v>
      </c>
      <c r="S275" s="3">
        <v>113.25920000000001</v>
      </c>
      <c r="T275" s="3">
        <v>363.80193000000003</v>
      </c>
      <c r="U275" s="3">
        <v>439.22093000000001</v>
      </c>
      <c r="V275">
        <f t="shared" si="28"/>
        <v>393.84112999999996</v>
      </c>
      <c r="W275" s="3">
        <v>49.486666999999997</v>
      </c>
      <c r="X275" s="3"/>
      <c r="Y275" s="3">
        <f t="shared" si="29"/>
        <v>44.365462999999934</v>
      </c>
      <c r="Z275">
        <f t="shared" si="30"/>
        <v>0.87116338608336863</v>
      </c>
      <c r="AB275" s="3"/>
      <c r="AC275" s="3"/>
      <c r="AD275" s="3"/>
      <c r="AE275" s="3"/>
    </row>
    <row r="276" spans="1:31" x14ac:dyDescent="0.35">
      <c r="A276" s="7">
        <f t="shared" si="26"/>
        <v>40034.604166666672</v>
      </c>
      <c r="B276" s="3">
        <v>221</v>
      </c>
      <c r="C276" s="3">
        <v>14</v>
      </c>
      <c r="D276" s="3">
        <v>30</v>
      </c>
      <c r="E276">
        <f t="shared" si="25"/>
        <v>1430</v>
      </c>
      <c r="F276">
        <f t="shared" si="27"/>
        <v>221.60416666666669</v>
      </c>
      <c r="G276" s="3">
        <v>36000</v>
      </c>
      <c r="H276" s="3">
        <v>294.72000000000003</v>
      </c>
      <c r="I276" s="2">
        <v>1.3776E-2</v>
      </c>
      <c r="J276" s="3">
        <v>5.5866002000000002E-4</v>
      </c>
      <c r="K276" s="3">
        <v>1.1771</v>
      </c>
      <c r="L276" s="3">
        <v>1.2395</v>
      </c>
      <c r="M276" s="3">
        <v>308.64</v>
      </c>
      <c r="N276" s="3">
        <v>32.447000000000003</v>
      </c>
      <c r="O276" s="3">
        <v>215.79</v>
      </c>
      <c r="P276" s="3">
        <v>0.17881</v>
      </c>
      <c r="Q276" s="3">
        <v>-1.2078999999999999E-6</v>
      </c>
      <c r="R276" s="3">
        <v>530.77815999999996</v>
      </c>
      <c r="S276" s="3">
        <v>105.41217</v>
      </c>
      <c r="T276" s="3">
        <v>375.86752999999999</v>
      </c>
      <c r="U276" s="3">
        <v>437.32499999999999</v>
      </c>
      <c r="V276">
        <f t="shared" si="28"/>
        <v>363.90852000000001</v>
      </c>
      <c r="W276" s="3">
        <v>44.896667000000001</v>
      </c>
      <c r="X276" s="3"/>
      <c r="Y276" s="3">
        <f t="shared" si="29"/>
        <v>70.774853000000007</v>
      </c>
      <c r="Z276">
        <f t="shared" si="30"/>
        <v>0.77814350051751835</v>
      </c>
      <c r="AB276" s="3"/>
      <c r="AC276" s="3"/>
      <c r="AD276" s="3"/>
      <c r="AE276" s="3"/>
    </row>
    <row r="277" spans="1:31" x14ac:dyDescent="0.35">
      <c r="A277" s="7">
        <f t="shared" si="26"/>
        <v>40034.625</v>
      </c>
      <c r="B277" s="3">
        <v>221</v>
      </c>
      <c r="C277" s="3">
        <v>15</v>
      </c>
      <c r="D277" s="3">
        <v>0</v>
      </c>
      <c r="E277">
        <f t="shared" si="25"/>
        <v>1500</v>
      </c>
      <c r="F277">
        <f t="shared" si="27"/>
        <v>221.625</v>
      </c>
      <c r="G277" s="3">
        <v>36000</v>
      </c>
      <c r="H277" s="3">
        <v>295.08999999999997</v>
      </c>
      <c r="I277" s="2">
        <v>1.3852E-2</v>
      </c>
      <c r="J277" s="3">
        <v>5.5669998999999996E-4</v>
      </c>
      <c r="K277" s="3">
        <v>1.1755</v>
      </c>
      <c r="L277" s="3">
        <v>1.0803</v>
      </c>
      <c r="M277" s="3">
        <v>5.6055999999999999</v>
      </c>
      <c r="N277" s="3">
        <v>30.747</v>
      </c>
      <c r="O277" s="3">
        <v>189.19</v>
      </c>
      <c r="P277" s="3">
        <v>0.10491</v>
      </c>
      <c r="Q277" s="3">
        <v>-1.0139999999999999E-6</v>
      </c>
      <c r="R277" s="3">
        <v>547.34956999999997</v>
      </c>
      <c r="S277" s="3">
        <v>109.94067</v>
      </c>
      <c r="T277" s="3">
        <v>365.44929999999999</v>
      </c>
      <c r="U277" s="3">
        <v>439.11633</v>
      </c>
      <c r="V277">
        <f t="shared" si="28"/>
        <v>363.74186999999989</v>
      </c>
      <c r="W277" s="3">
        <v>41.48</v>
      </c>
      <c r="X277" s="3"/>
      <c r="Y277" s="3">
        <f t="shared" si="29"/>
        <v>102.32486999999989</v>
      </c>
      <c r="Z277">
        <f t="shared" si="30"/>
        <v>0.68247912792164989</v>
      </c>
      <c r="AB277" s="3"/>
      <c r="AC277" s="3"/>
      <c r="AD277" s="3"/>
      <c r="AE277" s="3"/>
    </row>
    <row r="278" spans="1:31" x14ac:dyDescent="0.35">
      <c r="A278" s="7">
        <f t="shared" si="26"/>
        <v>40034.645833333336</v>
      </c>
      <c r="B278" s="3">
        <v>221</v>
      </c>
      <c r="C278" s="3">
        <v>15</v>
      </c>
      <c r="D278" s="3">
        <v>30</v>
      </c>
      <c r="E278">
        <f t="shared" si="25"/>
        <v>1530</v>
      </c>
      <c r="F278">
        <f t="shared" si="27"/>
        <v>221.64583333333334</v>
      </c>
      <c r="G278" s="3">
        <v>36000</v>
      </c>
      <c r="H278" s="3">
        <v>295.3</v>
      </c>
      <c r="I278" s="2">
        <v>1.3762999999999999E-2</v>
      </c>
      <c r="J278" s="3">
        <v>5.5553001999999996E-4</v>
      </c>
      <c r="K278" s="3">
        <v>1.1745000000000001</v>
      </c>
      <c r="L278" s="3">
        <v>0.46858</v>
      </c>
      <c r="M278" s="3">
        <v>32.222000000000001</v>
      </c>
      <c r="N278" s="3">
        <v>30.715</v>
      </c>
      <c r="O278" s="3">
        <v>166.9</v>
      </c>
      <c r="P278" s="3">
        <v>0.11702</v>
      </c>
      <c r="Q278" s="3">
        <v>-8.8924997E-7</v>
      </c>
      <c r="R278" s="3">
        <v>447.24630000000002</v>
      </c>
      <c r="S278" s="3">
        <v>91.177132999999998</v>
      </c>
      <c r="T278" s="3">
        <v>372.70467000000002</v>
      </c>
      <c r="U278" s="3">
        <v>438.38103000000001</v>
      </c>
      <c r="V278">
        <f t="shared" si="28"/>
        <v>290.39280699999995</v>
      </c>
      <c r="W278" s="3">
        <v>36.9</v>
      </c>
      <c r="X278" s="3"/>
      <c r="Y278" s="3">
        <f t="shared" si="29"/>
        <v>55.877806999999969</v>
      </c>
      <c r="Z278">
        <f t="shared" si="30"/>
        <v>0.77956847114798034</v>
      </c>
      <c r="AB278" s="3"/>
      <c r="AC278" s="3"/>
      <c r="AD278" s="3"/>
      <c r="AE278" s="3"/>
    </row>
    <row r="279" spans="1:31" x14ac:dyDescent="0.35">
      <c r="A279" s="7">
        <f t="shared" si="26"/>
        <v>40034.666666666664</v>
      </c>
      <c r="B279" s="3">
        <v>221</v>
      </c>
      <c r="C279" s="3">
        <v>16</v>
      </c>
      <c r="D279" s="3">
        <v>0</v>
      </c>
      <c r="E279">
        <f t="shared" si="25"/>
        <v>1600</v>
      </c>
      <c r="F279">
        <f t="shared" si="27"/>
        <v>221.66666666666666</v>
      </c>
      <c r="G279" s="3">
        <v>36000</v>
      </c>
      <c r="H279" s="3">
        <v>295.29000000000002</v>
      </c>
      <c r="I279" s="2">
        <v>1.404E-2</v>
      </c>
      <c r="J279" s="3">
        <v>5.5535999000000001E-4</v>
      </c>
      <c r="K279" s="3">
        <v>1.1742999999999999</v>
      </c>
      <c r="L279" s="3">
        <v>1.52</v>
      </c>
      <c r="M279" s="3">
        <v>357.03</v>
      </c>
      <c r="N279" s="3">
        <v>13.677</v>
      </c>
      <c r="O279" s="3">
        <v>179.58</v>
      </c>
      <c r="P279" s="3">
        <v>0.16932</v>
      </c>
      <c r="Q279" s="3">
        <v>-1.0104000000000001E-6</v>
      </c>
      <c r="R279" s="3">
        <v>358.64357000000001</v>
      </c>
      <c r="S279" s="3">
        <v>72.878732999999997</v>
      </c>
      <c r="T279" s="3">
        <v>372.06619999999998</v>
      </c>
      <c r="U279" s="3">
        <v>433.37650000000002</v>
      </c>
      <c r="V279">
        <f t="shared" si="28"/>
        <v>224.4545369999999</v>
      </c>
      <c r="W279" s="3">
        <v>29.693332999999999</v>
      </c>
      <c r="X279" s="3"/>
      <c r="Y279" s="3">
        <f t="shared" si="29"/>
        <v>1.5042039999998984</v>
      </c>
      <c r="Z279">
        <f t="shared" si="30"/>
        <v>0.99227667538962272</v>
      </c>
      <c r="AB279" s="3"/>
      <c r="AC279" s="3"/>
      <c r="AD279" s="3"/>
      <c r="AE279" s="3"/>
    </row>
    <row r="280" spans="1:31" x14ac:dyDescent="0.35">
      <c r="A280" s="7">
        <f t="shared" si="26"/>
        <v>40034.6875</v>
      </c>
      <c r="B280" s="3">
        <v>221</v>
      </c>
      <c r="C280" s="3">
        <v>16</v>
      </c>
      <c r="D280" s="3">
        <v>30</v>
      </c>
      <c r="E280">
        <f t="shared" si="25"/>
        <v>1630</v>
      </c>
      <c r="F280">
        <f t="shared" si="27"/>
        <v>221.6875</v>
      </c>
      <c r="G280" s="3">
        <v>36000</v>
      </c>
      <c r="H280" s="3">
        <v>295.13</v>
      </c>
      <c r="I280" s="2">
        <v>1.401E-2</v>
      </c>
      <c r="J280" s="3">
        <v>5.5881002E-4</v>
      </c>
      <c r="K280" s="3">
        <v>1.1748000000000001</v>
      </c>
      <c r="L280" s="3">
        <v>1.5568</v>
      </c>
      <c r="M280" s="3">
        <v>8.4979999999999993</v>
      </c>
      <c r="N280" s="3">
        <v>-2.1585000000000001</v>
      </c>
      <c r="O280" s="3">
        <v>106.22</v>
      </c>
      <c r="P280" s="3">
        <v>0.16309000000000001</v>
      </c>
      <c r="Q280" s="3">
        <v>-6.0819001999999996E-7</v>
      </c>
      <c r="R280" s="3">
        <v>272.97462999999999</v>
      </c>
      <c r="S280" s="3">
        <v>59.451700000000002</v>
      </c>
      <c r="T280" s="3">
        <v>357.80282999999997</v>
      </c>
      <c r="U280" s="3">
        <v>427.80392999999998</v>
      </c>
      <c r="V280">
        <f t="shared" si="28"/>
        <v>143.52182999999997</v>
      </c>
      <c r="W280" s="3">
        <v>20.733332999999998</v>
      </c>
      <c r="X280" s="3"/>
      <c r="Y280" s="3">
        <f t="shared" si="29"/>
        <v>18.726996999999972</v>
      </c>
      <c r="Z280">
        <f t="shared" si="30"/>
        <v>0.8474857380166485</v>
      </c>
      <c r="AB280" s="3"/>
      <c r="AC280" s="3"/>
      <c r="AD280" s="3"/>
      <c r="AE280" s="3"/>
    </row>
    <row r="281" spans="1:31" x14ac:dyDescent="0.35">
      <c r="A281" s="7">
        <f t="shared" si="26"/>
        <v>40034.708333333336</v>
      </c>
      <c r="B281" s="3">
        <v>221</v>
      </c>
      <c r="C281" s="3">
        <v>17</v>
      </c>
      <c r="D281" s="3">
        <v>0</v>
      </c>
      <c r="E281">
        <f t="shared" si="25"/>
        <v>1700</v>
      </c>
      <c r="F281">
        <f t="shared" si="27"/>
        <v>221.70833333333334</v>
      </c>
      <c r="G281" s="3">
        <v>36000</v>
      </c>
      <c r="H281" s="3">
        <v>295.10000000000002</v>
      </c>
      <c r="I281" s="2">
        <v>1.3997000000000001E-2</v>
      </c>
      <c r="J281" s="3">
        <v>5.6112999999999996E-4</v>
      </c>
      <c r="K281" s="3">
        <v>1.1747000000000001</v>
      </c>
      <c r="L281" s="3">
        <v>1.2096</v>
      </c>
      <c r="M281" s="3">
        <v>351.05</v>
      </c>
      <c r="N281" s="3">
        <v>-9.7789000000000001</v>
      </c>
      <c r="O281" s="3">
        <v>64.319999999999993</v>
      </c>
      <c r="P281" s="3">
        <v>0.11418</v>
      </c>
      <c r="Q281" s="3">
        <v>-3.5792998999999999E-7</v>
      </c>
      <c r="R281" s="3">
        <v>148.88407000000001</v>
      </c>
      <c r="S281" s="3">
        <v>29.410834000000001</v>
      </c>
      <c r="T281" s="3">
        <v>361.88040000000001</v>
      </c>
      <c r="U281" s="3">
        <v>422.49842999999998</v>
      </c>
      <c r="V281">
        <f t="shared" si="28"/>
        <v>58.855206000000067</v>
      </c>
      <c r="W281" s="3">
        <v>14.3</v>
      </c>
      <c r="X281" s="3"/>
      <c r="Y281" s="3">
        <f t="shared" si="29"/>
        <v>-9.9858939999999343</v>
      </c>
      <c r="Z281">
        <f t="shared" si="30"/>
        <v>1.2241240675668721</v>
      </c>
      <c r="AB281" s="3"/>
      <c r="AC281" s="3"/>
      <c r="AD281" s="3"/>
      <c r="AE281" s="3"/>
    </row>
    <row r="282" spans="1:31" x14ac:dyDescent="0.35">
      <c r="A282" s="7">
        <f t="shared" si="26"/>
        <v>40034.729166666672</v>
      </c>
      <c r="B282" s="3">
        <v>221</v>
      </c>
      <c r="C282" s="3">
        <v>17</v>
      </c>
      <c r="D282" s="3">
        <v>30</v>
      </c>
      <c r="E282">
        <f t="shared" si="25"/>
        <v>1730</v>
      </c>
      <c r="F282">
        <f t="shared" si="27"/>
        <v>221.72916666666669</v>
      </c>
      <c r="G282" s="3">
        <v>36000</v>
      </c>
      <c r="H282" s="3">
        <v>295.04000000000002</v>
      </c>
      <c r="I282" s="2">
        <v>1.3971000000000001E-2</v>
      </c>
      <c r="J282" s="3">
        <v>5.6746002999999998E-4</v>
      </c>
      <c r="K282" s="3">
        <v>1.1749000000000001</v>
      </c>
      <c r="L282" s="3">
        <v>1.4395</v>
      </c>
      <c r="M282" s="3">
        <v>335.33</v>
      </c>
      <c r="N282" s="3">
        <v>-13.473000000000001</v>
      </c>
      <c r="O282" s="3">
        <v>54.878999999999998</v>
      </c>
      <c r="P282" s="3">
        <v>0.12372</v>
      </c>
      <c r="Q282" s="3">
        <v>-2.5055999000000001E-7</v>
      </c>
      <c r="R282" s="3">
        <v>137.01732999999999</v>
      </c>
      <c r="S282" s="3">
        <v>29.810333</v>
      </c>
      <c r="T282" s="3">
        <v>366.88319999999999</v>
      </c>
      <c r="U282" s="3">
        <v>420.75756999999999</v>
      </c>
      <c r="V282">
        <f t="shared" si="28"/>
        <v>53.332627000000002</v>
      </c>
      <c r="W282" s="3">
        <v>8.9616667000000003</v>
      </c>
      <c r="X282" s="3"/>
      <c r="Y282" s="3">
        <f t="shared" si="29"/>
        <v>2.9649603000000031</v>
      </c>
      <c r="Z282">
        <f t="shared" si="30"/>
        <v>0.93317791005753825</v>
      </c>
      <c r="AB282" s="3"/>
      <c r="AC282" s="3"/>
      <c r="AD282" s="3"/>
      <c r="AE282" s="3"/>
    </row>
    <row r="283" spans="1:31" x14ac:dyDescent="0.35">
      <c r="A283" s="7">
        <f t="shared" si="26"/>
        <v>40034.75</v>
      </c>
      <c r="B283" s="3">
        <v>221</v>
      </c>
      <c r="C283" s="3">
        <v>18</v>
      </c>
      <c r="D283" s="3">
        <v>0</v>
      </c>
      <c r="E283">
        <f t="shared" si="25"/>
        <v>1800</v>
      </c>
      <c r="F283">
        <f t="shared" si="27"/>
        <v>221.75</v>
      </c>
      <c r="G283" s="3">
        <v>36000</v>
      </c>
      <c r="H283" s="3">
        <v>294.95999999999998</v>
      </c>
      <c r="I283" s="2">
        <v>1.3919000000000001E-2</v>
      </c>
      <c r="J283" s="3">
        <v>5.6656996999999998E-4</v>
      </c>
      <c r="K283" s="3">
        <v>1.1749000000000001</v>
      </c>
      <c r="L283" s="3">
        <v>0.94815000000000005</v>
      </c>
      <c r="M283" s="3">
        <v>343.47</v>
      </c>
      <c r="N283" s="3">
        <v>-6.5933999999999999</v>
      </c>
      <c r="O283" s="3">
        <v>24.943000000000001</v>
      </c>
      <c r="P283" s="3">
        <v>7.3412001000000005E-2</v>
      </c>
      <c r="Q283" s="3">
        <v>-1.4132E-7</v>
      </c>
      <c r="R283" s="3">
        <v>107.5016</v>
      </c>
      <c r="S283" s="3">
        <v>26.126933000000001</v>
      </c>
      <c r="T283" s="3">
        <v>362.18106999999998</v>
      </c>
      <c r="U283" s="3">
        <v>419.21339999999998</v>
      </c>
      <c r="V283">
        <f t="shared" si="28"/>
        <v>24.342336999999986</v>
      </c>
      <c r="W283" s="3">
        <v>7.9313333000000004</v>
      </c>
      <c r="X283" s="3"/>
      <c r="Y283" s="3">
        <f t="shared" si="29"/>
        <v>-1.9385963000000164</v>
      </c>
      <c r="Z283">
        <f t="shared" si="30"/>
        <v>1.1181278327296957</v>
      </c>
      <c r="AB283" s="3"/>
      <c r="AC283" s="3"/>
      <c r="AD283" s="3"/>
      <c r="AE283" s="3"/>
    </row>
    <row r="284" spans="1:31" x14ac:dyDescent="0.35">
      <c r="A284" s="7">
        <f t="shared" si="26"/>
        <v>40034.770833333336</v>
      </c>
      <c r="B284" s="3">
        <v>221</v>
      </c>
      <c r="C284" s="3">
        <v>18</v>
      </c>
      <c r="D284" s="3">
        <v>30</v>
      </c>
      <c r="E284">
        <f t="shared" si="25"/>
        <v>1830</v>
      </c>
      <c r="F284">
        <f t="shared" si="27"/>
        <v>221.77083333333334</v>
      </c>
      <c r="G284" s="3">
        <v>36000</v>
      </c>
      <c r="H284" s="3">
        <v>294.57</v>
      </c>
      <c r="I284" s="2">
        <v>1.4246E-2</v>
      </c>
      <c r="J284" s="3">
        <v>5.8212998999999997E-4</v>
      </c>
      <c r="K284" s="3">
        <v>1.1760999999999999</v>
      </c>
      <c r="L284" s="3">
        <v>0.68969000000000003</v>
      </c>
      <c r="M284" s="3">
        <v>349.49</v>
      </c>
      <c r="N284" s="3">
        <v>-0.49147999999999997</v>
      </c>
      <c r="O284" s="3">
        <v>1.4581999999999999</v>
      </c>
      <c r="P284" s="3">
        <v>2.8588000999999998E-2</v>
      </c>
      <c r="Q284" s="3">
        <v>-8.8762997000000008E-9</v>
      </c>
      <c r="R284" s="3">
        <v>53.136667000000003</v>
      </c>
      <c r="S284" s="3">
        <v>14.307967</v>
      </c>
      <c r="T284" s="3">
        <v>354.40177</v>
      </c>
      <c r="U284" s="3">
        <v>411.98613</v>
      </c>
      <c r="V284">
        <f t="shared" si="28"/>
        <v>-18.755659999999978</v>
      </c>
      <c r="W284" s="3">
        <v>2.3199999999999998</v>
      </c>
      <c r="X284" s="3"/>
      <c r="Y284" s="3">
        <f t="shared" si="29"/>
        <v>-22.04237999999998</v>
      </c>
      <c r="Z284">
        <f t="shared" si="30"/>
        <v>4.5869026165728667E-2</v>
      </c>
      <c r="AB284" s="3"/>
      <c r="AC284" s="3"/>
      <c r="AD284" s="3"/>
      <c r="AE284" s="3"/>
    </row>
    <row r="285" spans="1:31" x14ac:dyDescent="0.35">
      <c r="A285" s="7">
        <f t="shared" si="26"/>
        <v>40034.791666666664</v>
      </c>
      <c r="B285" s="3">
        <v>221</v>
      </c>
      <c r="C285" s="3">
        <v>19</v>
      </c>
      <c r="D285" s="3">
        <v>0</v>
      </c>
      <c r="E285">
        <f t="shared" si="25"/>
        <v>1900</v>
      </c>
      <c r="F285">
        <f t="shared" si="27"/>
        <v>221.79166666666666</v>
      </c>
      <c r="G285" s="3">
        <v>36000</v>
      </c>
      <c r="H285" s="3">
        <v>293.8</v>
      </c>
      <c r="I285" s="2">
        <v>1.4664E-2</v>
      </c>
      <c r="J285" s="3">
        <v>6.0447997999999998E-4</v>
      </c>
      <c r="K285" s="3">
        <v>1.1789000000000001</v>
      </c>
      <c r="L285" s="3">
        <v>0.74138000000000004</v>
      </c>
      <c r="M285" s="3">
        <v>7.0045000000000002</v>
      </c>
      <c r="N285" s="3">
        <v>1.5888</v>
      </c>
      <c r="O285" s="3">
        <v>-0.93586999999999998</v>
      </c>
      <c r="P285" s="3">
        <v>4.2900000000000001E-2</v>
      </c>
      <c r="Q285" s="3">
        <v>-6.8352999000000001E-9</v>
      </c>
      <c r="R285" s="3">
        <v>17.904399999999999</v>
      </c>
      <c r="S285" s="3">
        <v>5.2104334000000003</v>
      </c>
      <c r="T285" s="3">
        <v>353.59133000000003</v>
      </c>
      <c r="U285" s="3">
        <v>403.64879999999999</v>
      </c>
      <c r="V285">
        <f t="shared" si="28"/>
        <v>-37.363503399999956</v>
      </c>
      <c r="W285" s="3">
        <v>-6.665</v>
      </c>
      <c r="X285" s="3"/>
      <c r="Y285" s="3">
        <f t="shared" si="29"/>
        <v>-31.351433399999955</v>
      </c>
      <c r="Z285">
        <f t="shared" si="30"/>
        <v>2.1269115027933282E-2</v>
      </c>
      <c r="AB285" s="3"/>
      <c r="AC285" s="3"/>
      <c r="AD285" s="3"/>
      <c r="AE285" s="3"/>
    </row>
    <row r="286" spans="1:31" x14ac:dyDescent="0.35">
      <c r="A286" s="7">
        <f t="shared" si="26"/>
        <v>40034.8125</v>
      </c>
      <c r="B286" s="3">
        <v>221</v>
      </c>
      <c r="C286" s="3">
        <v>19</v>
      </c>
      <c r="D286" s="3">
        <v>30</v>
      </c>
      <c r="E286">
        <f t="shared" si="25"/>
        <v>1930</v>
      </c>
      <c r="F286">
        <f t="shared" si="27"/>
        <v>221.8125</v>
      </c>
      <c r="G286" s="3">
        <v>36000</v>
      </c>
      <c r="H286" s="3">
        <v>293.08999999999997</v>
      </c>
      <c r="I286" s="2">
        <v>1.4312999999999999E-2</v>
      </c>
      <c r="J286" s="3">
        <v>6.3403999000000003E-4</v>
      </c>
      <c r="K286" s="3">
        <v>1.1819999999999999</v>
      </c>
      <c r="L286" s="3">
        <v>0.40967999999999999</v>
      </c>
      <c r="M286" s="3">
        <v>337.37</v>
      </c>
      <c r="N286" s="3">
        <v>-1.6222000000000001</v>
      </c>
      <c r="O286" s="3">
        <v>2.5066999999999999</v>
      </c>
      <c r="P286" s="3">
        <v>5.1704999000000001E-2</v>
      </c>
      <c r="Q286" s="3">
        <v>3.6319000999999999E-8</v>
      </c>
      <c r="R286" s="3">
        <v>0.56023334000000002</v>
      </c>
      <c r="S286" s="3">
        <v>1.5997667</v>
      </c>
      <c r="T286" s="3">
        <v>357.08992999999998</v>
      </c>
      <c r="U286" s="3">
        <v>397.86113</v>
      </c>
      <c r="V286">
        <f t="shared" si="28"/>
        <v>-41.810733360000029</v>
      </c>
      <c r="W286" s="3">
        <v>-17.03</v>
      </c>
      <c r="X286" s="3"/>
      <c r="Y286" s="3">
        <f t="shared" si="29"/>
        <v>-25.66523336000003</v>
      </c>
      <c r="Z286">
        <f t="shared" si="30"/>
        <v>3.5693051821772188E-2</v>
      </c>
      <c r="AB286" s="3"/>
      <c r="AC286" s="3"/>
      <c r="AD286" s="3"/>
      <c r="AE286" s="3"/>
    </row>
    <row r="287" spans="1:31" x14ac:dyDescent="0.35">
      <c r="A287" s="7">
        <f t="shared" si="26"/>
        <v>40034.833333333336</v>
      </c>
      <c r="B287" s="3">
        <v>221</v>
      </c>
      <c r="C287" s="3">
        <v>20</v>
      </c>
      <c r="D287" s="3">
        <v>0</v>
      </c>
      <c r="E287">
        <f t="shared" si="25"/>
        <v>2000</v>
      </c>
      <c r="F287">
        <f t="shared" si="27"/>
        <v>221.83333333333334</v>
      </c>
      <c r="G287" s="3">
        <v>36000</v>
      </c>
      <c r="H287" s="3">
        <v>292.76</v>
      </c>
      <c r="I287" s="2">
        <v>1.4411E-2</v>
      </c>
      <c r="J287" s="3">
        <v>6.4460997000000001E-4</v>
      </c>
      <c r="K287" s="3">
        <v>1.1835</v>
      </c>
      <c r="L287" s="3">
        <v>0.27210000000000001</v>
      </c>
      <c r="M287" s="3">
        <v>159.30000000000001</v>
      </c>
      <c r="N287" s="3">
        <v>-2.6333000000000002</v>
      </c>
      <c r="O287" s="3">
        <v>1.3171999999999999</v>
      </c>
      <c r="P287" s="3">
        <v>2.8795999999999999E-2</v>
      </c>
      <c r="Q287" s="3">
        <v>1.3619999999999999E-7</v>
      </c>
      <c r="R287" s="3">
        <v>0</v>
      </c>
      <c r="S287" s="3">
        <v>0</v>
      </c>
      <c r="T287" s="3">
        <v>360.81053000000003</v>
      </c>
      <c r="U287" s="3">
        <v>394.88929999999999</v>
      </c>
      <c r="V287">
        <f t="shared" si="28"/>
        <v>-34.078769999999963</v>
      </c>
      <c r="W287" s="3">
        <v>-21.09</v>
      </c>
      <c r="X287" s="3"/>
      <c r="Y287" s="3">
        <f t="shared" si="29"/>
        <v>-11.672669999999965</v>
      </c>
      <c r="Z287">
        <f t="shared" si="30"/>
        <v>0.10132599160659585</v>
      </c>
      <c r="AB287" s="3"/>
      <c r="AC287" s="3"/>
      <c r="AD287" s="3"/>
      <c r="AE287" s="3"/>
    </row>
    <row r="288" spans="1:31" x14ac:dyDescent="0.35">
      <c r="A288" s="7">
        <f t="shared" si="26"/>
        <v>40034.854166666672</v>
      </c>
      <c r="B288" s="3">
        <v>221</v>
      </c>
      <c r="C288" s="3">
        <v>20</v>
      </c>
      <c r="D288" s="3">
        <v>30</v>
      </c>
      <c r="E288">
        <f t="shared" si="25"/>
        <v>2030</v>
      </c>
      <c r="F288">
        <f t="shared" si="27"/>
        <v>221.85416666666669</v>
      </c>
      <c r="G288" s="3">
        <v>36000</v>
      </c>
      <c r="H288" s="3">
        <v>292.07</v>
      </c>
      <c r="I288" s="2">
        <v>1.4314E-2</v>
      </c>
      <c r="J288" s="3">
        <v>6.8712001999999997E-4</v>
      </c>
      <c r="K288" s="3">
        <v>1.1866000000000001</v>
      </c>
      <c r="L288" s="3">
        <v>0.66900999999999999</v>
      </c>
      <c r="M288" s="3">
        <v>237.62</v>
      </c>
      <c r="N288" s="3">
        <v>-4.2530000000000001</v>
      </c>
      <c r="O288" s="3">
        <v>0.70979999999999999</v>
      </c>
      <c r="P288" s="3">
        <v>5.0347000000000003E-2</v>
      </c>
      <c r="Q288" s="3">
        <v>3.0109998999999998E-7</v>
      </c>
      <c r="R288" s="3">
        <v>0</v>
      </c>
      <c r="S288" s="3">
        <v>0</v>
      </c>
      <c r="T288" s="3">
        <v>367.37103000000002</v>
      </c>
      <c r="U288" s="3">
        <v>395.11725999999999</v>
      </c>
      <c r="V288">
        <f t="shared" si="28"/>
        <v>-27.746229999999969</v>
      </c>
      <c r="W288" s="3">
        <v>-19.476666999999999</v>
      </c>
      <c r="X288" s="3"/>
      <c r="Y288" s="3">
        <f t="shared" si="29"/>
        <v>-4.7263629999999708</v>
      </c>
      <c r="Z288">
        <f t="shared" si="30"/>
        <v>0.42846278576026486</v>
      </c>
      <c r="AB288" s="3"/>
      <c r="AC288" s="3"/>
      <c r="AD288" s="3"/>
      <c r="AE288" s="3"/>
    </row>
    <row r="289" spans="1:31" x14ac:dyDescent="0.35">
      <c r="A289" s="7">
        <f t="shared" si="26"/>
        <v>40034.875</v>
      </c>
      <c r="B289" s="3">
        <v>221</v>
      </c>
      <c r="C289" s="3">
        <v>21</v>
      </c>
      <c r="D289" s="3">
        <v>0</v>
      </c>
      <c r="E289">
        <f t="shared" si="25"/>
        <v>2100</v>
      </c>
      <c r="F289">
        <f t="shared" si="27"/>
        <v>221.875</v>
      </c>
      <c r="G289" s="3">
        <v>36000</v>
      </c>
      <c r="H289" s="3">
        <v>291.77999999999997</v>
      </c>
      <c r="I289" s="2">
        <v>1.4267E-2</v>
      </c>
      <c r="J289" s="3">
        <v>6.9392000999999996E-4</v>
      </c>
      <c r="K289" s="3">
        <v>1.1879</v>
      </c>
      <c r="L289" s="3">
        <v>0.57550999999999997</v>
      </c>
      <c r="M289" s="3">
        <v>271.26</v>
      </c>
      <c r="N289" s="3">
        <v>-7.5067996999999997E-2</v>
      </c>
      <c r="O289" s="3">
        <v>-0.45584999999999998</v>
      </c>
      <c r="P289" s="3">
        <v>2.5513998999999999E-2</v>
      </c>
      <c r="Q289" s="3">
        <v>-2.5477E-8</v>
      </c>
      <c r="R289" s="3">
        <v>0</v>
      </c>
      <c r="S289" s="3">
        <v>0</v>
      </c>
      <c r="T289" s="3">
        <v>369.96996999999999</v>
      </c>
      <c r="U289" s="3">
        <v>395.25227000000001</v>
      </c>
      <c r="V289">
        <f t="shared" si="28"/>
        <v>-25.282300000000021</v>
      </c>
      <c r="W289" s="3">
        <v>-18.066666999999999</v>
      </c>
      <c r="X289" s="3"/>
      <c r="Y289" s="3">
        <f t="shared" si="29"/>
        <v>-6.6847150030000186</v>
      </c>
      <c r="Z289">
        <f t="shared" si="30"/>
        <v>7.3578852610713202E-2</v>
      </c>
      <c r="AB289" s="3"/>
      <c r="AC289" s="3"/>
      <c r="AD289" s="3"/>
      <c r="AE289" s="3"/>
    </row>
    <row r="290" spans="1:31" x14ac:dyDescent="0.35">
      <c r="A290" s="7">
        <f t="shared" si="26"/>
        <v>40034.895833333336</v>
      </c>
      <c r="B290" s="3">
        <v>221</v>
      </c>
      <c r="C290" s="3">
        <v>21</v>
      </c>
      <c r="D290" s="3">
        <v>30</v>
      </c>
      <c r="E290">
        <f t="shared" si="25"/>
        <v>2130</v>
      </c>
      <c r="F290">
        <f t="shared" si="27"/>
        <v>221.89583333333334</v>
      </c>
      <c r="G290" s="3">
        <v>36000</v>
      </c>
      <c r="H290" s="3">
        <v>291.22000000000003</v>
      </c>
      <c r="I290" s="2">
        <v>1.4482999999999999E-2</v>
      </c>
      <c r="J290" s="3">
        <v>7.1385998000000005E-4</v>
      </c>
      <c r="K290" s="3">
        <v>1.1901999999999999</v>
      </c>
      <c r="L290" s="3">
        <v>0.37780999999999998</v>
      </c>
      <c r="M290" s="3">
        <v>242.43</v>
      </c>
      <c r="N290" s="3">
        <v>-0.80969999999999998</v>
      </c>
      <c r="O290" s="3">
        <v>0.25401000000000001</v>
      </c>
      <c r="P290" s="3">
        <v>4.1749999000000003E-2</v>
      </c>
      <c r="Q290" s="3">
        <v>7.9998002999999997E-8</v>
      </c>
      <c r="R290" s="3">
        <v>0</v>
      </c>
      <c r="S290" s="3">
        <v>0</v>
      </c>
      <c r="T290" s="3">
        <v>366.94779999999997</v>
      </c>
      <c r="U290" s="3">
        <v>393.86130000000003</v>
      </c>
      <c r="V290">
        <f t="shared" si="28"/>
        <v>-26.913500000000056</v>
      </c>
      <c r="W290" s="3">
        <v>-19.963332999999999</v>
      </c>
      <c r="X290" s="3"/>
      <c r="Y290" s="3">
        <f t="shared" si="29"/>
        <v>-6.3944770000000588</v>
      </c>
      <c r="Z290">
        <f t="shared" si="30"/>
        <v>7.9953474499245183E-2</v>
      </c>
      <c r="AB290" s="3"/>
      <c r="AC290" s="3"/>
      <c r="AD290" s="3"/>
      <c r="AE290" s="3"/>
    </row>
    <row r="291" spans="1:31" x14ac:dyDescent="0.35">
      <c r="A291" s="7">
        <f t="shared" si="26"/>
        <v>40034.916666666664</v>
      </c>
      <c r="B291" s="3">
        <v>221</v>
      </c>
      <c r="C291" s="3">
        <v>22</v>
      </c>
      <c r="D291" s="3">
        <v>0</v>
      </c>
      <c r="E291">
        <f t="shared" si="25"/>
        <v>2200</v>
      </c>
      <c r="F291">
        <f t="shared" si="27"/>
        <v>221.91666666666666</v>
      </c>
      <c r="G291" s="3">
        <v>36000</v>
      </c>
      <c r="H291" s="3">
        <v>290.77</v>
      </c>
      <c r="I291" s="2">
        <v>1.4633E-2</v>
      </c>
      <c r="J291" s="3">
        <v>7.1450997999999999E-4</v>
      </c>
      <c r="K291" s="3">
        <v>1.1921999999999999</v>
      </c>
      <c r="L291" s="3">
        <v>0.87666999999999995</v>
      </c>
      <c r="M291" s="3">
        <v>242.22</v>
      </c>
      <c r="N291" s="3">
        <v>-2.7995000000000001</v>
      </c>
      <c r="O291" s="3">
        <v>-0.85833000000000004</v>
      </c>
      <c r="P291" s="3">
        <v>3.8157999999999997E-2</v>
      </c>
      <c r="Q291" s="3">
        <v>7.7869998000000001E-8</v>
      </c>
      <c r="R291" s="3">
        <v>0</v>
      </c>
      <c r="S291" s="3">
        <v>0</v>
      </c>
      <c r="T291" s="3">
        <v>364.26542999999998</v>
      </c>
      <c r="U291" s="3">
        <v>392.77</v>
      </c>
      <c r="V291">
        <f t="shared" si="28"/>
        <v>-28.504570000000001</v>
      </c>
      <c r="W291" s="3">
        <v>-21.933333000000001</v>
      </c>
      <c r="X291" s="3"/>
      <c r="Y291" s="3">
        <f t="shared" si="29"/>
        <v>-2.9134069999999994</v>
      </c>
      <c r="Z291">
        <f t="shared" si="30"/>
        <v>0.55664253168771727</v>
      </c>
      <c r="AB291" s="3"/>
      <c r="AC291" s="3"/>
      <c r="AD291" s="3"/>
      <c r="AE291" s="3"/>
    </row>
    <row r="292" spans="1:31" x14ac:dyDescent="0.35">
      <c r="A292" s="7">
        <f t="shared" si="26"/>
        <v>40034.9375</v>
      </c>
      <c r="B292" s="3">
        <v>221</v>
      </c>
      <c r="C292" s="3">
        <v>22</v>
      </c>
      <c r="D292" s="3">
        <v>30</v>
      </c>
      <c r="E292">
        <f t="shared" si="25"/>
        <v>2230</v>
      </c>
      <c r="F292">
        <f t="shared" si="27"/>
        <v>221.9375</v>
      </c>
      <c r="G292" s="3">
        <v>36000</v>
      </c>
      <c r="H292" s="3">
        <v>290.79000000000002</v>
      </c>
      <c r="I292" s="2">
        <v>1.4513E-2</v>
      </c>
      <c r="J292" s="3">
        <v>6.8741001000000002E-4</v>
      </c>
      <c r="K292" s="3">
        <v>1.1922999999999999</v>
      </c>
      <c r="L292" s="3">
        <v>1.0035000000000001</v>
      </c>
      <c r="M292" s="3">
        <v>267.05</v>
      </c>
      <c r="N292" s="3">
        <v>-6.1158999999999999</v>
      </c>
      <c r="O292" s="3">
        <v>-0.52481</v>
      </c>
      <c r="P292" s="3">
        <v>6.3718996999999999E-2</v>
      </c>
      <c r="Q292" s="3">
        <v>1.5020999999999999E-7</v>
      </c>
      <c r="R292" s="3">
        <v>0</v>
      </c>
      <c r="S292" s="3">
        <v>0</v>
      </c>
      <c r="T292" s="3">
        <v>362.96883000000003</v>
      </c>
      <c r="U292" s="3">
        <v>393.93507</v>
      </c>
      <c r="V292">
        <f t="shared" si="28"/>
        <v>-30.966239999999971</v>
      </c>
      <c r="W292" s="3">
        <v>-16.646667000000001</v>
      </c>
      <c r="X292" s="3"/>
      <c r="Y292" s="3">
        <f t="shared" si="29"/>
        <v>-7.6788629999999714</v>
      </c>
      <c r="Z292">
        <f t="shared" si="30"/>
        <v>0.46375056015986049</v>
      </c>
      <c r="AB292" s="3"/>
      <c r="AC292" s="3"/>
      <c r="AD292" s="3"/>
      <c r="AE292" s="3"/>
    </row>
    <row r="293" spans="1:31" x14ac:dyDescent="0.35">
      <c r="A293" s="7">
        <f t="shared" si="26"/>
        <v>40034.958333333336</v>
      </c>
      <c r="B293" s="3">
        <v>221</v>
      </c>
      <c r="C293" s="3">
        <v>23</v>
      </c>
      <c r="D293" s="3">
        <v>0</v>
      </c>
      <c r="E293">
        <f t="shared" si="25"/>
        <v>2300</v>
      </c>
      <c r="F293">
        <f t="shared" si="27"/>
        <v>221.95833333333334</v>
      </c>
      <c r="G293" s="3">
        <v>36000</v>
      </c>
      <c r="H293" s="3">
        <v>290.25</v>
      </c>
      <c r="I293" s="2">
        <v>1.4034E-2</v>
      </c>
      <c r="J293" s="3">
        <v>6.6662999000000002E-4</v>
      </c>
      <c r="K293" s="3">
        <v>1.1947000000000001</v>
      </c>
      <c r="L293" s="3">
        <v>1.1161000000000001</v>
      </c>
      <c r="M293" s="3">
        <v>262.88</v>
      </c>
      <c r="N293" s="3">
        <v>-6.5210999999999997</v>
      </c>
      <c r="O293" s="3">
        <v>0.46338000000000001</v>
      </c>
      <c r="P293" s="3">
        <v>6.8498999000000005E-2</v>
      </c>
      <c r="Q293" s="3">
        <v>1.2977E-7</v>
      </c>
      <c r="R293" s="3">
        <v>0</v>
      </c>
      <c r="S293" s="3">
        <v>0</v>
      </c>
      <c r="T293" s="3">
        <v>361.89134000000001</v>
      </c>
      <c r="U293" s="3">
        <v>392.28197</v>
      </c>
      <c r="V293">
        <f t="shared" si="28"/>
        <v>-30.390629999999987</v>
      </c>
      <c r="W293" s="3">
        <v>-19.153333</v>
      </c>
      <c r="X293" s="3"/>
      <c r="Y293" s="3">
        <f t="shared" si="29"/>
        <v>-5.1795769999999877</v>
      </c>
      <c r="Z293">
        <f t="shared" si="30"/>
        <v>0.53907269693058812</v>
      </c>
      <c r="AB293" s="3"/>
      <c r="AC293" s="3"/>
      <c r="AD293" s="3"/>
      <c r="AE293" s="3"/>
    </row>
    <row r="294" spans="1:31" x14ac:dyDescent="0.35">
      <c r="A294" s="7">
        <f t="shared" si="26"/>
        <v>40034.979166666672</v>
      </c>
      <c r="B294" s="3">
        <v>221</v>
      </c>
      <c r="C294" s="3">
        <v>23</v>
      </c>
      <c r="D294" s="3">
        <v>30</v>
      </c>
      <c r="E294">
        <f t="shared" si="25"/>
        <v>2330</v>
      </c>
      <c r="F294">
        <f t="shared" si="27"/>
        <v>221.97916666666669</v>
      </c>
      <c r="G294" s="3">
        <v>36000</v>
      </c>
      <c r="H294" s="3">
        <v>290.37</v>
      </c>
      <c r="I294" s="2">
        <v>1.4257000000000001E-2</v>
      </c>
      <c r="J294" s="3">
        <v>6.5962998999999996E-4</v>
      </c>
      <c r="K294" s="3">
        <v>1.1940999999999999</v>
      </c>
      <c r="L294" s="3">
        <v>1.1738</v>
      </c>
      <c r="M294" s="3">
        <v>268.2</v>
      </c>
      <c r="N294" s="3">
        <v>-8.9227000000000007</v>
      </c>
      <c r="O294" s="3">
        <v>1.4661</v>
      </c>
      <c r="P294" s="3">
        <v>9.3356996999999997E-2</v>
      </c>
      <c r="Q294" s="3">
        <v>1.9432999999999999E-7</v>
      </c>
      <c r="R294" s="3">
        <v>0</v>
      </c>
      <c r="S294" s="3">
        <v>0</v>
      </c>
      <c r="T294" s="3">
        <v>372.55635999999998</v>
      </c>
      <c r="U294" s="3">
        <v>394.46562999999998</v>
      </c>
      <c r="V294">
        <f t="shared" si="28"/>
        <v>-21.909269999999992</v>
      </c>
      <c r="W294" s="3">
        <v>-17.613333000000001</v>
      </c>
      <c r="X294" s="3"/>
      <c r="Y294" s="3">
        <f t="shared" si="29"/>
        <v>3.1606630000000102</v>
      </c>
      <c r="Z294">
        <f t="shared" si="30"/>
        <v>1.7357330891956786</v>
      </c>
      <c r="AB294" s="3"/>
      <c r="AC294" s="3"/>
      <c r="AD294" s="3"/>
      <c r="AE294" s="3"/>
    </row>
    <row r="295" spans="1:31" x14ac:dyDescent="0.35">
      <c r="A295" s="7">
        <f t="shared" si="26"/>
        <v>40035</v>
      </c>
      <c r="B295" s="3">
        <v>222</v>
      </c>
      <c r="C295" s="3">
        <v>0</v>
      </c>
      <c r="D295" s="3">
        <v>0</v>
      </c>
      <c r="E295">
        <f t="shared" si="25"/>
        <v>0</v>
      </c>
      <c r="F295">
        <f t="shared" si="27"/>
        <v>222</v>
      </c>
      <c r="G295" s="3">
        <v>36000</v>
      </c>
      <c r="H295" s="3">
        <v>290.29000000000002</v>
      </c>
      <c r="I295" s="2">
        <v>1.4356000000000001E-2</v>
      </c>
      <c r="J295" s="3">
        <v>6.5325002999999996E-4</v>
      </c>
      <c r="K295" s="3">
        <v>1.1941999999999999</v>
      </c>
      <c r="L295" s="3">
        <v>1.1848000000000001</v>
      </c>
      <c r="M295" s="3">
        <v>251.51</v>
      </c>
      <c r="N295" s="3">
        <v>-7.5376000000000003</v>
      </c>
      <c r="O295" s="3">
        <v>-1.8240000000000001</v>
      </c>
      <c r="P295" s="3">
        <v>7.7715999999999993E-2</v>
      </c>
      <c r="Q295" s="3">
        <v>1.5452999999999999E-7</v>
      </c>
      <c r="R295" s="3">
        <v>0</v>
      </c>
      <c r="S295" s="3">
        <v>0</v>
      </c>
      <c r="T295" s="3">
        <v>356.02427</v>
      </c>
      <c r="U295" s="3">
        <v>392.50313</v>
      </c>
      <c r="V295">
        <f t="shared" si="28"/>
        <v>-36.478859999999997</v>
      </c>
      <c r="W295" s="3">
        <v>-18.726666999999999</v>
      </c>
      <c r="X295" s="3"/>
      <c r="Y295" s="3">
        <f t="shared" si="29"/>
        <v>-8.3905929999999955</v>
      </c>
      <c r="Z295">
        <f t="shared" si="30"/>
        <v>0.52734893091799995</v>
      </c>
      <c r="AB295" s="3"/>
      <c r="AC295" s="3"/>
      <c r="AD295" s="3"/>
      <c r="AE295" s="3"/>
    </row>
    <row r="296" spans="1:31" x14ac:dyDescent="0.35">
      <c r="A296" s="7">
        <f t="shared" si="26"/>
        <v>40035.020833333336</v>
      </c>
      <c r="B296" s="3">
        <v>222</v>
      </c>
      <c r="C296" s="3">
        <v>0</v>
      </c>
      <c r="D296" s="3">
        <v>30</v>
      </c>
      <c r="E296">
        <f t="shared" si="25"/>
        <v>30</v>
      </c>
      <c r="F296">
        <f t="shared" si="27"/>
        <v>222.02083333333334</v>
      </c>
      <c r="G296" s="3">
        <v>36000</v>
      </c>
      <c r="H296" s="3">
        <v>290.01</v>
      </c>
      <c r="I296" s="2">
        <v>1.4241999999999999E-2</v>
      </c>
      <c r="J296" s="3">
        <v>6.6275999000000002E-4</v>
      </c>
      <c r="K296" s="3">
        <v>1.1951000000000001</v>
      </c>
      <c r="L296" s="3">
        <v>1.1393</v>
      </c>
      <c r="M296" s="3">
        <v>252.05</v>
      </c>
      <c r="N296" s="3">
        <v>-7.4188000000000001</v>
      </c>
      <c r="O296" s="3">
        <v>-3.0815000000000001</v>
      </c>
      <c r="P296" s="3">
        <v>7.0100999999999997E-2</v>
      </c>
      <c r="Q296" s="3">
        <v>1.3631999999999999E-7</v>
      </c>
      <c r="R296" s="3">
        <v>0</v>
      </c>
      <c r="S296" s="3">
        <v>0</v>
      </c>
      <c r="T296" s="3">
        <v>352.89960000000002</v>
      </c>
      <c r="U296" s="3">
        <v>390.87220000000002</v>
      </c>
      <c r="V296">
        <f t="shared" si="28"/>
        <v>-37.9726</v>
      </c>
      <c r="W296" s="3">
        <v>-18.5</v>
      </c>
      <c r="X296" s="3"/>
      <c r="Y296" s="3">
        <f t="shared" si="29"/>
        <v>-8.9722999999999971</v>
      </c>
      <c r="Z296">
        <f t="shared" si="30"/>
        <v>0.53923461684623519</v>
      </c>
      <c r="AB296" s="3"/>
      <c r="AC296" s="3"/>
      <c r="AD296" s="3"/>
      <c r="AE296" s="3"/>
    </row>
    <row r="297" spans="1:31" x14ac:dyDescent="0.35">
      <c r="A297" s="7">
        <f t="shared" si="26"/>
        <v>40035.041666666664</v>
      </c>
      <c r="B297" s="3">
        <v>222</v>
      </c>
      <c r="C297" s="3">
        <v>1</v>
      </c>
      <c r="D297" s="3">
        <v>0</v>
      </c>
      <c r="E297">
        <f t="shared" si="25"/>
        <v>100</v>
      </c>
      <c r="F297">
        <f t="shared" si="27"/>
        <v>222.04166666666666</v>
      </c>
      <c r="G297" s="3">
        <v>36000</v>
      </c>
      <c r="H297" s="3">
        <v>289.91000000000003</v>
      </c>
      <c r="I297" s="2">
        <v>1.4139000000000001E-2</v>
      </c>
      <c r="J297" s="3">
        <v>6.5940002000000001E-4</v>
      </c>
      <c r="K297" s="3">
        <v>1.1955</v>
      </c>
      <c r="L297" s="3">
        <v>0.98255999999999999</v>
      </c>
      <c r="M297" s="3">
        <v>260.47000000000003</v>
      </c>
      <c r="N297" s="3">
        <v>-7.7388000000000003</v>
      </c>
      <c r="O297" s="3">
        <v>-2.4584000000000001</v>
      </c>
      <c r="P297" s="3">
        <v>8.6661004E-2</v>
      </c>
      <c r="Q297" s="3">
        <v>1.3659999000000001E-7</v>
      </c>
      <c r="R297" s="3">
        <v>0</v>
      </c>
      <c r="S297" s="3">
        <v>0</v>
      </c>
      <c r="T297" s="3">
        <v>354.38936999999999</v>
      </c>
      <c r="U297" s="3">
        <v>390.66503</v>
      </c>
      <c r="V297">
        <f t="shared" si="28"/>
        <v>-36.275660000000016</v>
      </c>
      <c r="W297" s="3">
        <v>-19.2</v>
      </c>
      <c r="X297" s="3"/>
      <c r="Y297" s="3">
        <f t="shared" si="29"/>
        <v>-6.8784600000000147</v>
      </c>
      <c r="Z297">
        <f t="shared" si="30"/>
        <v>0.59717750294864091</v>
      </c>
      <c r="AB297" s="3"/>
      <c r="AC297" s="3"/>
      <c r="AD297" s="3"/>
      <c r="AE297" s="3"/>
    </row>
    <row r="298" spans="1:31" x14ac:dyDescent="0.35">
      <c r="A298" s="7">
        <f t="shared" si="26"/>
        <v>40035.0625</v>
      </c>
      <c r="B298" s="3">
        <v>222</v>
      </c>
      <c r="C298" s="3">
        <v>1</v>
      </c>
      <c r="D298" s="3">
        <v>30</v>
      </c>
      <c r="E298">
        <f t="shared" si="25"/>
        <v>130</v>
      </c>
      <c r="F298">
        <f t="shared" si="27"/>
        <v>222.0625</v>
      </c>
      <c r="G298" s="3">
        <v>36000</v>
      </c>
      <c r="H298" s="3">
        <v>289.77999999999997</v>
      </c>
      <c r="I298" s="2">
        <v>1.4061000000000001E-2</v>
      </c>
      <c r="J298" s="3">
        <v>6.6267001000000004E-4</v>
      </c>
      <c r="K298" s="3">
        <v>1.1959</v>
      </c>
      <c r="L298" s="3">
        <v>1.0091000000000001</v>
      </c>
      <c r="M298" s="3">
        <v>264.86</v>
      </c>
      <c r="N298" s="3">
        <v>-6.7662000000000004</v>
      </c>
      <c r="O298" s="3">
        <v>-3.0308000000000002</v>
      </c>
      <c r="P298" s="3">
        <v>6.9577000999999999E-2</v>
      </c>
      <c r="Q298" s="3">
        <v>1.1075999999999999E-7</v>
      </c>
      <c r="R298" s="3">
        <v>0</v>
      </c>
      <c r="S298" s="3">
        <v>0</v>
      </c>
      <c r="T298" s="3">
        <v>351.04277000000002</v>
      </c>
      <c r="U298" s="3">
        <v>389.53100000000001</v>
      </c>
      <c r="V298">
        <f t="shared" si="28"/>
        <v>-38.488229999999987</v>
      </c>
      <c r="W298" s="3">
        <v>-20.003333000000001</v>
      </c>
      <c r="X298" s="3"/>
      <c r="Y298" s="3">
        <f t="shared" si="29"/>
        <v>-8.6878969999999853</v>
      </c>
      <c r="Z298">
        <f t="shared" si="30"/>
        <v>0.53000024831082415</v>
      </c>
      <c r="AB298" s="3"/>
      <c r="AC298" s="3"/>
      <c r="AD298" s="3"/>
      <c r="AE298" s="3"/>
    </row>
    <row r="299" spans="1:31" x14ac:dyDescent="0.35">
      <c r="A299" s="7">
        <f t="shared" si="26"/>
        <v>40035.083333333336</v>
      </c>
      <c r="B299" s="3">
        <v>222</v>
      </c>
      <c r="C299" s="3">
        <v>2</v>
      </c>
      <c r="D299" s="3">
        <v>0</v>
      </c>
      <c r="E299">
        <f t="shared" si="25"/>
        <v>200</v>
      </c>
      <c r="F299">
        <f t="shared" si="27"/>
        <v>222.08333333333334</v>
      </c>
      <c r="G299" s="3">
        <v>36000</v>
      </c>
      <c r="H299" s="3">
        <v>289.56</v>
      </c>
      <c r="I299" s="2">
        <v>1.391E-2</v>
      </c>
      <c r="J299" s="3">
        <v>6.7436997999999995E-4</v>
      </c>
      <c r="K299" s="3">
        <v>1.1968000000000001</v>
      </c>
      <c r="L299" s="3">
        <v>0.99458999999999997</v>
      </c>
      <c r="M299" s="3">
        <v>265.45999999999998</v>
      </c>
      <c r="N299" s="3">
        <v>-7.8312999999999997</v>
      </c>
      <c r="O299" s="3">
        <v>-3.7625999999999999</v>
      </c>
      <c r="P299" s="3">
        <v>7.9696000000000003E-2</v>
      </c>
      <c r="Q299" s="3">
        <v>1.6716E-7</v>
      </c>
      <c r="R299" s="3">
        <v>0</v>
      </c>
      <c r="S299" s="3">
        <v>0</v>
      </c>
      <c r="T299" s="3">
        <v>349.20163000000002</v>
      </c>
      <c r="U299" s="3">
        <v>388.01499999999999</v>
      </c>
      <c r="V299">
        <f t="shared" si="28"/>
        <v>-38.813369999999964</v>
      </c>
      <c r="W299" s="3">
        <v>-20.903333</v>
      </c>
      <c r="X299" s="3"/>
      <c r="Y299" s="3">
        <f t="shared" si="29"/>
        <v>-6.3161369999999657</v>
      </c>
      <c r="Z299">
        <f t="shared" si="30"/>
        <v>0.6473409295581033</v>
      </c>
      <c r="AB299" s="3"/>
      <c r="AC299" s="3"/>
      <c r="AD299" s="3"/>
      <c r="AE299" s="3"/>
    </row>
    <row r="300" spans="1:31" x14ac:dyDescent="0.35">
      <c r="A300" s="7">
        <f t="shared" si="26"/>
        <v>40035.104166666672</v>
      </c>
      <c r="B300" s="3">
        <v>222</v>
      </c>
      <c r="C300" s="3">
        <v>2</v>
      </c>
      <c r="D300" s="3">
        <v>30</v>
      </c>
      <c r="E300">
        <f t="shared" si="25"/>
        <v>230</v>
      </c>
      <c r="F300">
        <f t="shared" si="27"/>
        <v>222.10416666666669</v>
      </c>
      <c r="G300" s="3">
        <v>36000</v>
      </c>
      <c r="H300" s="3">
        <v>289.05</v>
      </c>
      <c r="I300" s="2">
        <v>1.3598000000000001E-2</v>
      </c>
      <c r="J300" s="3">
        <v>7.0174999000000005E-4</v>
      </c>
      <c r="K300" s="3">
        <v>1.1992</v>
      </c>
      <c r="L300" s="3">
        <v>0.83567999999999998</v>
      </c>
      <c r="M300" s="3">
        <v>284.85000000000002</v>
      </c>
      <c r="N300" s="3">
        <v>-3.5209999999999999</v>
      </c>
      <c r="O300" s="3">
        <v>-1.6766000000000001</v>
      </c>
      <c r="P300" s="3">
        <v>4.6882998000000002E-2</v>
      </c>
      <c r="Q300" s="3">
        <v>1.1047E-7</v>
      </c>
      <c r="R300" s="3">
        <v>0</v>
      </c>
      <c r="S300" s="3">
        <v>0</v>
      </c>
      <c r="T300" s="3">
        <v>350.52557000000002</v>
      </c>
      <c r="U300" s="3">
        <v>385.37893000000003</v>
      </c>
      <c r="V300">
        <f t="shared" si="28"/>
        <v>-34.853360000000009</v>
      </c>
      <c r="W300" s="3">
        <v>-24.716667000000001</v>
      </c>
      <c r="X300" s="3"/>
      <c r="Y300" s="3">
        <f t="shared" si="29"/>
        <v>-4.9390930000000068</v>
      </c>
      <c r="Z300">
        <f t="shared" si="30"/>
        <v>0.5127510520442905</v>
      </c>
      <c r="AB300" s="3"/>
      <c r="AC300" s="3"/>
      <c r="AD300" s="3"/>
      <c r="AE300" s="3"/>
    </row>
    <row r="301" spans="1:31" x14ac:dyDescent="0.35">
      <c r="A301" s="7">
        <f t="shared" si="26"/>
        <v>40035.125</v>
      </c>
      <c r="B301" s="3">
        <v>222</v>
      </c>
      <c r="C301" s="3">
        <v>3</v>
      </c>
      <c r="D301" s="3">
        <v>0</v>
      </c>
      <c r="E301">
        <f t="shared" si="25"/>
        <v>300</v>
      </c>
      <c r="F301">
        <f t="shared" si="27"/>
        <v>222.125</v>
      </c>
      <c r="G301" s="3">
        <v>36000</v>
      </c>
      <c r="H301" s="3">
        <v>289.06</v>
      </c>
      <c r="I301" s="2">
        <v>1.3634E-2</v>
      </c>
      <c r="J301" s="3">
        <v>7.0238003000000005E-4</v>
      </c>
      <c r="K301" s="3">
        <v>1.1992</v>
      </c>
      <c r="L301" s="3">
        <v>0.80474999999999997</v>
      </c>
      <c r="M301" s="3">
        <v>284.62</v>
      </c>
      <c r="N301" s="3">
        <v>-3.5531999999999999</v>
      </c>
      <c r="O301" s="3">
        <v>-1.6325000000000001</v>
      </c>
      <c r="P301" s="3">
        <v>6.5250002000000001E-2</v>
      </c>
      <c r="Q301" s="3">
        <v>8.2306002000000003E-8</v>
      </c>
      <c r="R301" s="3">
        <v>0</v>
      </c>
      <c r="S301" s="3">
        <v>0</v>
      </c>
      <c r="T301" s="3">
        <v>360.82963000000001</v>
      </c>
      <c r="U301" s="3">
        <v>386.57990000000001</v>
      </c>
      <c r="V301">
        <f t="shared" si="28"/>
        <v>-25.75027</v>
      </c>
      <c r="W301" s="3">
        <v>-25.233332999999998</v>
      </c>
      <c r="X301" s="3"/>
      <c r="Y301" s="3">
        <f t="shared" si="29"/>
        <v>4.6687629999999984</v>
      </c>
      <c r="Z301">
        <f t="shared" si="30"/>
        <v>10.03158992294995</v>
      </c>
      <c r="AB301" s="3"/>
      <c r="AC301" s="3"/>
      <c r="AD301" s="3"/>
      <c r="AE301" s="3"/>
    </row>
    <row r="302" spans="1:31" x14ac:dyDescent="0.35">
      <c r="A302" s="7">
        <f t="shared" si="26"/>
        <v>40035.145833333336</v>
      </c>
      <c r="B302" s="3">
        <v>222</v>
      </c>
      <c r="C302" s="3">
        <v>3</v>
      </c>
      <c r="D302" s="3">
        <v>30</v>
      </c>
      <c r="E302">
        <f t="shared" si="25"/>
        <v>330</v>
      </c>
      <c r="F302">
        <f t="shared" si="27"/>
        <v>222.14583333333334</v>
      </c>
      <c r="G302" s="3">
        <v>36000</v>
      </c>
      <c r="H302" s="3">
        <v>289.17</v>
      </c>
      <c r="I302" s="2">
        <v>1.3736E-2</v>
      </c>
      <c r="J302" s="3">
        <v>6.9994996999999998E-4</v>
      </c>
      <c r="K302" s="3">
        <v>1.1986000000000001</v>
      </c>
      <c r="L302" s="3">
        <v>1.1524000000000001</v>
      </c>
      <c r="M302" s="3">
        <v>273.72000000000003</v>
      </c>
      <c r="N302" s="3">
        <v>-5.7302999999999997</v>
      </c>
      <c r="O302" s="3">
        <v>-3.1162000000000001</v>
      </c>
      <c r="P302" s="3">
        <v>8.1775001999999999E-2</v>
      </c>
      <c r="Q302" s="3">
        <v>2.2048E-7</v>
      </c>
      <c r="R302" s="3">
        <v>0</v>
      </c>
      <c r="S302" s="3">
        <v>0</v>
      </c>
      <c r="T302" s="3">
        <v>364.90958000000001</v>
      </c>
      <c r="U302" s="3">
        <v>387.31576000000001</v>
      </c>
      <c r="V302">
        <f t="shared" si="28"/>
        <v>-22.406180000000006</v>
      </c>
      <c r="W302" s="3">
        <v>-24.44</v>
      </c>
      <c r="X302" s="3"/>
      <c r="Y302" s="3">
        <f t="shared" si="29"/>
        <v>10.880319999999994</v>
      </c>
      <c r="Z302">
        <f t="shared" si="30"/>
        <v>4.3496966299869309</v>
      </c>
      <c r="AB302" s="3"/>
      <c r="AC302" s="3"/>
      <c r="AD302" s="3"/>
      <c r="AE302" s="3"/>
    </row>
    <row r="303" spans="1:31" x14ac:dyDescent="0.35">
      <c r="A303" s="7">
        <f t="shared" si="26"/>
        <v>40035.166666666664</v>
      </c>
      <c r="B303" s="3">
        <v>222</v>
      </c>
      <c r="C303" s="3">
        <v>4</v>
      </c>
      <c r="D303" s="3">
        <v>0</v>
      </c>
      <c r="E303">
        <f t="shared" si="25"/>
        <v>400</v>
      </c>
      <c r="F303">
        <f t="shared" si="27"/>
        <v>222.16666666666666</v>
      </c>
      <c r="G303" s="3">
        <v>36000</v>
      </c>
      <c r="H303" s="3">
        <v>289.48</v>
      </c>
      <c r="I303" s="2">
        <v>1.4049000000000001E-2</v>
      </c>
      <c r="J303" s="3">
        <v>6.6368997999999995E-4</v>
      </c>
      <c r="K303" s="3">
        <v>1.1971000000000001</v>
      </c>
      <c r="L303" s="3">
        <v>1.1823999999999999</v>
      </c>
      <c r="M303" s="3">
        <v>281.61</v>
      </c>
      <c r="N303" s="3">
        <v>-6.0678000000000001</v>
      </c>
      <c r="O303" s="3">
        <v>-2.9897999999999998</v>
      </c>
      <c r="P303" s="3">
        <v>0.1205</v>
      </c>
      <c r="Q303" s="3">
        <v>2.5449E-7</v>
      </c>
      <c r="R303" s="3">
        <v>0</v>
      </c>
      <c r="S303" s="3">
        <v>0</v>
      </c>
      <c r="T303" s="3"/>
      <c r="U303" s="3"/>
      <c r="W303" s="3">
        <v>-14.903333</v>
      </c>
      <c r="X303" s="3"/>
      <c r="Y303" s="3">
        <f t="shared" si="29"/>
        <v>23.960933000000001</v>
      </c>
      <c r="Z303">
        <f t="shared" si="30"/>
        <v>0.60775666758570046</v>
      </c>
      <c r="AB303" s="3"/>
      <c r="AC303" s="3"/>
      <c r="AD303" s="3"/>
      <c r="AE303" s="3"/>
    </row>
    <row r="304" spans="1:31" x14ac:dyDescent="0.35">
      <c r="A304" s="7">
        <f t="shared" si="26"/>
        <v>40035.1875</v>
      </c>
      <c r="B304" s="3">
        <v>222</v>
      </c>
      <c r="C304" s="3">
        <v>4</v>
      </c>
      <c r="D304" s="3">
        <v>30</v>
      </c>
      <c r="E304">
        <f t="shared" si="25"/>
        <v>430</v>
      </c>
      <c r="F304">
        <f t="shared" si="27"/>
        <v>222.1875</v>
      </c>
      <c r="G304" s="3">
        <v>36000</v>
      </c>
      <c r="H304" s="3">
        <v>289.83</v>
      </c>
      <c r="I304" s="2">
        <v>1.4392E-2</v>
      </c>
      <c r="J304" s="3">
        <v>6.2311999000000005E-4</v>
      </c>
      <c r="K304" s="3">
        <v>1.1953</v>
      </c>
      <c r="L304" s="3">
        <v>1.7010000000000001</v>
      </c>
      <c r="M304" s="3">
        <v>293.88</v>
      </c>
      <c r="N304" s="3">
        <v>-2.9415</v>
      </c>
      <c r="O304" s="3">
        <v>0.31172</v>
      </c>
      <c r="P304" s="3">
        <v>0.19095000000000001</v>
      </c>
      <c r="Q304" s="3">
        <v>2.4532999999999999E-7</v>
      </c>
      <c r="R304" s="3">
        <v>0</v>
      </c>
      <c r="S304" s="3">
        <v>0</v>
      </c>
      <c r="T304" s="3"/>
      <c r="U304" s="3"/>
      <c r="W304" s="3">
        <v>-13.936667</v>
      </c>
      <c r="X304" s="3"/>
      <c r="Y304" s="3">
        <f t="shared" si="29"/>
        <v>16.566447</v>
      </c>
      <c r="Z304">
        <f t="shared" si="30"/>
        <v>0.18869504451817642</v>
      </c>
      <c r="AB304" s="3"/>
      <c r="AC304" s="3"/>
      <c r="AD304" s="3"/>
      <c r="AE304" s="3"/>
    </row>
    <row r="305" spans="1:31" x14ac:dyDescent="0.35">
      <c r="A305" s="7">
        <f t="shared" si="26"/>
        <v>40035.208333333336</v>
      </c>
      <c r="B305" s="3">
        <v>222</v>
      </c>
      <c r="C305" s="3">
        <v>5</v>
      </c>
      <c r="D305" s="3">
        <v>0</v>
      </c>
      <c r="E305">
        <f t="shared" si="25"/>
        <v>500</v>
      </c>
      <c r="F305">
        <f t="shared" si="27"/>
        <v>222.20833333333334</v>
      </c>
      <c r="G305" s="3">
        <v>36000</v>
      </c>
      <c r="H305" s="3">
        <v>289.86</v>
      </c>
      <c r="I305" s="2">
        <v>1.4459E-2</v>
      </c>
      <c r="J305" s="3">
        <v>6.1437999999999998E-4</v>
      </c>
      <c r="K305" s="3">
        <v>1.1949000000000001</v>
      </c>
      <c r="L305" s="3">
        <v>1.3880999999999999</v>
      </c>
      <c r="M305" s="3">
        <v>305</v>
      </c>
      <c r="N305" s="3">
        <v>1.9113</v>
      </c>
      <c r="O305" s="3">
        <v>4.7638999999999996</v>
      </c>
      <c r="P305" s="3">
        <v>0.16581000000000001</v>
      </c>
      <c r="Q305" s="3">
        <v>2.1652999999999999E-7</v>
      </c>
      <c r="R305" s="3">
        <v>0</v>
      </c>
      <c r="S305" s="3">
        <v>0</v>
      </c>
      <c r="T305" s="3"/>
      <c r="U305" s="3"/>
      <c r="W305" s="3">
        <v>-10.435333</v>
      </c>
      <c r="X305" s="3"/>
      <c r="Y305" s="3">
        <f t="shared" si="29"/>
        <v>3.7601330000000006</v>
      </c>
      <c r="Z305">
        <f t="shared" si="30"/>
        <v>0.63967292658509312</v>
      </c>
      <c r="AB305" s="3"/>
      <c r="AC305" s="3"/>
      <c r="AD305" s="3"/>
      <c r="AE305" s="3"/>
    </row>
    <row r="306" spans="1:31" x14ac:dyDescent="0.35">
      <c r="A306" s="7">
        <f t="shared" si="26"/>
        <v>40035.229166666672</v>
      </c>
      <c r="B306" s="3">
        <v>222</v>
      </c>
      <c r="C306" s="3">
        <v>5</v>
      </c>
      <c r="D306" s="3">
        <v>30</v>
      </c>
      <c r="E306">
        <f t="shared" si="25"/>
        <v>530</v>
      </c>
      <c r="F306">
        <f t="shared" si="27"/>
        <v>222.22916666666669</v>
      </c>
      <c r="G306" s="3">
        <v>36000</v>
      </c>
      <c r="H306" s="3">
        <v>289.91000000000003</v>
      </c>
      <c r="I306" s="2">
        <v>1.4428E-2</v>
      </c>
      <c r="J306" s="3">
        <v>6.0097000000000004E-4</v>
      </c>
      <c r="K306" s="3">
        <v>1.1947000000000001</v>
      </c>
      <c r="L306" s="3">
        <v>1.1637</v>
      </c>
      <c r="M306" s="3">
        <v>302.02999999999997</v>
      </c>
      <c r="N306" s="3">
        <v>4.8765999999999998</v>
      </c>
      <c r="O306" s="3">
        <v>7.0259999999999998</v>
      </c>
      <c r="P306" s="3">
        <v>0.12991</v>
      </c>
      <c r="Q306" s="3">
        <v>1.1692E-7</v>
      </c>
      <c r="R306" s="3">
        <v>0</v>
      </c>
      <c r="S306" s="3">
        <v>0</v>
      </c>
      <c r="T306" s="3"/>
      <c r="U306" s="3"/>
      <c r="W306" s="3">
        <v>-5.4290000000000003</v>
      </c>
      <c r="X306" s="3"/>
      <c r="Y306" s="3">
        <f t="shared" si="29"/>
        <v>-6.4735999999999994</v>
      </c>
      <c r="Z306">
        <f t="shared" si="30"/>
        <v>2.1924111254374652</v>
      </c>
      <c r="AB306" s="3"/>
      <c r="AC306" s="3"/>
      <c r="AD306" s="3"/>
      <c r="AE306" s="3"/>
    </row>
    <row r="307" spans="1:31" x14ac:dyDescent="0.35">
      <c r="A307" s="7">
        <f t="shared" si="26"/>
        <v>40035.25</v>
      </c>
      <c r="B307" s="3">
        <v>222</v>
      </c>
      <c r="C307" s="3">
        <v>6</v>
      </c>
      <c r="D307" s="3">
        <v>0</v>
      </c>
      <c r="E307">
        <f t="shared" si="25"/>
        <v>600</v>
      </c>
      <c r="F307">
        <f t="shared" si="27"/>
        <v>222.25</v>
      </c>
      <c r="G307" s="3">
        <v>36000</v>
      </c>
      <c r="H307" s="3">
        <v>290.17</v>
      </c>
      <c r="I307" s="2">
        <v>1.4785E-2</v>
      </c>
      <c r="J307" s="3">
        <v>6.0687999999999996E-4</v>
      </c>
      <c r="K307" s="3">
        <v>1.1935</v>
      </c>
      <c r="L307" s="3">
        <v>1.2763</v>
      </c>
      <c r="M307" s="3">
        <v>300.11</v>
      </c>
      <c r="N307" s="3">
        <v>6.7389000000000001</v>
      </c>
      <c r="O307" s="3">
        <v>9.8271999999999995</v>
      </c>
      <c r="P307" s="3">
        <v>0.15342</v>
      </c>
      <c r="Q307" s="3">
        <v>6.0470001000000002E-8</v>
      </c>
      <c r="R307" s="3">
        <v>0</v>
      </c>
      <c r="S307" s="3">
        <v>0</v>
      </c>
      <c r="T307" s="3"/>
      <c r="U307" s="3"/>
      <c r="W307" s="3">
        <v>-4.7493333</v>
      </c>
      <c r="X307" s="3"/>
      <c r="Y307" s="3">
        <f t="shared" si="29"/>
        <v>-11.816766699999999</v>
      </c>
      <c r="Z307">
        <f t="shared" si="30"/>
        <v>3.4880895809102297</v>
      </c>
      <c r="AB307" s="3"/>
      <c r="AC307" s="3"/>
      <c r="AD307" s="3"/>
      <c r="AE307" s="3"/>
    </row>
    <row r="308" spans="1:31" x14ac:dyDescent="0.35">
      <c r="A308" s="7">
        <f t="shared" si="26"/>
        <v>40035.270833333336</v>
      </c>
      <c r="B308" s="3">
        <v>222</v>
      </c>
      <c r="C308" s="3">
        <v>6</v>
      </c>
      <c r="D308" s="3">
        <v>30</v>
      </c>
      <c r="E308">
        <f t="shared" si="25"/>
        <v>630</v>
      </c>
      <c r="F308">
        <f t="shared" si="27"/>
        <v>222.27083333333334</v>
      </c>
      <c r="G308" s="3">
        <v>36000</v>
      </c>
      <c r="H308" s="3">
        <v>290.7</v>
      </c>
      <c r="I308" s="2">
        <v>1.4305999999999999E-2</v>
      </c>
      <c r="J308" s="3">
        <v>5.8450003000000005E-4</v>
      </c>
      <c r="K308" s="3">
        <v>1.1917</v>
      </c>
      <c r="L308" s="3">
        <v>1.9267000000000001</v>
      </c>
      <c r="M308" s="3">
        <v>308.81</v>
      </c>
      <c r="N308" s="3">
        <v>9.8734500000000001</v>
      </c>
      <c r="O308" s="3">
        <v>14.125599999999999</v>
      </c>
      <c r="P308" s="3">
        <v>0.41450999999999999</v>
      </c>
      <c r="Q308" s="3">
        <v>-3.4597999999999998E-7</v>
      </c>
      <c r="R308" s="3">
        <v>71.784451000000004</v>
      </c>
      <c r="S308" s="3">
        <v>16.748750000000001</v>
      </c>
      <c r="T308" s="3">
        <v>397.65956999999997</v>
      </c>
      <c r="U308" s="3">
        <v>401.83591999999999</v>
      </c>
      <c r="V308">
        <f t="shared" si="28"/>
        <v>50.859351000000004</v>
      </c>
      <c r="W308" s="3">
        <v>-2.4249999999999998</v>
      </c>
      <c r="X308" s="3"/>
      <c r="Y308" s="3">
        <f t="shared" si="29"/>
        <v>29.285301000000008</v>
      </c>
      <c r="Z308">
        <f t="shared" si="30"/>
        <v>0.45039583948390394</v>
      </c>
      <c r="AB308" s="3"/>
      <c r="AC308" s="3"/>
      <c r="AD308" s="3"/>
      <c r="AE308" s="3"/>
    </row>
    <row r="309" spans="1:31" x14ac:dyDescent="0.35">
      <c r="A309" s="7">
        <f t="shared" si="26"/>
        <v>40035.291666666664</v>
      </c>
      <c r="B309" s="3">
        <v>222</v>
      </c>
      <c r="C309" s="3">
        <v>7</v>
      </c>
      <c r="D309" s="3">
        <v>0</v>
      </c>
      <c r="E309">
        <f t="shared" si="25"/>
        <v>700</v>
      </c>
      <c r="F309">
        <f t="shared" si="27"/>
        <v>222.29166666666666</v>
      </c>
      <c r="G309" s="3">
        <v>36000</v>
      </c>
      <c r="H309" s="3">
        <v>291.39</v>
      </c>
      <c r="I309" s="2">
        <v>1.4718E-2</v>
      </c>
      <c r="J309" s="3">
        <v>5.9287000000000001E-4</v>
      </c>
      <c r="K309" s="3">
        <v>1.1888000000000001</v>
      </c>
      <c r="L309" s="3">
        <v>1.6902999999999999</v>
      </c>
      <c r="M309" s="3">
        <v>291.32</v>
      </c>
      <c r="N309" s="3">
        <v>13.007999999999999</v>
      </c>
      <c r="O309" s="3">
        <v>18.423999999999999</v>
      </c>
      <c r="P309" s="3">
        <v>0.19145000000000001</v>
      </c>
      <c r="Q309" s="3">
        <v>-2.2489E-7</v>
      </c>
      <c r="R309" s="3">
        <v>91.236500000000007</v>
      </c>
      <c r="S309" s="3">
        <v>21.028199999999998</v>
      </c>
      <c r="T309" s="3">
        <v>397.07479999999998</v>
      </c>
      <c r="U309" s="3">
        <v>402.72086999999999</v>
      </c>
      <c r="V309">
        <f t="shared" si="28"/>
        <v>64.56223</v>
      </c>
      <c r="W309" s="3">
        <v>0.84450000000000003</v>
      </c>
      <c r="X309" s="3"/>
      <c r="Y309" s="3">
        <f t="shared" si="29"/>
        <v>32.285730000000001</v>
      </c>
      <c r="Z309">
        <f t="shared" si="30"/>
        <v>0.49330068726553811</v>
      </c>
      <c r="AB309" s="3"/>
      <c r="AC309" s="3"/>
      <c r="AD309" s="3"/>
      <c r="AE309" s="3"/>
    </row>
    <row r="310" spans="1:31" x14ac:dyDescent="0.35">
      <c r="A310" s="7">
        <f t="shared" si="26"/>
        <v>40035.3125</v>
      </c>
      <c r="B310" s="3">
        <v>222</v>
      </c>
      <c r="C310" s="3">
        <v>7</v>
      </c>
      <c r="D310" s="3">
        <v>30</v>
      </c>
      <c r="E310">
        <f t="shared" si="25"/>
        <v>730</v>
      </c>
      <c r="F310">
        <f t="shared" si="27"/>
        <v>222.3125</v>
      </c>
      <c r="G310" s="3">
        <v>36000</v>
      </c>
      <c r="H310" s="3">
        <v>291.81</v>
      </c>
      <c r="I310" s="2">
        <v>1.4911000000000001E-2</v>
      </c>
      <c r="J310" s="3">
        <v>5.9354003000000003E-4</v>
      </c>
      <c r="K310" s="3">
        <v>1.1869000000000001</v>
      </c>
      <c r="L310" s="3">
        <v>1.6780999999999999</v>
      </c>
      <c r="M310" s="3">
        <v>299.79000000000002</v>
      </c>
      <c r="N310" s="3">
        <v>17.143999999999998</v>
      </c>
      <c r="O310" s="3">
        <v>28.193000000000001</v>
      </c>
      <c r="P310" s="3">
        <v>0.19789999999999999</v>
      </c>
      <c r="Q310" s="3">
        <v>-2.1978001000000001E-7</v>
      </c>
      <c r="R310" s="3">
        <v>103.61877</v>
      </c>
      <c r="S310" s="3">
        <v>22.942966999999999</v>
      </c>
      <c r="T310" s="3">
        <v>397.42833000000002</v>
      </c>
      <c r="U310" s="3">
        <v>404.05369999999999</v>
      </c>
      <c r="V310">
        <f t="shared" si="28"/>
        <v>74.050433000000055</v>
      </c>
      <c r="W310" s="3">
        <v>1.4420667</v>
      </c>
      <c r="X310" s="3"/>
      <c r="Y310" s="3">
        <f t="shared" si="29"/>
        <v>27.271366300000054</v>
      </c>
      <c r="Z310">
        <f t="shared" si="30"/>
        <v>0.62440462869910307</v>
      </c>
      <c r="AB310" s="3"/>
      <c r="AC310" s="3"/>
      <c r="AD310" s="3"/>
      <c r="AE310" s="3"/>
    </row>
    <row r="311" spans="1:31" x14ac:dyDescent="0.35">
      <c r="A311" s="7">
        <f t="shared" si="26"/>
        <v>40035.333333333336</v>
      </c>
      <c r="B311" s="3">
        <v>222</v>
      </c>
      <c r="C311" s="3">
        <v>8</v>
      </c>
      <c r="D311" s="3">
        <v>0</v>
      </c>
      <c r="E311">
        <f t="shared" si="25"/>
        <v>800</v>
      </c>
      <c r="F311">
        <f t="shared" si="27"/>
        <v>222.33333333333334</v>
      </c>
      <c r="G311" s="3">
        <v>36000</v>
      </c>
      <c r="H311" s="3">
        <v>291.64999999999998</v>
      </c>
      <c r="I311" s="2">
        <v>1.4963000000000001E-2</v>
      </c>
      <c r="J311" s="3">
        <v>5.7742000000000004E-4</v>
      </c>
      <c r="K311" s="3">
        <v>1.1878</v>
      </c>
      <c r="L311" s="3">
        <v>1.3734</v>
      </c>
      <c r="M311" s="3">
        <v>328.93</v>
      </c>
      <c r="N311" s="3">
        <v>-3.3702999999999999</v>
      </c>
      <c r="O311" s="3">
        <v>36.097000000000001</v>
      </c>
      <c r="P311" s="3">
        <v>0.25333</v>
      </c>
      <c r="Q311" s="3">
        <v>-1.7856000000000001E-7</v>
      </c>
      <c r="R311" s="3">
        <v>116.41583</v>
      </c>
      <c r="S311" s="3">
        <v>24.925633000000001</v>
      </c>
      <c r="T311" s="3">
        <v>397.4495</v>
      </c>
      <c r="U311" s="3">
        <v>405.91609999999997</v>
      </c>
      <c r="V311">
        <f t="shared" si="28"/>
        <v>83.023597000000052</v>
      </c>
      <c r="W311" s="3">
        <v>4.6023332999999997</v>
      </c>
      <c r="X311" s="3"/>
      <c r="Y311" s="3">
        <f t="shared" si="29"/>
        <v>45.694563700000053</v>
      </c>
      <c r="Z311">
        <f t="shared" si="30"/>
        <v>0.41731921236561226</v>
      </c>
      <c r="AB311" s="3"/>
      <c r="AC311" s="3"/>
      <c r="AD311" s="3"/>
      <c r="AE311" s="3"/>
    </row>
    <row r="312" spans="1:31" x14ac:dyDescent="0.35">
      <c r="A312" s="7">
        <f t="shared" si="26"/>
        <v>40035.354166666672</v>
      </c>
      <c r="B312" s="3">
        <v>222</v>
      </c>
      <c r="C312" s="3">
        <v>8</v>
      </c>
      <c r="D312" s="3">
        <v>30</v>
      </c>
      <c r="E312">
        <f t="shared" si="25"/>
        <v>830</v>
      </c>
      <c r="F312">
        <f t="shared" si="27"/>
        <v>222.35416666666669</v>
      </c>
      <c r="G312" s="3">
        <v>36000</v>
      </c>
      <c r="H312" s="3">
        <v>290.75</v>
      </c>
      <c r="I312" s="2">
        <v>1.4930000000000001E-2</v>
      </c>
      <c r="J312" s="3">
        <v>5.7030999000000002E-4</v>
      </c>
      <c r="K312" s="3">
        <v>1.1917</v>
      </c>
      <c r="L312" s="3">
        <v>1.8104</v>
      </c>
      <c r="M312" s="3">
        <v>332.86</v>
      </c>
      <c r="N312" s="3">
        <v>12.798999999999999</v>
      </c>
      <c r="O312" s="3">
        <v>37.851999999999997</v>
      </c>
      <c r="P312" s="3">
        <v>0.18393999999999999</v>
      </c>
      <c r="Q312" s="3">
        <v>-3.1011001E-7</v>
      </c>
      <c r="R312" s="3">
        <v>127.57083</v>
      </c>
      <c r="S312" s="3">
        <v>26.703267</v>
      </c>
      <c r="T312" s="3">
        <v>396.74153000000001</v>
      </c>
      <c r="U312" s="3">
        <v>406.18502999999998</v>
      </c>
      <c r="V312">
        <f t="shared" si="28"/>
        <v>91.424063000000046</v>
      </c>
      <c r="W312" s="3">
        <v>4.1909999999999998</v>
      </c>
      <c r="X312" s="3"/>
      <c r="Y312" s="3">
        <f t="shared" si="29"/>
        <v>36.582063000000041</v>
      </c>
      <c r="Z312">
        <f t="shared" si="30"/>
        <v>0.58063993465413422</v>
      </c>
      <c r="AB312" s="3"/>
      <c r="AC312" s="3"/>
      <c r="AD312" s="3"/>
      <c r="AE312" s="3"/>
    </row>
    <row r="313" spans="1:31" x14ac:dyDescent="0.35">
      <c r="A313" s="7">
        <f t="shared" si="26"/>
        <v>40035.375</v>
      </c>
      <c r="B313" s="3">
        <v>222</v>
      </c>
      <c r="C313" s="3">
        <v>9</v>
      </c>
      <c r="D313" s="3">
        <v>0</v>
      </c>
      <c r="E313">
        <f t="shared" si="25"/>
        <v>900</v>
      </c>
      <c r="F313">
        <f t="shared" si="27"/>
        <v>222.375</v>
      </c>
      <c r="G313" s="3">
        <v>36000</v>
      </c>
      <c r="H313" s="3">
        <v>290.94</v>
      </c>
      <c r="I313" s="2">
        <v>1.4904000000000001E-2</v>
      </c>
      <c r="J313" s="3">
        <v>5.7073002000000001E-4</v>
      </c>
      <c r="K313" s="3">
        <v>1.1910000000000001</v>
      </c>
      <c r="L313" s="3">
        <v>1.6282000000000001</v>
      </c>
      <c r="M313" s="3">
        <v>333.87</v>
      </c>
      <c r="N313" s="3">
        <v>23.149000000000001</v>
      </c>
      <c r="O313" s="3">
        <v>59.451000000000001</v>
      </c>
      <c r="P313" s="3">
        <v>0.17662</v>
      </c>
      <c r="Q313" s="3">
        <v>-5.6234000999999997E-7</v>
      </c>
      <c r="R313" s="3">
        <v>176.8141</v>
      </c>
      <c r="S313" s="3">
        <v>37.607399999999998</v>
      </c>
      <c r="T313" s="3">
        <v>397.21926999999999</v>
      </c>
      <c r="U313" s="3">
        <v>410.00664</v>
      </c>
      <c r="V313">
        <f t="shared" si="28"/>
        <v>126.41933</v>
      </c>
      <c r="W313" s="3">
        <v>9.1556666999999994</v>
      </c>
      <c r="X313" s="3"/>
      <c r="Y313" s="3">
        <f t="shared" si="29"/>
        <v>34.663663300000003</v>
      </c>
      <c r="Z313">
        <f t="shared" si="30"/>
        <v>0.70439552778324288</v>
      </c>
      <c r="AB313" s="3"/>
      <c r="AC313" s="3"/>
      <c r="AD313" s="3"/>
      <c r="AE313" s="3"/>
    </row>
    <row r="314" spans="1:31" x14ac:dyDescent="0.35">
      <c r="A314" s="7">
        <f t="shared" si="26"/>
        <v>40035.395833333336</v>
      </c>
      <c r="B314" s="3">
        <v>222</v>
      </c>
      <c r="C314" s="3">
        <v>9</v>
      </c>
      <c r="D314" s="3">
        <v>30</v>
      </c>
      <c r="E314">
        <f t="shared" si="25"/>
        <v>930</v>
      </c>
      <c r="F314">
        <f t="shared" si="27"/>
        <v>222.39583333333334</v>
      </c>
      <c r="G314" s="3">
        <v>36000</v>
      </c>
      <c r="H314" s="3">
        <v>291.11</v>
      </c>
      <c r="I314" s="2">
        <v>1.4859000000000001E-2</v>
      </c>
      <c r="J314" s="3">
        <v>5.7246000999999996E-4</v>
      </c>
      <c r="K314" s="3">
        <v>1.1903999999999999</v>
      </c>
      <c r="L314" s="3">
        <v>1.7143999999999999</v>
      </c>
      <c r="M314" s="3">
        <v>342.95</v>
      </c>
      <c r="N314" s="3">
        <v>31.082000000000001</v>
      </c>
      <c r="O314" s="3">
        <v>69.694999999999993</v>
      </c>
      <c r="P314" s="3">
        <v>0.17432</v>
      </c>
      <c r="Q314" s="3">
        <v>-7.4838999000000001E-7</v>
      </c>
      <c r="R314" s="3">
        <v>261.91007000000002</v>
      </c>
      <c r="S314" s="3">
        <v>55.590465999999999</v>
      </c>
      <c r="T314" s="3">
        <v>384.87484000000001</v>
      </c>
      <c r="U314" s="3">
        <v>412.68597</v>
      </c>
      <c r="V314">
        <f t="shared" si="28"/>
        <v>178.50847399999998</v>
      </c>
      <c r="W314" s="3">
        <v>14.477333</v>
      </c>
      <c r="X314" s="3"/>
      <c r="Y314" s="3">
        <f t="shared" si="29"/>
        <v>63.25414099999999</v>
      </c>
      <c r="Z314">
        <f t="shared" si="30"/>
        <v>0.61437724194090682</v>
      </c>
      <c r="AB314" s="3"/>
      <c r="AC314" s="3"/>
      <c r="AD314" s="3"/>
      <c r="AE314" s="3"/>
    </row>
    <row r="315" spans="1:31" x14ac:dyDescent="0.35">
      <c r="A315" s="7">
        <f t="shared" si="26"/>
        <v>40035.416666666664</v>
      </c>
      <c r="B315" s="3">
        <v>222</v>
      </c>
      <c r="C315" s="3">
        <v>10</v>
      </c>
      <c r="D315" s="3">
        <v>0</v>
      </c>
      <c r="E315">
        <f t="shared" si="25"/>
        <v>1000</v>
      </c>
      <c r="F315">
        <f t="shared" si="27"/>
        <v>222.41666666666666</v>
      </c>
      <c r="G315" s="3">
        <v>36000</v>
      </c>
      <c r="H315" s="3">
        <v>291.7</v>
      </c>
      <c r="I315" s="2">
        <v>1.5016E-2</v>
      </c>
      <c r="J315" s="3">
        <v>5.6801998E-4</v>
      </c>
      <c r="K315" s="3">
        <v>1.1879999999999999</v>
      </c>
      <c r="L315" s="3">
        <v>3.0628000000000002</v>
      </c>
      <c r="M315" s="3">
        <v>333.76</v>
      </c>
      <c r="N315" s="3">
        <v>82.36</v>
      </c>
      <c r="O315" s="3">
        <v>151.47</v>
      </c>
      <c r="P315" s="3">
        <v>0.29935</v>
      </c>
      <c r="Q315" s="3">
        <v>-1.2316E-6</v>
      </c>
      <c r="R315" s="3">
        <v>570.66700000000003</v>
      </c>
      <c r="S315" s="3">
        <v>121.3789</v>
      </c>
      <c r="T315" s="3">
        <v>379.11354</v>
      </c>
      <c r="U315" s="3">
        <v>422.95132999999998</v>
      </c>
      <c r="V315">
        <f t="shared" si="28"/>
        <v>405.45031000000006</v>
      </c>
      <c r="W315" s="3">
        <v>32.83</v>
      </c>
      <c r="X315" s="3"/>
      <c r="Y315" s="3">
        <f t="shared" si="29"/>
        <v>138.79031000000003</v>
      </c>
      <c r="Z315">
        <f t="shared" si="30"/>
        <v>0.62752886443575751</v>
      </c>
      <c r="AB315" s="3"/>
      <c r="AC315" s="3"/>
      <c r="AD315" s="3"/>
      <c r="AE315" s="3"/>
    </row>
    <row r="316" spans="1:31" x14ac:dyDescent="0.35">
      <c r="A316" s="7">
        <f t="shared" si="26"/>
        <v>40035.4375</v>
      </c>
      <c r="B316" s="3">
        <v>222</v>
      </c>
      <c r="C316" s="3">
        <v>10</v>
      </c>
      <c r="D316" s="3">
        <v>30</v>
      </c>
      <c r="E316">
        <f t="shared" si="25"/>
        <v>1030</v>
      </c>
      <c r="F316">
        <f t="shared" si="27"/>
        <v>222.4375</v>
      </c>
      <c r="G316" s="3">
        <v>36000</v>
      </c>
      <c r="H316" s="3">
        <v>292.17</v>
      </c>
      <c r="I316" s="2">
        <v>1.4846E-2</v>
      </c>
      <c r="J316" s="3">
        <v>5.6150997999999995E-4</v>
      </c>
      <c r="K316" s="3">
        <v>1.1860999999999999</v>
      </c>
      <c r="L316" s="3">
        <v>3.3327</v>
      </c>
      <c r="M316" s="3">
        <v>336.7</v>
      </c>
      <c r="N316" s="3">
        <v>123.61</v>
      </c>
      <c r="O316" s="3">
        <v>240.33</v>
      </c>
      <c r="P316" s="3">
        <v>0.34449000000000002</v>
      </c>
      <c r="Q316" s="3">
        <v>-1.6102000000000001E-6</v>
      </c>
      <c r="R316" s="3">
        <v>688.09609999999998</v>
      </c>
      <c r="S316" s="3">
        <v>139.53527</v>
      </c>
      <c r="T316" s="3">
        <v>364.66937000000001</v>
      </c>
      <c r="U316" s="3">
        <v>429.02879999999999</v>
      </c>
      <c r="V316">
        <f t="shared" si="28"/>
        <v>484.20139999999998</v>
      </c>
      <c r="W316" s="3">
        <v>43.133333</v>
      </c>
      <c r="X316" s="3"/>
      <c r="Y316" s="3">
        <f t="shared" si="29"/>
        <v>77.128066999999959</v>
      </c>
      <c r="Z316">
        <f t="shared" si="30"/>
        <v>0.82513341415849994</v>
      </c>
      <c r="AB316" s="3"/>
      <c r="AC316" s="3"/>
      <c r="AD316" s="3"/>
      <c r="AE316" s="3"/>
    </row>
    <row r="317" spans="1:31" x14ac:dyDescent="0.35">
      <c r="A317" s="7">
        <f t="shared" si="26"/>
        <v>40035.458333333336</v>
      </c>
      <c r="B317" s="3">
        <v>222</v>
      </c>
      <c r="C317" s="3">
        <v>11</v>
      </c>
      <c r="D317" s="3">
        <v>0</v>
      </c>
      <c r="E317">
        <f t="shared" si="25"/>
        <v>1100</v>
      </c>
      <c r="F317">
        <f t="shared" si="27"/>
        <v>222.45833333333334</v>
      </c>
      <c r="G317" s="3">
        <v>36000</v>
      </c>
      <c r="H317" s="3">
        <v>292.61</v>
      </c>
      <c r="I317" s="2">
        <v>1.4697E-2</v>
      </c>
      <c r="J317" s="3">
        <v>5.5524998000000005E-4</v>
      </c>
      <c r="K317" s="3">
        <v>1.1839</v>
      </c>
      <c r="L317" s="3">
        <v>2.3355999999999999</v>
      </c>
      <c r="M317" s="3">
        <v>350.09</v>
      </c>
      <c r="N317" s="3">
        <v>96.382000000000005</v>
      </c>
      <c r="O317" s="3">
        <v>231.42</v>
      </c>
      <c r="P317" s="3">
        <v>0.25969999999999999</v>
      </c>
      <c r="Q317" s="3">
        <v>-1.556E-6</v>
      </c>
      <c r="R317" s="3">
        <v>722.3442</v>
      </c>
      <c r="S317" s="3">
        <v>144.25336999999999</v>
      </c>
      <c r="T317" s="3">
        <v>355.57503000000003</v>
      </c>
      <c r="U317" s="3">
        <v>433.09809999999999</v>
      </c>
      <c r="V317">
        <f t="shared" si="28"/>
        <v>500.56776000000008</v>
      </c>
      <c r="W317" s="3">
        <v>48.483333000000002</v>
      </c>
      <c r="X317" s="3"/>
      <c r="Y317" s="3">
        <f t="shared" si="29"/>
        <v>124.28242700000008</v>
      </c>
      <c r="Z317">
        <f t="shared" si="30"/>
        <v>0.72509022744992713</v>
      </c>
      <c r="AB317" s="3"/>
      <c r="AC317" s="3"/>
      <c r="AD317" s="3"/>
      <c r="AE317" s="3"/>
    </row>
    <row r="318" spans="1:31" x14ac:dyDescent="0.35">
      <c r="A318" s="7">
        <f t="shared" si="26"/>
        <v>40035.479166666672</v>
      </c>
      <c r="B318" s="3">
        <v>222</v>
      </c>
      <c r="C318" s="3">
        <v>11</v>
      </c>
      <c r="D318" s="3">
        <v>30</v>
      </c>
      <c r="E318">
        <f t="shared" si="25"/>
        <v>1130</v>
      </c>
      <c r="F318">
        <f t="shared" si="27"/>
        <v>222.47916666666669</v>
      </c>
      <c r="G318" s="3">
        <v>36000</v>
      </c>
      <c r="H318" s="3">
        <v>293.64</v>
      </c>
      <c r="I318" s="2">
        <v>1.4233000000000001E-2</v>
      </c>
      <c r="J318" s="3">
        <v>5.5628997999999995E-4</v>
      </c>
      <c r="K318" s="3">
        <v>1.1798</v>
      </c>
      <c r="L318" s="3">
        <v>2.2946</v>
      </c>
      <c r="M318" s="3">
        <v>308.92</v>
      </c>
      <c r="N318" s="3">
        <v>85.588999999999999</v>
      </c>
      <c r="O318" s="3">
        <v>275.26</v>
      </c>
      <c r="P318" s="3">
        <v>0.31637999999999999</v>
      </c>
      <c r="Q318" s="3">
        <v>-1.4832E-6</v>
      </c>
      <c r="R318" s="3">
        <v>773.98157000000003</v>
      </c>
      <c r="S318" s="3">
        <v>153.88720000000001</v>
      </c>
      <c r="T318" s="3">
        <v>357.44170000000003</v>
      </c>
      <c r="U318" s="3">
        <v>438.09487000000001</v>
      </c>
      <c r="V318">
        <f t="shared" si="28"/>
        <v>539.44120000000009</v>
      </c>
      <c r="W318" s="3">
        <v>60.816667000000002</v>
      </c>
      <c r="X318" s="3"/>
      <c r="Y318" s="3">
        <f t="shared" si="29"/>
        <v>117.77553300000011</v>
      </c>
      <c r="Z318">
        <f t="shared" si="30"/>
        <v>0.75392917646367263</v>
      </c>
      <c r="AB318" s="3"/>
      <c r="AC318" s="3"/>
      <c r="AD318" s="3"/>
      <c r="AE318" s="3"/>
    </row>
    <row r="319" spans="1:31" x14ac:dyDescent="0.35">
      <c r="A319" s="7">
        <f t="shared" si="26"/>
        <v>40035.5</v>
      </c>
      <c r="B319" s="3">
        <v>222</v>
      </c>
      <c r="C319" s="3">
        <v>12</v>
      </c>
      <c r="D319" s="3">
        <v>0</v>
      </c>
      <c r="E319">
        <f t="shared" si="25"/>
        <v>1200</v>
      </c>
      <c r="F319">
        <f t="shared" si="27"/>
        <v>222.5</v>
      </c>
      <c r="G319" s="3">
        <v>36000</v>
      </c>
      <c r="H319" s="3">
        <v>294.19</v>
      </c>
      <c r="I319" s="2">
        <v>1.3698999999999999E-2</v>
      </c>
      <c r="J319" s="3">
        <v>5.5880000999999999E-4</v>
      </c>
      <c r="K319" s="3">
        <v>1.1778</v>
      </c>
      <c r="L319" s="3">
        <v>2.8445</v>
      </c>
      <c r="M319" s="3">
        <v>312.66000000000003</v>
      </c>
      <c r="N319" s="3">
        <v>66.33</v>
      </c>
      <c r="O319" s="3">
        <v>276.37</v>
      </c>
      <c r="P319" s="3">
        <v>0.33455000000000001</v>
      </c>
      <c r="Q319" s="3">
        <v>-1.2783999999999999E-6</v>
      </c>
      <c r="R319" s="3">
        <v>663.31890999999996</v>
      </c>
      <c r="S319" s="3">
        <v>129.36340000000001</v>
      </c>
      <c r="T319" s="3">
        <v>356.25412999999998</v>
      </c>
      <c r="U319" s="3">
        <v>434.57909999999998</v>
      </c>
      <c r="V319">
        <f t="shared" si="28"/>
        <v>455.63054000000005</v>
      </c>
      <c r="W319" s="3">
        <v>59.043332999999997</v>
      </c>
      <c r="X319" s="3"/>
      <c r="Y319" s="3">
        <f t="shared" si="29"/>
        <v>53.887207000000068</v>
      </c>
      <c r="Z319">
        <f t="shared" si="30"/>
        <v>0.86412267958002986</v>
      </c>
      <c r="AB319" s="3"/>
      <c r="AC319" s="3"/>
      <c r="AD319" s="3"/>
      <c r="AE319" s="3"/>
    </row>
    <row r="320" spans="1:31" x14ac:dyDescent="0.35">
      <c r="A320" s="7">
        <f t="shared" si="26"/>
        <v>40035.520833333336</v>
      </c>
      <c r="B320" s="3">
        <v>222</v>
      </c>
      <c r="C320" s="3">
        <v>12</v>
      </c>
      <c r="D320" s="3">
        <v>30</v>
      </c>
      <c r="E320">
        <f t="shared" si="25"/>
        <v>1230</v>
      </c>
      <c r="F320">
        <f t="shared" si="27"/>
        <v>222.52083333333334</v>
      </c>
      <c r="G320" s="3">
        <v>36000</v>
      </c>
      <c r="H320" s="3">
        <v>294.64999999999998</v>
      </c>
      <c r="I320" s="2">
        <v>1.3158E-2</v>
      </c>
      <c r="J320" s="3">
        <v>5.5447000000000005E-4</v>
      </c>
      <c r="K320" s="3">
        <v>1.1761999999999999</v>
      </c>
      <c r="L320" s="3">
        <v>2.9081999999999999</v>
      </c>
      <c r="M320" s="3">
        <v>306.33999999999997</v>
      </c>
      <c r="N320" s="3">
        <v>63.325000000000003</v>
      </c>
      <c r="O320" s="3">
        <v>296.14</v>
      </c>
      <c r="P320" s="3">
        <v>0.32529000000000002</v>
      </c>
      <c r="Q320" s="3">
        <v>-1.2443001E-6</v>
      </c>
      <c r="R320" s="3">
        <v>762.23159999999996</v>
      </c>
      <c r="S320" s="3">
        <v>150.60356999999999</v>
      </c>
      <c r="T320" s="3">
        <v>356.29414000000003</v>
      </c>
      <c r="U320" s="3">
        <v>438.18727000000001</v>
      </c>
      <c r="V320">
        <f t="shared" si="28"/>
        <v>529.73490000000004</v>
      </c>
      <c r="W320" s="3">
        <v>65.553332999999995</v>
      </c>
      <c r="X320" s="3"/>
      <c r="Y320" s="3">
        <f t="shared" si="29"/>
        <v>104.71656700000007</v>
      </c>
      <c r="Z320">
        <f t="shared" si="30"/>
        <v>0.7744060203062737</v>
      </c>
      <c r="AB320" s="3"/>
      <c r="AC320" s="3"/>
      <c r="AD320" s="3"/>
      <c r="AE320" s="3"/>
    </row>
    <row r="321" spans="1:31" x14ac:dyDescent="0.35">
      <c r="A321" s="7">
        <f t="shared" si="26"/>
        <v>40035.541666666664</v>
      </c>
      <c r="B321" s="3">
        <v>222</v>
      </c>
      <c r="C321" s="3">
        <v>13</v>
      </c>
      <c r="D321" s="3">
        <v>0</v>
      </c>
      <c r="E321">
        <f t="shared" si="25"/>
        <v>1300</v>
      </c>
      <c r="F321">
        <f t="shared" si="27"/>
        <v>222.54166666666666</v>
      </c>
      <c r="G321" s="3">
        <v>36000</v>
      </c>
      <c r="H321" s="3">
        <v>295.14</v>
      </c>
      <c r="I321" s="2">
        <v>1.2312E-2</v>
      </c>
      <c r="J321" s="3">
        <v>5.5188999999999998E-4</v>
      </c>
      <c r="K321" s="3">
        <v>1.1745000000000001</v>
      </c>
      <c r="L321" s="3">
        <v>2.9376000000000002</v>
      </c>
      <c r="M321" s="3">
        <v>307.99</v>
      </c>
      <c r="N321" s="3">
        <v>53.444000000000003</v>
      </c>
      <c r="O321" s="3">
        <v>317.31</v>
      </c>
      <c r="P321" s="3">
        <v>0.31420999999999999</v>
      </c>
      <c r="Q321" s="3">
        <v>-1.1726E-6</v>
      </c>
      <c r="R321" s="3">
        <v>736.96079999999995</v>
      </c>
      <c r="S321" s="3">
        <v>144.69093000000001</v>
      </c>
      <c r="T321" s="3">
        <v>344.13202999999999</v>
      </c>
      <c r="U321" s="3">
        <v>438.93880000000001</v>
      </c>
      <c r="V321">
        <f t="shared" si="28"/>
        <v>497.46309999999994</v>
      </c>
      <c r="W321" s="3">
        <v>55.063333</v>
      </c>
      <c r="X321" s="3"/>
      <c r="Y321" s="3">
        <f t="shared" si="29"/>
        <v>71.645766999999921</v>
      </c>
      <c r="Z321">
        <f t="shared" si="30"/>
        <v>0.8380519784496181</v>
      </c>
      <c r="AB321" s="3"/>
      <c r="AC321" s="3"/>
      <c r="AD321" s="3"/>
      <c r="AE321" s="3"/>
    </row>
    <row r="322" spans="1:31" x14ac:dyDescent="0.35">
      <c r="A322" s="7">
        <f t="shared" si="26"/>
        <v>40035.5625</v>
      </c>
      <c r="B322" s="3">
        <v>222</v>
      </c>
      <c r="C322" s="3">
        <v>13</v>
      </c>
      <c r="D322" s="3">
        <v>30</v>
      </c>
      <c r="E322">
        <f t="shared" si="25"/>
        <v>1330</v>
      </c>
      <c r="F322">
        <f t="shared" si="27"/>
        <v>222.5625</v>
      </c>
      <c r="G322" s="3">
        <v>36000</v>
      </c>
      <c r="H322" s="3">
        <v>295.52</v>
      </c>
      <c r="I322" s="2">
        <v>1.1986E-2</v>
      </c>
      <c r="J322" s="3">
        <v>5.4952001999999998E-4</v>
      </c>
      <c r="K322" s="3">
        <v>1.1731</v>
      </c>
      <c r="L322" s="3">
        <v>2.7565</v>
      </c>
      <c r="M322" s="3">
        <v>286.75</v>
      </c>
      <c r="N322" s="3">
        <v>44.34</v>
      </c>
      <c r="O322" s="3">
        <v>299.47000000000003</v>
      </c>
      <c r="P322" s="3">
        <v>0.32726</v>
      </c>
      <c r="Q322" s="3">
        <v>-1.0165001000000001E-6</v>
      </c>
      <c r="R322" s="3">
        <v>673.47466999999995</v>
      </c>
      <c r="S322" s="3">
        <v>130.88337000000001</v>
      </c>
      <c r="T322" s="3">
        <v>342.46550000000002</v>
      </c>
      <c r="U322" s="3">
        <v>439.04050000000001</v>
      </c>
      <c r="V322">
        <f t="shared" si="28"/>
        <v>446.01629999999994</v>
      </c>
      <c r="W322" s="3">
        <v>42.233333000000002</v>
      </c>
      <c r="X322" s="3"/>
      <c r="Y322" s="3">
        <f t="shared" si="29"/>
        <v>59.97296699999994</v>
      </c>
      <c r="Z322">
        <f t="shared" si="30"/>
        <v>0.85147227124119906</v>
      </c>
      <c r="AB322" s="3"/>
      <c r="AC322" s="3"/>
      <c r="AD322" s="3"/>
      <c r="AE322" s="3"/>
    </row>
    <row r="323" spans="1:31" x14ac:dyDescent="0.35">
      <c r="A323" s="7">
        <f t="shared" si="26"/>
        <v>40035.583333333336</v>
      </c>
      <c r="B323" s="3">
        <v>222</v>
      </c>
      <c r="C323" s="3">
        <v>14</v>
      </c>
      <c r="D323" s="3">
        <v>0</v>
      </c>
      <c r="E323">
        <f t="shared" si="25"/>
        <v>1400</v>
      </c>
      <c r="F323">
        <f t="shared" si="27"/>
        <v>222.58333333333334</v>
      </c>
      <c r="G323" s="3">
        <v>36000</v>
      </c>
      <c r="H323" s="3">
        <v>295.77</v>
      </c>
      <c r="I323" s="2">
        <v>1.1291000000000001E-2</v>
      </c>
      <c r="J323" s="3">
        <v>5.4688000999999998E-4</v>
      </c>
      <c r="K323" s="3">
        <v>1.1722999999999999</v>
      </c>
      <c r="L323" s="3">
        <v>2.8849999999999998</v>
      </c>
      <c r="M323" s="3">
        <v>294.2</v>
      </c>
      <c r="N323" s="3">
        <v>20.582999999999998</v>
      </c>
      <c r="O323" s="3">
        <v>275.48</v>
      </c>
      <c r="P323" s="3">
        <v>0.33803</v>
      </c>
      <c r="Q323" s="3">
        <v>-8.9922003000000003E-7</v>
      </c>
      <c r="R323" s="3">
        <v>541.71780000000001</v>
      </c>
      <c r="S323" s="3">
        <v>108.9466</v>
      </c>
      <c r="T323" s="3">
        <v>346.56599999999997</v>
      </c>
      <c r="U323" s="3">
        <v>433.67590000000001</v>
      </c>
      <c r="V323">
        <f t="shared" si="28"/>
        <v>345.66129999999993</v>
      </c>
      <c r="W323" s="3">
        <v>28.433333000000001</v>
      </c>
      <c r="X323" s="3"/>
      <c r="Y323" s="3">
        <f t="shared" si="29"/>
        <v>21.16496699999988</v>
      </c>
      <c r="Z323">
        <f t="shared" si="30"/>
        <v>0.93328152243273077</v>
      </c>
      <c r="AB323" s="3"/>
      <c r="AC323" s="3"/>
      <c r="AD323" s="3"/>
      <c r="AE323" s="3"/>
    </row>
    <row r="324" spans="1:31" x14ac:dyDescent="0.35">
      <c r="A324" s="7">
        <f t="shared" si="26"/>
        <v>40035.604166666672</v>
      </c>
      <c r="B324" s="3">
        <v>222</v>
      </c>
      <c r="C324" s="3">
        <v>14</v>
      </c>
      <c r="D324" s="3">
        <v>30</v>
      </c>
      <c r="E324">
        <f t="shared" si="25"/>
        <v>1430</v>
      </c>
      <c r="F324">
        <f t="shared" si="27"/>
        <v>222.60416666666669</v>
      </c>
      <c r="G324" s="3">
        <v>36000</v>
      </c>
      <c r="H324" s="3">
        <v>295.89999999999998</v>
      </c>
      <c r="I324" s="2">
        <v>1.1135000000000001E-2</v>
      </c>
      <c r="J324" s="3">
        <v>5.4932001999999998E-4</v>
      </c>
      <c r="K324" s="3">
        <v>1.1716</v>
      </c>
      <c r="L324" s="3">
        <v>2.8073999999999999</v>
      </c>
      <c r="M324" s="3">
        <v>272.95999999999998</v>
      </c>
      <c r="N324" s="3">
        <v>16.478999999999999</v>
      </c>
      <c r="O324" s="3">
        <v>283.58999999999997</v>
      </c>
      <c r="P324" s="3">
        <v>0.34886</v>
      </c>
      <c r="Q324" s="3">
        <v>-9.2821999999999998E-7</v>
      </c>
      <c r="R324" s="3">
        <v>573.62419999999997</v>
      </c>
      <c r="S324" s="3">
        <v>118.26307</v>
      </c>
      <c r="T324" s="3">
        <v>343.77249999999998</v>
      </c>
      <c r="U324" s="3">
        <v>435.78352999999998</v>
      </c>
      <c r="V324">
        <f t="shared" si="28"/>
        <v>363.35010000000005</v>
      </c>
      <c r="W324" s="3">
        <v>25.316666999999999</v>
      </c>
      <c r="X324" s="3"/>
      <c r="Y324" s="3">
        <f t="shared" si="29"/>
        <v>37.964433000000099</v>
      </c>
      <c r="Z324">
        <f t="shared" si="30"/>
        <v>0.88769030133182092</v>
      </c>
      <c r="AB324" s="3"/>
      <c r="AC324" s="3"/>
      <c r="AD324" s="3"/>
      <c r="AE324" s="3"/>
    </row>
    <row r="325" spans="1:31" x14ac:dyDescent="0.35">
      <c r="A325" s="7">
        <f t="shared" si="26"/>
        <v>40035.625</v>
      </c>
      <c r="B325" s="3">
        <v>222</v>
      </c>
      <c r="C325" s="3">
        <v>15</v>
      </c>
      <c r="D325" s="3">
        <v>0</v>
      </c>
      <c r="E325">
        <f t="shared" si="25"/>
        <v>1500</v>
      </c>
      <c r="F325">
        <f t="shared" si="27"/>
        <v>222.625</v>
      </c>
      <c r="G325" s="3">
        <v>36000</v>
      </c>
      <c r="H325" s="3">
        <v>295.68</v>
      </c>
      <c r="I325" s="2">
        <v>1.1287999999999999E-2</v>
      </c>
      <c r="J325" s="3">
        <v>5.5147998999999996E-4</v>
      </c>
      <c r="K325" s="3">
        <v>1.1721999999999999</v>
      </c>
      <c r="L325" s="3">
        <v>2.6629</v>
      </c>
      <c r="M325" s="3">
        <v>284.77</v>
      </c>
      <c r="N325" s="3">
        <v>-16.289000000000001</v>
      </c>
      <c r="O325" s="3">
        <v>200.96</v>
      </c>
      <c r="P325" s="3">
        <v>0.30769000000000002</v>
      </c>
      <c r="Q325" s="3">
        <v>-6.6654002E-7</v>
      </c>
      <c r="R325" s="3">
        <v>360.26783</v>
      </c>
      <c r="S325" s="3">
        <v>78.727599999999995</v>
      </c>
      <c r="T325" s="3">
        <v>364.17630000000003</v>
      </c>
      <c r="U325" s="3">
        <v>426.91212999999999</v>
      </c>
      <c r="V325">
        <f t="shared" si="28"/>
        <v>218.80440000000004</v>
      </c>
      <c r="W325" s="3">
        <v>11.910333</v>
      </c>
      <c r="X325" s="3"/>
      <c r="Y325" s="3">
        <f t="shared" si="29"/>
        <v>22.223067000000022</v>
      </c>
      <c r="Z325">
        <f t="shared" si="30"/>
        <v>0.89258721952621267</v>
      </c>
      <c r="AB325" s="3"/>
      <c r="AC325" s="3"/>
      <c r="AD325" s="3"/>
      <c r="AE325" s="3"/>
    </row>
    <row r="326" spans="1:31" x14ac:dyDescent="0.35">
      <c r="A326" s="7">
        <f t="shared" si="26"/>
        <v>40035.645833333336</v>
      </c>
      <c r="B326" s="3">
        <v>222</v>
      </c>
      <c r="C326" s="3">
        <v>15</v>
      </c>
      <c r="D326" s="3">
        <v>30</v>
      </c>
      <c r="E326">
        <f t="shared" si="25"/>
        <v>1530</v>
      </c>
      <c r="F326">
        <f t="shared" si="27"/>
        <v>222.64583333333334</v>
      </c>
      <c r="G326" s="3">
        <v>36000</v>
      </c>
      <c r="H326" s="3">
        <v>295.93</v>
      </c>
      <c r="I326" s="2">
        <v>1.1253000000000001E-2</v>
      </c>
      <c r="J326" s="3">
        <v>5.4952001999999998E-4</v>
      </c>
      <c r="K326" s="3">
        <v>1.1714</v>
      </c>
      <c r="L326" s="3">
        <v>2.7477999999999998</v>
      </c>
      <c r="M326" s="3">
        <v>284.02</v>
      </c>
      <c r="N326" s="3">
        <v>-18.030999999999999</v>
      </c>
      <c r="O326" s="3">
        <v>210.65</v>
      </c>
      <c r="P326" s="3">
        <v>0.30774000000000001</v>
      </c>
      <c r="Q326" s="3">
        <v>-7.2385001E-7</v>
      </c>
      <c r="R326" s="3">
        <v>347.19846000000001</v>
      </c>
      <c r="S326" s="3">
        <v>74.766800000000003</v>
      </c>
      <c r="T326" s="3">
        <v>364.91946999999999</v>
      </c>
      <c r="U326" s="3">
        <v>428.03366999999997</v>
      </c>
      <c r="V326">
        <f t="shared" si="28"/>
        <v>209.31746000000004</v>
      </c>
      <c r="W326" s="3">
        <v>12.416667</v>
      </c>
      <c r="X326" s="3"/>
      <c r="Y326" s="3">
        <f t="shared" si="29"/>
        <v>4.2817930000000395</v>
      </c>
      <c r="Z326">
        <f t="shared" si="30"/>
        <v>0.97825405913931462</v>
      </c>
      <c r="AB326" s="3"/>
      <c r="AC326" s="3"/>
      <c r="AD326" s="3"/>
      <c r="AE326" s="3"/>
    </row>
    <row r="327" spans="1:31" x14ac:dyDescent="0.35">
      <c r="A327" s="7">
        <f t="shared" si="26"/>
        <v>40035.666666666664</v>
      </c>
      <c r="B327" s="3">
        <v>222</v>
      </c>
      <c r="C327" s="3">
        <v>16</v>
      </c>
      <c r="D327" s="3">
        <v>0</v>
      </c>
      <c r="E327">
        <f t="shared" ref="E327:E343" si="31">+C327*100+D327</f>
        <v>1600</v>
      </c>
      <c r="F327">
        <f t="shared" si="27"/>
        <v>222.66666666666666</v>
      </c>
      <c r="G327" s="3">
        <v>36000</v>
      </c>
      <c r="H327" s="3">
        <v>295.94</v>
      </c>
      <c r="I327" s="2">
        <v>1.1021E-2</v>
      </c>
      <c r="J327" s="3">
        <v>5.5007997E-4</v>
      </c>
      <c r="K327" s="3">
        <v>1.1714</v>
      </c>
      <c r="L327" s="3">
        <v>2.2599999999999998</v>
      </c>
      <c r="M327" s="3">
        <v>276.08999999999997</v>
      </c>
      <c r="N327" s="3">
        <v>-24.757999999999999</v>
      </c>
      <c r="O327" s="3">
        <v>165.2</v>
      </c>
      <c r="P327" s="3">
        <v>0.26190000000000002</v>
      </c>
      <c r="Q327" s="3">
        <v>-5.5025998000000004E-7</v>
      </c>
      <c r="R327" s="3">
        <v>306.05694</v>
      </c>
      <c r="S327" s="3">
        <v>68.076566999999997</v>
      </c>
      <c r="T327" s="3">
        <v>361.25126</v>
      </c>
      <c r="U327" s="3">
        <v>426.49590000000001</v>
      </c>
      <c r="V327">
        <f t="shared" si="28"/>
        <v>172.73573299999998</v>
      </c>
      <c r="W327" s="3">
        <v>11.856332999999999</v>
      </c>
      <c r="X327" s="3"/>
      <c r="Y327" s="3">
        <f t="shared" si="29"/>
        <v>20.437400000000004</v>
      </c>
      <c r="Z327">
        <f t="shared" si="30"/>
        <v>0.87296446903705505</v>
      </c>
      <c r="AB327" s="3"/>
      <c r="AC327" s="3"/>
      <c r="AD327" s="3"/>
      <c r="AE327" s="3"/>
    </row>
    <row r="328" spans="1:31" x14ac:dyDescent="0.35">
      <c r="A328" s="7">
        <f t="shared" ref="A328:A343" si="32">DATE(2009,1,1)+B328-1+C328/24+D328/24/60</f>
        <v>40035.6875</v>
      </c>
      <c r="B328" s="3">
        <v>222</v>
      </c>
      <c r="C328" s="3">
        <v>16</v>
      </c>
      <c r="D328" s="3">
        <v>30</v>
      </c>
      <c r="E328">
        <f t="shared" si="31"/>
        <v>1630</v>
      </c>
      <c r="F328">
        <f t="shared" ref="F328:F343" si="33">+B328+C328/24+D328/(24*60)</f>
        <v>222.6875</v>
      </c>
      <c r="G328" s="3">
        <v>36000</v>
      </c>
      <c r="H328" s="3">
        <v>296.06</v>
      </c>
      <c r="I328" s="2">
        <v>1.0841E-2</v>
      </c>
      <c r="J328" s="3">
        <v>5.5027997999999997E-4</v>
      </c>
      <c r="K328" s="3">
        <v>1.1709000000000001</v>
      </c>
      <c r="L328" s="3">
        <v>2.0950000000000002</v>
      </c>
      <c r="M328" s="3">
        <v>282.12</v>
      </c>
      <c r="N328" s="3">
        <v>-14.734</v>
      </c>
      <c r="O328" s="3">
        <v>197.59</v>
      </c>
      <c r="P328" s="3">
        <v>0.26018999999999998</v>
      </c>
      <c r="Q328" s="3">
        <v>-6.8576998000000001E-7</v>
      </c>
      <c r="R328" s="3">
        <v>374.82837000000001</v>
      </c>
      <c r="S328" s="3">
        <v>90.395866999999996</v>
      </c>
      <c r="T328" s="3">
        <v>348.97120000000001</v>
      </c>
      <c r="U328" s="3">
        <v>429.22356000000002</v>
      </c>
      <c r="V328">
        <f t="shared" ref="V328:V343" si="34">R328-S328+T328-U328</f>
        <v>204.18014299999993</v>
      </c>
      <c r="W328" s="3">
        <v>10.605</v>
      </c>
      <c r="X328" s="3"/>
      <c r="Y328" s="3">
        <f t="shared" ref="Y328:Y343" si="35">V328-N328-O328-W328</f>
        <v>10.719142999999935</v>
      </c>
      <c r="Z328">
        <f t="shared" ref="Z328:Z343" si="36">ABS((N328+O328)/(V328-W328))</f>
        <v>0.94462541608454376</v>
      </c>
      <c r="AB328" s="3"/>
      <c r="AC328" s="3"/>
      <c r="AD328" s="3"/>
      <c r="AE328" s="3"/>
    </row>
    <row r="329" spans="1:31" x14ac:dyDescent="0.35">
      <c r="A329" s="7">
        <f t="shared" si="32"/>
        <v>40035.708333333336</v>
      </c>
      <c r="B329" s="3">
        <v>222</v>
      </c>
      <c r="C329" s="3">
        <v>17</v>
      </c>
      <c r="D329" s="3">
        <v>0</v>
      </c>
      <c r="E329">
        <f t="shared" si="31"/>
        <v>1700</v>
      </c>
      <c r="F329">
        <f t="shared" si="33"/>
        <v>222.70833333333334</v>
      </c>
      <c r="G329" s="3">
        <v>36000</v>
      </c>
      <c r="H329" s="3">
        <v>295.17</v>
      </c>
      <c r="I329" s="2">
        <v>1.0884E-2</v>
      </c>
      <c r="J329" s="3">
        <v>5.5519002000000003E-4</v>
      </c>
      <c r="K329" s="3">
        <v>1.1744000000000001</v>
      </c>
      <c r="L329" s="3">
        <v>1.9312</v>
      </c>
      <c r="M329" s="3">
        <v>285.52</v>
      </c>
      <c r="N329" s="3">
        <v>-32.186999999999998</v>
      </c>
      <c r="O329" s="3">
        <v>89.001999999999995</v>
      </c>
      <c r="P329" s="3">
        <v>0.22109999999999999</v>
      </c>
      <c r="Q329" s="3">
        <v>-1.606E-7</v>
      </c>
      <c r="R329" s="3">
        <v>109.82673</v>
      </c>
      <c r="S329" s="3">
        <v>23.322167</v>
      </c>
      <c r="T329" s="3">
        <v>338.96480000000003</v>
      </c>
      <c r="U329" s="3">
        <v>414.11693000000002</v>
      </c>
      <c r="V329">
        <f t="shared" si="34"/>
        <v>11.352433000000019</v>
      </c>
      <c r="W329" s="3">
        <v>-7.1241332999999996</v>
      </c>
      <c r="X329" s="3"/>
      <c r="Y329" s="3">
        <f t="shared" si="35"/>
        <v>-38.338433699999982</v>
      </c>
      <c r="Z329">
        <f t="shared" si="36"/>
        <v>3.0749761117681231</v>
      </c>
      <c r="AB329" s="3"/>
      <c r="AC329" s="3"/>
      <c r="AD329" s="3"/>
      <c r="AE329" s="3"/>
    </row>
    <row r="330" spans="1:31" x14ac:dyDescent="0.35">
      <c r="A330" s="7">
        <f t="shared" si="32"/>
        <v>40035.729166666672</v>
      </c>
      <c r="B330" s="3">
        <v>222</v>
      </c>
      <c r="C330" s="3">
        <v>17</v>
      </c>
      <c r="D330" s="3">
        <v>30</v>
      </c>
      <c r="E330">
        <f t="shared" si="31"/>
        <v>1730</v>
      </c>
      <c r="F330">
        <f t="shared" si="33"/>
        <v>222.72916666666669</v>
      </c>
      <c r="G330" s="3">
        <v>36000</v>
      </c>
      <c r="H330" s="3">
        <v>295.02999999999997</v>
      </c>
      <c r="I330" s="2">
        <v>1.1181E-2</v>
      </c>
      <c r="J330" s="3">
        <v>5.5057998000000003E-4</v>
      </c>
      <c r="K330" s="3">
        <v>1.1748000000000001</v>
      </c>
      <c r="L330" s="3">
        <v>1.6076999999999999</v>
      </c>
      <c r="M330" s="3">
        <v>268.49</v>
      </c>
      <c r="N330" s="3">
        <v>-23.814</v>
      </c>
      <c r="O330" s="3">
        <v>77.900999999999996</v>
      </c>
      <c r="P330" s="3">
        <v>0.16225000000000001</v>
      </c>
      <c r="Q330" s="3">
        <v>-2.5582000000000002E-7</v>
      </c>
      <c r="R330" s="3">
        <v>179.58097000000001</v>
      </c>
      <c r="S330" s="3">
        <v>52.895533</v>
      </c>
      <c r="T330" s="3">
        <v>349.32207</v>
      </c>
      <c r="U330" s="3">
        <v>416.22345999999999</v>
      </c>
      <c r="V330">
        <f t="shared" si="34"/>
        <v>59.784047000000044</v>
      </c>
      <c r="W330" s="3">
        <v>-1.5177666999999999</v>
      </c>
      <c r="X330" s="3"/>
      <c r="Y330" s="3">
        <f t="shared" si="35"/>
        <v>7.2148137000000405</v>
      </c>
      <c r="Z330">
        <f t="shared" si="36"/>
        <v>0.88230668450842187</v>
      </c>
      <c r="AB330" s="3"/>
      <c r="AC330" s="3"/>
      <c r="AD330" s="3"/>
      <c r="AE330" s="3"/>
    </row>
    <row r="331" spans="1:31" x14ac:dyDescent="0.35">
      <c r="A331" s="7">
        <f t="shared" si="32"/>
        <v>40035.75</v>
      </c>
      <c r="B331" s="3">
        <v>222</v>
      </c>
      <c r="C331" s="3">
        <v>18</v>
      </c>
      <c r="D331" s="3">
        <v>0</v>
      </c>
      <c r="E331">
        <f t="shared" si="31"/>
        <v>1800</v>
      </c>
      <c r="F331">
        <f t="shared" si="33"/>
        <v>222.75</v>
      </c>
      <c r="G331" s="3">
        <v>36000</v>
      </c>
      <c r="H331" s="3">
        <v>295.16000000000003</v>
      </c>
      <c r="I331" s="2">
        <v>1.0913000000000001E-2</v>
      </c>
      <c r="J331" s="3">
        <v>5.5286997999999998E-4</v>
      </c>
      <c r="K331" s="3">
        <v>1.1744000000000001</v>
      </c>
      <c r="L331" s="3">
        <v>1.2745</v>
      </c>
      <c r="M331" s="3">
        <v>273.07</v>
      </c>
      <c r="N331" s="3">
        <v>-20.303000000000001</v>
      </c>
      <c r="O331" s="3">
        <v>40.017000000000003</v>
      </c>
      <c r="P331" s="3">
        <v>0.12806999999999999</v>
      </c>
      <c r="Q331" s="3">
        <v>-1.0858999999999999E-7</v>
      </c>
      <c r="R331" s="3">
        <v>105.63352999999999</v>
      </c>
      <c r="S331" s="3">
        <v>33.376165999999998</v>
      </c>
      <c r="T331" s="3">
        <v>346.95287000000002</v>
      </c>
      <c r="U331" s="3">
        <v>412.57123000000001</v>
      </c>
      <c r="V331">
        <f t="shared" si="34"/>
        <v>6.6390039999999999</v>
      </c>
      <c r="W331" s="3">
        <v>-3.4786666999999998</v>
      </c>
      <c r="X331" s="3"/>
      <c r="Y331" s="3">
        <f t="shared" si="35"/>
        <v>-9.5963293000000025</v>
      </c>
      <c r="Z331">
        <f t="shared" si="36"/>
        <v>1.9484721913315486</v>
      </c>
      <c r="AB331" s="3"/>
      <c r="AC331" s="3"/>
      <c r="AD331" s="3"/>
      <c r="AE331" s="3"/>
    </row>
    <row r="332" spans="1:31" x14ac:dyDescent="0.35">
      <c r="A332" s="7">
        <f t="shared" si="32"/>
        <v>40035.770833333336</v>
      </c>
      <c r="B332" s="3">
        <v>222</v>
      </c>
      <c r="C332" s="3">
        <v>18</v>
      </c>
      <c r="D332" s="3">
        <v>30</v>
      </c>
      <c r="E332">
        <f t="shared" si="31"/>
        <v>1830</v>
      </c>
      <c r="F332">
        <f t="shared" si="33"/>
        <v>222.77083333333334</v>
      </c>
      <c r="G332" s="3">
        <v>36000</v>
      </c>
      <c r="H332" s="3">
        <v>294.92</v>
      </c>
      <c r="I332" s="2">
        <v>1.1619000000000001E-2</v>
      </c>
      <c r="J332" s="3">
        <v>5.5933999999999997E-4</v>
      </c>
      <c r="K332" s="3">
        <v>1.1748000000000001</v>
      </c>
      <c r="L332" s="3">
        <v>0.21923000000000001</v>
      </c>
      <c r="M332" s="3">
        <v>133.46</v>
      </c>
      <c r="N332" s="3">
        <v>0.31397000000000003</v>
      </c>
      <c r="O332" s="3">
        <v>-2.242</v>
      </c>
      <c r="P332" s="3">
        <v>2.2311999999999999E-2</v>
      </c>
      <c r="Q332" s="3">
        <v>-1.5921999999999999E-10</v>
      </c>
      <c r="R332" s="3">
        <v>46.978299999999997</v>
      </c>
      <c r="S332" s="3">
        <v>14.570433</v>
      </c>
      <c r="T332" s="3">
        <v>345.50099999999998</v>
      </c>
      <c r="U332" s="3">
        <v>406.89960000000002</v>
      </c>
      <c r="V332">
        <f t="shared" si="34"/>
        <v>-28.990733000000034</v>
      </c>
      <c r="W332" s="3">
        <v>-5.8186999999999998</v>
      </c>
      <c r="X332" s="3"/>
      <c r="Y332" s="3">
        <f t="shared" si="35"/>
        <v>-21.244003000000035</v>
      </c>
      <c r="Z332">
        <f t="shared" si="36"/>
        <v>8.3205042906679655E-2</v>
      </c>
      <c r="AB332" s="3"/>
      <c r="AC332" s="3"/>
      <c r="AD332" s="3"/>
      <c r="AE332" s="3"/>
    </row>
    <row r="333" spans="1:31" x14ac:dyDescent="0.35">
      <c r="A333" s="7">
        <f t="shared" si="32"/>
        <v>40035.791666666664</v>
      </c>
      <c r="B333" s="3">
        <v>222</v>
      </c>
      <c r="C333" s="3">
        <v>19</v>
      </c>
      <c r="D333" s="3">
        <v>0</v>
      </c>
      <c r="E333">
        <f t="shared" si="31"/>
        <v>1900</v>
      </c>
      <c r="F333">
        <f t="shared" si="33"/>
        <v>222.79166666666666</v>
      </c>
      <c r="G333" s="3">
        <v>36000</v>
      </c>
      <c r="H333" s="3">
        <v>293.37</v>
      </c>
      <c r="I333" s="2">
        <v>1.2064999999999999E-2</v>
      </c>
      <c r="J333" s="3">
        <v>5.9371999999999995E-4</v>
      </c>
      <c r="K333" s="3">
        <v>1.1808000000000001</v>
      </c>
      <c r="L333" s="3">
        <v>1.4775</v>
      </c>
      <c r="M333" s="3">
        <v>157.78</v>
      </c>
      <c r="N333" s="3">
        <v>-0.85711999999999999</v>
      </c>
      <c r="O333" s="3">
        <v>1.2892000000000001E-2</v>
      </c>
      <c r="P333" s="3">
        <v>2.0619999999999999E-2</v>
      </c>
      <c r="Q333" s="3">
        <v>4.3406998000000001E-9</v>
      </c>
      <c r="R333" s="3">
        <v>8.3336666000000008</v>
      </c>
      <c r="S333" s="3">
        <v>1.6353667000000001</v>
      </c>
      <c r="T333" s="3">
        <v>339.34129999999999</v>
      </c>
      <c r="U333" s="3">
        <v>394.21406999999999</v>
      </c>
      <c r="V333">
        <f t="shared" si="34"/>
        <v>-48.174470100000008</v>
      </c>
      <c r="W333" s="3">
        <v>-20.329999999999998</v>
      </c>
      <c r="X333" s="3"/>
      <c r="Y333" s="3">
        <f t="shared" si="35"/>
        <v>-27.000242100000008</v>
      </c>
      <c r="Z333">
        <f t="shared" si="36"/>
        <v>3.0319413404818203E-2</v>
      </c>
      <c r="AB333" s="3"/>
      <c r="AC333" s="3"/>
      <c r="AD333" s="3"/>
      <c r="AE333" s="3"/>
    </row>
    <row r="334" spans="1:31" x14ac:dyDescent="0.35">
      <c r="A334" s="7">
        <f t="shared" si="32"/>
        <v>40035.8125</v>
      </c>
      <c r="B334" s="3">
        <v>222</v>
      </c>
      <c r="C334" s="3">
        <v>19</v>
      </c>
      <c r="D334" s="3">
        <v>30</v>
      </c>
      <c r="E334">
        <f t="shared" si="31"/>
        <v>1930</v>
      </c>
      <c r="F334">
        <f t="shared" si="33"/>
        <v>222.8125</v>
      </c>
      <c r="G334" s="3">
        <v>36000</v>
      </c>
      <c r="H334" s="3">
        <v>291.48</v>
      </c>
      <c r="I334" s="2">
        <v>1.2598E-2</v>
      </c>
      <c r="J334" s="3">
        <v>6.0203001999999995E-4</v>
      </c>
      <c r="K334" s="3">
        <v>1.1881999999999999</v>
      </c>
      <c r="L334" s="3">
        <v>1.8321000000000001</v>
      </c>
      <c r="M334" s="3">
        <v>163.59</v>
      </c>
      <c r="N334" s="3">
        <v>-22.11</v>
      </c>
      <c r="O334" s="3">
        <v>11.618</v>
      </c>
      <c r="P334" s="3">
        <v>0.12856000000000001</v>
      </c>
      <c r="Q334" s="3">
        <v>1.2968999000000001E-7</v>
      </c>
      <c r="R334" s="3">
        <v>0</v>
      </c>
      <c r="S334" s="3">
        <v>0</v>
      </c>
      <c r="T334" s="3">
        <v>344.33359999999999</v>
      </c>
      <c r="U334" s="3">
        <v>391.19923</v>
      </c>
      <c r="V334">
        <f t="shared" si="34"/>
        <v>-46.86563000000001</v>
      </c>
      <c r="W334" s="3">
        <v>-28.083333</v>
      </c>
      <c r="X334" s="3"/>
      <c r="Y334" s="3">
        <f t="shared" si="35"/>
        <v>-8.2902970000000131</v>
      </c>
      <c r="Z334">
        <f t="shared" si="36"/>
        <v>0.55861112195169704</v>
      </c>
      <c r="AB334" s="3"/>
      <c r="AC334" s="3"/>
      <c r="AD334" s="3"/>
      <c r="AE334" s="3"/>
    </row>
    <row r="335" spans="1:31" x14ac:dyDescent="0.35">
      <c r="A335" s="7">
        <f t="shared" si="32"/>
        <v>40035.833333333336</v>
      </c>
      <c r="B335" s="3">
        <v>222</v>
      </c>
      <c r="C335" s="3">
        <v>20</v>
      </c>
      <c r="D335" s="3">
        <v>0</v>
      </c>
      <c r="E335">
        <f t="shared" si="31"/>
        <v>2000</v>
      </c>
      <c r="F335">
        <f t="shared" si="33"/>
        <v>222.83333333333334</v>
      </c>
      <c r="G335" s="3">
        <v>36000</v>
      </c>
      <c r="H335" s="3">
        <v>290.38</v>
      </c>
      <c r="I335" s="2">
        <v>1.2970000000000001E-2</v>
      </c>
      <c r="J335" s="3">
        <v>6.1364000000000004E-4</v>
      </c>
      <c r="K335" s="3">
        <v>1.1926000000000001</v>
      </c>
      <c r="L335" s="3">
        <v>1.5674999999999999</v>
      </c>
      <c r="M335" s="3">
        <v>149.76</v>
      </c>
      <c r="N335" s="3">
        <v>-13.613</v>
      </c>
      <c r="O335" s="3">
        <v>6.4648000000000003</v>
      </c>
      <c r="P335" s="3">
        <v>9.8924003999999996E-2</v>
      </c>
      <c r="Q335" s="3">
        <v>1.1148E-7</v>
      </c>
      <c r="R335" s="3">
        <v>0</v>
      </c>
      <c r="S335" s="3">
        <v>0</v>
      </c>
      <c r="T335" s="3">
        <v>356.47770000000003</v>
      </c>
      <c r="U335" s="3">
        <v>390.26010000000002</v>
      </c>
      <c r="V335">
        <f t="shared" si="34"/>
        <v>-33.782399999999996</v>
      </c>
      <c r="W335" s="3">
        <v>-24.383333</v>
      </c>
      <c r="X335" s="3"/>
      <c r="Y335" s="3">
        <f t="shared" si="35"/>
        <v>-2.250866999999996</v>
      </c>
      <c r="Z335">
        <f t="shared" si="36"/>
        <v>0.76052229439368857</v>
      </c>
      <c r="AB335" s="3"/>
      <c r="AC335" s="3"/>
      <c r="AD335" s="3"/>
      <c r="AE335" s="3"/>
    </row>
    <row r="336" spans="1:31" x14ac:dyDescent="0.35">
      <c r="A336" s="7">
        <f t="shared" si="32"/>
        <v>40035.854166666672</v>
      </c>
      <c r="B336" s="3">
        <v>222</v>
      </c>
      <c r="C336" s="3">
        <v>20</v>
      </c>
      <c r="D336" s="3">
        <v>30</v>
      </c>
      <c r="E336">
        <f t="shared" si="31"/>
        <v>2030</v>
      </c>
      <c r="F336">
        <f t="shared" si="33"/>
        <v>222.85416666666669</v>
      </c>
      <c r="G336" s="3">
        <v>36000</v>
      </c>
      <c r="H336" s="3">
        <v>290.8</v>
      </c>
      <c r="I336" s="2">
        <v>1.2612E-2</v>
      </c>
      <c r="J336" s="3">
        <v>6.0993997999999998E-4</v>
      </c>
      <c r="K336" s="3">
        <v>1.1911</v>
      </c>
      <c r="L336" s="3">
        <v>1.5412999999999999</v>
      </c>
      <c r="M336" s="3">
        <v>146.31</v>
      </c>
      <c r="N336" s="3">
        <v>-12.116</v>
      </c>
      <c r="O336" s="3">
        <v>13.494</v>
      </c>
      <c r="P336" s="3">
        <v>0.10563</v>
      </c>
      <c r="Q336" s="3">
        <v>1.6096999999999999E-7</v>
      </c>
      <c r="R336" s="3">
        <v>0</v>
      </c>
      <c r="S336" s="3">
        <v>0</v>
      </c>
      <c r="T336" s="3">
        <v>385.83600000000001</v>
      </c>
      <c r="U336" s="3">
        <v>395.30419999999998</v>
      </c>
      <c r="V336">
        <f t="shared" si="34"/>
        <v>-9.4681999999999675</v>
      </c>
      <c r="W336" s="3">
        <v>-21.48</v>
      </c>
      <c r="X336" s="3"/>
      <c r="Y336" s="3">
        <f t="shared" si="35"/>
        <v>10.633800000000033</v>
      </c>
      <c r="Z336">
        <f t="shared" si="36"/>
        <v>0.11472052481726272</v>
      </c>
      <c r="AB336" s="3"/>
      <c r="AC336" s="3"/>
      <c r="AD336" s="3"/>
      <c r="AE336" s="3"/>
    </row>
    <row r="337" spans="1:31" x14ac:dyDescent="0.35">
      <c r="A337" s="7">
        <f t="shared" si="32"/>
        <v>40035.875</v>
      </c>
      <c r="B337" s="3">
        <v>222</v>
      </c>
      <c r="C337" s="3">
        <v>21</v>
      </c>
      <c r="D337" s="3">
        <v>0</v>
      </c>
      <c r="E337">
        <f t="shared" si="31"/>
        <v>2100</v>
      </c>
      <c r="F337">
        <f t="shared" si="33"/>
        <v>222.875</v>
      </c>
      <c r="G337" s="3">
        <v>36000</v>
      </c>
      <c r="H337" s="3">
        <v>291.10000000000002</v>
      </c>
      <c r="I337" s="2">
        <v>1.2434000000000001E-2</v>
      </c>
      <c r="J337" s="3">
        <v>6.1936000999999997E-4</v>
      </c>
      <c r="K337" s="3">
        <v>1.19</v>
      </c>
      <c r="L337" s="3">
        <v>1.4360999999999999</v>
      </c>
      <c r="M337" s="3">
        <v>125.32</v>
      </c>
      <c r="N337" s="3">
        <v>-7.8510999999999997</v>
      </c>
      <c r="O337" s="3">
        <v>10.617000000000001</v>
      </c>
      <c r="P337" s="3">
        <v>6.8883001999999999E-2</v>
      </c>
      <c r="Q337" s="3">
        <v>1.4212E-7</v>
      </c>
      <c r="R337" s="3">
        <v>0</v>
      </c>
      <c r="S337" s="3">
        <v>0</v>
      </c>
      <c r="T337" s="3">
        <v>383.97906999999998</v>
      </c>
      <c r="U337" s="3">
        <v>396.25225999999998</v>
      </c>
      <c r="V337">
        <f t="shared" si="34"/>
        <v>-12.27319</v>
      </c>
      <c r="W337" s="3">
        <v>-16.403333</v>
      </c>
      <c r="X337" s="3"/>
      <c r="Y337" s="3">
        <f t="shared" si="35"/>
        <v>1.3642429999999983</v>
      </c>
      <c r="Z337">
        <f t="shared" si="36"/>
        <v>0.66968625541536964</v>
      </c>
      <c r="AB337" s="3"/>
      <c r="AC337" s="3"/>
      <c r="AD337" s="3"/>
      <c r="AE337" s="3"/>
    </row>
    <row r="338" spans="1:31" x14ac:dyDescent="0.35">
      <c r="A338" s="7">
        <f t="shared" si="32"/>
        <v>40035.895833333336</v>
      </c>
      <c r="B338" s="3">
        <v>222</v>
      </c>
      <c r="C338" s="3">
        <v>21</v>
      </c>
      <c r="D338" s="3">
        <v>30</v>
      </c>
      <c r="E338">
        <f t="shared" si="31"/>
        <v>2130</v>
      </c>
      <c r="F338">
        <f t="shared" si="33"/>
        <v>222.89583333333334</v>
      </c>
      <c r="G338" s="3">
        <v>36000</v>
      </c>
      <c r="H338" s="3">
        <v>291.04000000000002</v>
      </c>
      <c r="I338" s="2">
        <v>1.244E-2</v>
      </c>
      <c r="J338" s="3">
        <v>6.2191999000000002E-4</v>
      </c>
      <c r="K338" s="3">
        <v>1.1900999999999999</v>
      </c>
      <c r="L338" s="3">
        <v>1.5354000000000001</v>
      </c>
      <c r="M338" s="3">
        <v>125.76</v>
      </c>
      <c r="N338" s="3">
        <v>-10.731</v>
      </c>
      <c r="O338" s="3">
        <v>11.023999999999999</v>
      </c>
      <c r="P338" s="3">
        <v>9.7630999999999996E-2</v>
      </c>
      <c r="Q338" s="3">
        <v>1.3965000000000001E-7</v>
      </c>
      <c r="R338" s="3">
        <v>0</v>
      </c>
      <c r="S338" s="3">
        <v>0</v>
      </c>
      <c r="T338" s="3">
        <v>383.84273000000002</v>
      </c>
      <c r="U338" s="3">
        <v>396.10899999999998</v>
      </c>
      <c r="V338">
        <f t="shared" si="34"/>
        <v>-12.266269999999963</v>
      </c>
      <c r="W338" s="3">
        <v>-17.316666999999999</v>
      </c>
      <c r="X338" s="3"/>
      <c r="Y338" s="3">
        <f t="shared" si="35"/>
        <v>4.7573970000000365</v>
      </c>
      <c r="Z338">
        <f t="shared" si="36"/>
        <v>5.8015241178069207E-2</v>
      </c>
      <c r="AB338" s="3"/>
      <c r="AC338" s="3"/>
      <c r="AD338" s="3"/>
      <c r="AE338" s="3"/>
    </row>
    <row r="339" spans="1:31" x14ac:dyDescent="0.35">
      <c r="A339" s="7">
        <f t="shared" si="32"/>
        <v>40035.916666666664</v>
      </c>
      <c r="B339" s="3">
        <v>222</v>
      </c>
      <c r="C339" s="3">
        <v>22</v>
      </c>
      <c r="D339" s="3">
        <v>0</v>
      </c>
      <c r="E339">
        <f t="shared" si="31"/>
        <v>2200</v>
      </c>
      <c r="F339">
        <f t="shared" si="33"/>
        <v>222.91666666666666</v>
      </c>
      <c r="G339" s="3">
        <v>36000</v>
      </c>
      <c r="H339" s="3">
        <v>291.16000000000003</v>
      </c>
      <c r="I339" s="2">
        <v>1.2551E-2</v>
      </c>
      <c r="J339" s="3">
        <v>6.2482000999999996E-4</v>
      </c>
      <c r="K339" s="3">
        <v>1.1898</v>
      </c>
      <c r="L339" s="3">
        <v>0.62561999999999995</v>
      </c>
      <c r="M339" s="3">
        <v>157.97</v>
      </c>
      <c r="N339" s="3">
        <v>-7.4843999999999999</v>
      </c>
      <c r="O339" s="3">
        <v>10.68</v>
      </c>
      <c r="P339" s="3">
        <v>5.8239001999999998E-2</v>
      </c>
      <c r="Q339" s="3">
        <v>1.2552E-7</v>
      </c>
      <c r="R339" s="3">
        <v>0</v>
      </c>
      <c r="S339" s="3">
        <v>0</v>
      </c>
      <c r="T339" s="3">
        <v>391.30786000000001</v>
      </c>
      <c r="U339" s="3">
        <v>397.81677000000002</v>
      </c>
      <c r="V339">
        <f t="shared" si="34"/>
        <v>-6.5089100000000144</v>
      </c>
      <c r="W339" s="3">
        <v>-17.026667</v>
      </c>
      <c r="X339" s="3"/>
      <c r="Y339" s="3">
        <f t="shared" si="35"/>
        <v>7.3221569999999865</v>
      </c>
      <c r="Z339">
        <f t="shared" si="36"/>
        <v>0.30382903883404078</v>
      </c>
      <c r="AB339" s="3"/>
      <c r="AC339" s="3"/>
      <c r="AD339" s="3"/>
      <c r="AE339" s="3"/>
    </row>
    <row r="340" spans="1:31" x14ac:dyDescent="0.35">
      <c r="A340" s="7">
        <f t="shared" si="32"/>
        <v>40035.9375</v>
      </c>
      <c r="B340" s="3">
        <v>222</v>
      </c>
      <c r="C340" s="3">
        <v>22</v>
      </c>
      <c r="D340" s="3">
        <v>30</v>
      </c>
      <c r="E340">
        <f t="shared" si="31"/>
        <v>2230</v>
      </c>
      <c r="F340">
        <f t="shared" si="33"/>
        <v>222.9375</v>
      </c>
      <c r="G340" s="3">
        <v>36000</v>
      </c>
      <c r="H340" s="3">
        <v>291.74</v>
      </c>
      <c r="I340" s="2">
        <v>1.2227999999999999E-2</v>
      </c>
      <c r="J340" s="3">
        <v>6.0735002999999998E-4</v>
      </c>
      <c r="K340" s="3">
        <v>1.1880999999999999</v>
      </c>
      <c r="L340" s="3">
        <v>1.7645</v>
      </c>
      <c r="M340" s="3">
        <v>279.38</v>
      </c>
      <c r="N340" s="3">
        <v>-22.395</v>
      </c>
      <c r="O340" s="3">
        <v>25.67</v>
      </c>
      <c r="P340" s="3">
        <v>0.23152</v>
      </c>
      <c r="Q340" s="3">
        <v>2.2795E-7</v>
      </c>
      <c r="R340" s="3">
        <v>0</v>
      </c>
      <c r="S340" s="3">
        <v>0</v>
      </c>
      <c r="T340" s="3">
        <v>389.26979999999998</v>
      </c>
      <c r="U340" s="3">
        <v>400.07362999999998</v>
      </c>
      <c r="V340">
        <f t="shared" si="34"/>
        <v>-10.803830000000005</v>
      </c>
      <c r="W340" s="3">
        <v>-17.96</v>
      </c>
      <c r="X340" s="3"/>
      <c r="Y340" s="3">
        <f t="shared" si="35"/>
        <v>3.8811699999999938</v>
      </c>
      <c r="Z340">
        <f t="shared" si="36"/>
        <v>0.45764703745159829</v>
      </c>
      <c r="AB340" s="3"/>
      <c r="AC340" s="3"/>
      <c r="AD340" s="3"/>
      <c r="AE340" s="3"/>
    </row>
    <row r="341" spans="1:31" x14ac:dyDescent="0.35">
      <c r="A341" s="7">
        <f t="shared" si="32"/>
        <v>40035.958333333336</v>
      </c>
      <c r="B341" s="3">
        <v>222</v>
      </c>
      <c r="C341" s="3">
        <v>23</v>
      </c>
      <c r="D341" s="3">
        <v>0</v>
      </c>
      <c r="E341">
        <f t="shared" si="31"/>
        <v>2300</v>
      </c>
      <c r="F341">
        <f t="shared" si="33"/>
        <v>222.95833333333334</v>
      </c>
      <c r="G341" s="3">
        <v>36000</v>
      </c>
      <c r="H341" s="3">
        <v>291.79000000000002</v>
      </c>
      <c r="I341" s="2">
        <v>1.2858E-2</v>
      </c>
      <c r="J341" s="3">
        <v>6.0135999000000004E-4</v>
      </c>
      <c r="K341" s="3">
        <v>1.1874</v>
      </c>
      <c r="L341" s="3">
        <v>1.6420999999999999</v>
      </c>
      <c r="M341" s="3">
        <v>288.26</v>
      </c>
      <c r="N341" s="3">
        <v>-21.492999999999999</v>
      </c>
      <c r="O341" s="3">
        <v>23.186</v>
      </c>
      <c r="P341" s="3">
        <v>0.20608000000000001</v>
      </c>
      <c r="Q341" s="3">
        <v>2.5204000000000003E-7</v>
      </c>
      <c r="R341" s="3">
        <v>0</v>
      </c>
      <c r="S341" s="3">
        <v>0</v>
      </c>
      <c r="T341" s="3">
        <v>387.86653000000001</v>
      </c>
      <c r="U341" s="3">
        <v>401.27377000000001</v>
      </c>
      <c r="V341">
        <f t="shared" si="34"/>
        <v>-13.407240000000002</v>
      </c>
      <c r="W341" s="3">
        <v>-16.146667000000001</v>
      </c>
      <c r="X341" s="3"/>
      <c r="Y341" s="3">
        <f t="shared" si="35"/>
        <v>1.0464269999999978</v>
      </c>
      <c r="Z341">
        <f t="shared" si="36"/>
        <v>0.61801245296918006</v>
      </c>
      <c r="AB341" s="3"/>
      <c r="AC341" s="3"/>
      <c r="AD341" s="3"/>
      <c r="AE341" s="3"/>
    </row>
    <row r="342" spans="1:31" x14ac:dyDescent="0.35">
      <c r="A342" s="7">
        <f t="shared" si="32"/>
        <v>40035.979166666672</v>
      </c>
      <c r="B342" s="3">
        <v>222</v>
      </c>
      <c r="C342" s="3">
        <v>23</v>
      </c>
      <c r="D342" s="3">
        <v>30</v>
      </c>
      <c r="E342">
        <f t="shared" si="31"/>
        <v>2330</v>
      </c>
      <c r="F342">
        <f t="shared" si="33"/>
        <v>222.97916666666669</v>
      </c>
      <c r="G342" s="3">
        <v>36000</v>
      </c>
      <c r="H342" s="3">
        <v>291.39999999999998</v>
      </c>
      <c r="I342" s="2">
        <v>1.3233E-2</v>
      </c>
      <c r="J342" s="3">
        <v>5.9340998999999998E-4</v>
      </c>
      <c r="K342" s="3">
        <v>1.1890000000000001</v>
      </c>
      <c r="L342" s="3">
        <v>2.0669</v>
      </c>
      <c r="M342" s="3">
        <v>270.04000000000002</v>
      </c>
      <c r="N342" s="3">
        <v>-18.581</v>
      </c>
      <c r="O342" s="3">
        <v>18.786000000000001</v>
      </c>
      <c r="P342" s="3">
        <v>0.22795000000000001</v>
      </c>
      <c r="Q342" s="3">
        <v>2.0806E-7</v>
      </c>
      <c r="R342" s="3">
        <v>0</v>
      </c>
      <c r="S342" s="3">
        <v>0</v>
      </c>
      <c r="T342" s="3">
        <v>385.96373</v>
      </c>
      <c r="U342" s="3">
        <v>400.43126999999998</v>
      </c>
      <c r="V342">
        <f t="shared" si="34"/>
        <v>-14.467539999999985</v>
      </c>
      <c r="W342" s="3">
        <v>-16.513332999999999</v>
      </c>
      <c r="X342" s="3"/>
      <c r="Y342" s="3">
        <f t="shared" si="35"/>
        <v>1.8407930000000121</v>
      </c>
      <c r="Z342">
        <f t="shared" si="36"/>
        <v>0.10020564152873748</v>
      </c>
      <c r="AB342" s="3"/>
      <c r="AC342" s="3"/>
      <c r="AD342" s="3"/>
      <c r="AE342" s="3"/>
    </row>
    <row r="343" spans="1:31" x14ac:dyDescent="0.35">
      <c r="A343" s="7">
        <f t="shared" si="32"/>
        <v>40036</v>
      </c>
      <c r="B343" s="3">
        <v>223</v>
      </c>
      <c r="C343" s="3">
        <v>0</v>
      </c>
      <c r="D343" s="3">
        <v>0</v>
      </c>
      <c r="E343">
        <f t="shared" si="31"/>
        <v>0</v>
      </c>
      <c r="F343">
        <f t="shared" si="33"/>
        <v>223</v>
      </c>
      <c r="G343" s="3">
        <v>36000</v>
      </c>
      <c r="H343" s="3">
        <v>291.61</v>
      </c>
      <c r="I343" s="2">
        <v>1.3074000000000001E-2</v>
      </c>
      <c r="J343" s="3">
        <v>5.7902001000000004E-4</v>
      </c>
      <c r="K343" s="3">
        <v>1.1884999999999999</v>
      </c>
      <c r="L343" s="3">
        <v>2.6208</v>
      </c>
      <c r="M343" s="3">
        <v>265.01</v>
      </c>
      <c r="N343" s="3">
        <v>-26.071000000000002</v>
      </c>
      <c r="O343" s="3">
        <v>25.754000000000001</v>
      </c>
      <c r="P343" s="3">
        <v>0.28705999999999998</v>
      </c>
      <c r="Q343" s="3">
        <v>2.3008999999999999E-7</v>
      </c>
      <c r="R343" s="3">
        <v>0</v>
      </c>
      <c r="S343" s="3">
        <v>0</v>
      </c>
      <c r="T343" s="3">
        <v>381.50333000000001</v>
      </c>
      <c r="U343" s="3">
        <v>401.45593000000002</v>
      </c>
      <c r="V343">
        <f t="shared" si="34"/>
        <v>-19.952600000000018</v>
      </c>
      <c r="W343" s="3">
        <v>-18.583333</v>
      </c>
      <c r="X343" s="3"/>
      <c r="Y343" s="3">
        <f t="shared" si="35"/>
        <v>-1.0522670000000183</v>
      </c>
      <c r="Z343">
        <f t="shared" si="36"/>
        <v>0.23151072800264369</v>
      </c>
      <c r="AB343" s="3"/>
      <c r="AC343" s="3"/>
      <c r="AD343" s="3"/>
      <c r="AE343" s="3"/>
    </row>
    <row r="344" spans="1:31" x14ac:dyDescent="0.35">
      <c r="A344" s="1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</sheetData>
  <hyperlinks>
    <hyperlink ref="A3" r:id="rId1" display="http://tr32.uni-koeln.de/" xr:uid="{00000000-0004-0000-02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4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O7" sqref="O7"/>
    </sheetView>
  </sheetViews>
  <sheetFormatPr defaultRowHeight="14.5" x14ac:dyDescent="0.35"/>
  <cols>
    <col min="1" max="1" width="16.54296875" customWidth="1"/>
    <col min="2" max="2" width="6.54296875" customWidth="1"/>
    <col min="3" max="3" width="6.26953125" customWidth="1"/>
    <col min="4" max="4" width="5.7265625" customWidth="1"/>
    <col min="5" max="5" width="7.26953125" customWidth="1"/>
    <col min="6" max="6" width="9.26953125" customWidth="1"/>
    <col min="7" max="7" width="11" customWidth="1"/>
    <col min="8" max="8" width="9.26953125" bestFit="1" customWidth="1"/>
    <col min="9" max="9" width="9.26953125" customWidth="1"/>
    <col min="10" max="10" width="12.81640625" customWidth="1"/>
    <col min="11" max="16" width="9.26953125" bestFit="1" customWidth="1"/>
    <col min="17" max="17" width="11.7265625" bestFit="1" customWidth="1"/>
    <col min="25" max="25" width="11.26953125" customWidth="1"/>
    <col min="26" max="26" width="12.81640625" customWidth="1"/>
  </cols>
  <sheetData>
    <row r="1" spans="1:26" x14ac:dyDescent="0.35">
      <c r="A1" s="10" t="s">
        <v>29</v>
      </c>
    </row>
    <row r="2" spans="1:26" ht="18.5" x14ac:dyDescent="0.45">
      <c r="A2" s="9" t="s">
        <v>24</v>
      </c>
      <c r="H2" s="11" t="s">
        <v>26</v>
      </c>
      <c r="I2" s="10">
        <v>2.4</v>
      </c>
      <c r="J2" s="10" t="s">
        <v>27</v>
      </c>
    </row>
    <row r="3" spans="1:26" x14ac:dyDescent="0.35">
      <c r="A3" s="8" t="s">
        <v>25</v>
      </c>
    </row>
    <row r="5" spans="1:2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14</v>
      </c>
      <c r="F5" s="4" t="s">
        <v>15</v>
      </c>
      <c r="G5" s="6" t="s">
        <v>21</v>
      </c>
      <c r="H5" s="6" t="s">
        <v>16</v>
      </c>
      <c r="I5" s="5" t="s">
        <v>17</v>
      </c>
      <c r="J5" s="5" t="s">
        <v>20</v>
      </c>
      <c r="K5" s="5" t="s">
        <v>17</v>
      </c>
      <c r="L5" s="5" t="s">
        <v>4</v>
      </c>
      <c r="M5" s="5" t="s">
        <v>5</v>
      </c>
      <c r="N5" s="5" t="s">
        <v>22</v>
      </c>
      <c r="O5" s="5" t="s">
        <v>19</v>
      </c>
      <c r="P5" s="5" t="s">
        <v>23</v>
      </c>
      <c r="Q5" s="5" t="s">
        <v>18</v>
      </c>
      <c r="R5" s="12" t="s">
        <v>32</v>
      </c>
      <c r="S5" s="12" t="s">
        <v>33</v>
      </c>
      <c r="T5" s="12" t="s">
        <v>30</v>
      </c>
      <c r="U5" s="12" t="s">
        <v>31</v>
      </c>
      <c r="V5" s="12" t="s">
        <v>34</v>
      </c>
      <c r="W5" s="13" t="s">
        <v>36</v>
      </c>
      <c r="Y5" s="14" t="s">
        <v>37</v>
      </c>
      <c r="Z5" s="15" t="s">
        <v>38</v>
      </c>
    </row>
    <row r="6" spans="1:26" x14ac:dyDescent="0.35">
      <c r="A6" s="4" t="s">
        <v>6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6" t="s">
        <v>8</v>
      </c>
      <c r="I6" s="6" t="s">
        <v>9</v>
      </c>
      <c r="J6" s="6" t="s">
        <v>10</v>
      </c>
      <c r="K6" s="6" t="s">
        <v>9</v>
      </c>
      <c r="L6" s="6" t="s">
        <v>7</v>
      </c>
      <c r="M6" s="6" t="s">
        <v>11</v>
      </c>
      <c r="N6" s="6" t="s">
        <v>12</v>
      </c>
      <c r="O6" s="6" t="s">
        <v>12</v>
      </c>
      <c r="P6" s="6" t="s">
        <v>7</v>
      </c>
      <c r="Q6" s="6" t="s">
        <v>13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3" t="s">
        <v>35</v>
      </c>
      <c r="Y6" s="14" t="s">
        <v>35</v>
      </c>
      <c r="Z6" s="14" t="s">
        <v>6</v>
      </c>
    </row>
    <row r="7" spans="1:26" x14ac:dyDescent="0.35">
      <c r="A7" s="7">
        <f t="shared" ref="A7" si="0">DATE(2009,1,1)+B7-1+C7/24+D7/24/60</f>
        <v>40029</v>
      </c>
      <c r="B7">
        <v>216</v>
      </c>
      <c r="C7">
        <v>0</v>
      </c>
      <c r="D7">
        <v>0</v>
      </c>
      <c r="E7" s="3">
        <f>+C7*100+D7</f>
        <v>0</v>
      </c>
      <c r="F7" s="3">
        <f>+B7+C7/24+D7/(24*60)</f>
        <v>216</v>
      </c>
      <c r="G7" s="3">
        <v>36000</v>
      </c>
      <c r="H7" s="3">
        <v>283.92</v>
      </c>
      <c r="I7" s="3">
        <v>9.9294996000000007E-3</v>
      </c>
      <c r="J7" s="3">
        <v>6.3758E-4</v>
      </c>
      <c r="K7" s="3">
        <v>1.2267999999999999</v>
      </c>
      <c r="L7" s="3">
        <v>1.079</v>
      </c>
      <c r="M7" s="3">
        <v>186.87</v>
      </c>
      <c r="N7" s="3">
        <v>-14.797000000000001</v>
      </c>
      <c r="O7" s="3">
        <v>-1.1969000000000001</v>
      </c>
      <c r="P7" s="3">
        <v>9.7489997999999994E-2</v>
      </c>
      <c r="Q7" s="3">
        <v>8.9289997999999994E-8</v>
      </c>
      <c r="R7" s="3">
        <v>0</v>
      </c>
      <c r="S7" s="3">
        <v>0</v>
      </c>
      <c r="T7" s="3">
        <v>304.24200000000002</v>
      </c>
      <c r="U7" s="3">
        <v>360.34039999999999</v>
      </c>
      <c r="V7">
        <f>R7-S7+T7-U7</f>
        <v>-56.09839999999997</v>
      </c>
      <c r="W7" s="3">
        <v>-83.656666999999999</v>
      </c>
      <c r="X7" s="3"/>
      <c r="Y7" s="3">
        <f>V7-N7-O7-W7</f>
        <v>43.552167000000026</v>
      </c>
      <c r="Z7">
        <f>ABS((N7+O7)/(V7-W7))</f>
        <v>0.58036668270903913</v>
      </c>
    </row>
    <row r="8" spans="1:26" x14ac:dyDescent="0.35">
      <c r="A8" s="7">
        <f t="shared" ref="A8:A71" si="1">DATE(2009,1,1)+B8-1+C8/24+D8/24/60</f>
        <v>40029.020833333336</v>
      </c>
      <c r="B8" s="3">
        <v>216</v>
      </c>
      <c r="C8" s="3">
        <v>0</v>
      </c>
      <c r="D8" s="3">
        <v>30</v>
      </c>
      <c r="E8" s="3">
        <f t="shared" ref="E8:E71" si="2">+C8*100+D8</f>
        <v>30</v>
      </c>
      <c r="F8" s="3">
        <f t="shared" ref="F8" si="3">+B8+C8/24+D8/(24*60)</f>
        <v>216.02083333333334</v>
      </c>
      <c r="G8" s="3">
        <v>35955</v>
      </c>
      <c r="H8" s="3">
        <v>283.66000000000003</v>
      </c>
      <c r="I8" s="3">
        <v>9.8588996999999998E-3</v>
      </c>
      <c r="J8" s="3">
        <v>6.2795001000000002E-4</v>
      </c>
      <c r="K8" s="3">
        <v>1.228</v>
      </c>
      <c r="L8" s="3">
        <v>1.4137999999999999</v>
      </c>
      <c r="M8" s="3">
        <v>174.62</v>
      </c>
      <c r="N8" s="3">
        <v>-15.532</v>
      </c>
      <c r="O8" s="3">
        <v>9.0700001000000002E-2</v>
      </c>
      <c r="P8" s="3">
        <v>0.11012</v>
      </c>
      <c r="Q8" s="3">
        <v>6.1801998000000006E-8</v>
      </c>
      <c r="R8" s="3">
        <v>0</v>
      </c>
      <c r="S8" s="3">
        <v>0</v>
      </c>
      <c r="T8" s="3">
        <v>302.79723000000001</v>
      </c>
      <c r="U8" s="3">
        <v>362.58767</v>
      </c>
      <c r="V8">
        <f t="shared" ref="V8:V71" si="4">R8-S8+T8-U8</f>
        <v>-59.79043999999999</v>
      </c>
      <c r="W8" s="3">
        <v>-77.486666999999997</v>
      </c>
      <c r="X8" s="3"/>
      <c r="Y8" s="3">
        <f t="shared" ref="Y8:Y71" si="5">V8-N8-O8-W8</f>
        <v>33.137526999000002</v>
      </c>
      <c r="Z8">
        <f t="shared" ref="Z8:Z71" si="6">ABS((N8+O8)/(V8-W8))</f>
        <v>0.87257583206860956</v>
      </c>
    </row>
    <row r="9" spans="1:26" x14ac:dyDescent="0.35">
      <c r="A9" s="7">
        <f t="shared" si="1"/>
        <v>40029.041666666664</v>
      </c>
      <c r="B9" s="3">
        <v>216</v>
      </c>
      <c r="C9" s="3">
        <v>1</v>
      </c>
      <c r="D9" s="3">
        <v>0</v>
      </c>
      <c r="E9" s="3">
        <f t="shared" si="2"/>
        <v>100</v>
      </c>
      <c r="F9" s="3">
        <f t="shared" ref="F9:F72" si="7">+B9+C9/24+D9/(24*60)</f>
        <v>216.04166666666666</v>
      </c>
      <c r="G9" s="3">
        <v>36000</v>
      </c>
      <c r="H9" s="3">
        <v>283</v>
      </c>
      <c r="I9" s="3">
        <v>9.6180000999999994E-3</v>
      </c>
      <c r="J9" s="3">
        <v>6.4298999000000001E-4</v>
      </c>
      <c r="K9" s="3">
        <v>1.2311000000000001</v>
      </c>
      <c r="L9" s="3">
        <v>0.96404000000000001</v>
      </c>
      <c r="M9" s="3">
        <v>169.09</v>
      </c>
      <c r="N9" s="3">
        <v>-10.353</v>
      </c>
      <c r="O9" s="3">
        <v>-1.0353000000000001</v>
      </c>
      <c r="P9" s="3">
        <v>8.4356002999999999E-2</v>
      </c>
      <c r="Q9" s="3">
        <v>7.3111002999999996E-8</v>
      </c>
      <c r="R9" s="3">
        <v>0</v>
      </c>
      <c r="S9" s="3">
        <v>0</v>
      </c>
      <c r="T9" s="3">
        <v>300.22403000000003</v>
      </c>
      <c r="U9" s="3">
        <v>358.91696999999999</v>
      </c>
      <c r="V9">
        <f t="shared" si="4"/>
        <v>-58.692939999999965</v>
      </c>
      <c r="W9" s="3">
        <v>-78.099999999999994</v>
      </c>
      <c r="X9" s="3"/>
      <c r="Y9" s="3">
        <f t="shared" si="5"/>
        <v>30.795360000000031</v>
      </c>
      <c r="Z9">
        <f t="shared" si="6"/>
        <v>0.58681222194397198</v>
      </c>
    </row>
    <row r="10" spans="1:26" x14ac:dyDescent="0.35">
      <c r="A10" s="7">
        <f t="shared" si="1"/>
        <v>40029.0625</v>
      </c>
      <c r="B10" s="3">
        <v>216</v>
      </c>
      <c r="C10" s="3">
        <v>1</v>
      </c>
      <c r="D10" s="3">
        <v>30</v>
      </c>
      <c r="E10" s="3">
        <f t="shared" si="2"/>
        <v>130</v>
      </c>
      <c r="F10" s="3">
        <f t="shared" si="7"/>
        <v>216.0625</v>
      </c>
      <c r="G10" s="3">
        <v>36000</v>
      </c>
      <c r="H10" s="3">
        <v>283.2</v>
      </c>
      <c r="I10" s="3">
        <v>9.5020001999999992E-3</v>
      </c>
      <c r="J10" s="3">
        <v>6.4834999000000005E-4</v>
      </c>
      <c r="K10" s="3">
        <v>1.2303999999999999</v>
      </c>
      <c r="L10" s="3">
        <v>0.40719</v>
      </c>
      <c r="M10" s="3">
        <v>116.2</v>
      </c>
      <c r="N10" s="3">
        <v>10.323</v>
      </c>
      <c r="O10" s="3">
        <v>3.4226000000000001</v>
      </c>
      <c r="P10" s="3">
        <v>4.9508999999999997E-2</v>
      </c>
      <c r="Q10" s="3">
        <v>-2.2572000000000001E-7</v>
      </c>
      <c r="R10" s="3">
        <v>0</v>
      </c>
      <c r="S10" s="3">
        <v>0</v>
      </c>
      <c r="T10" s="3">
        <v>297.80380000000002</v>
      </c>
      <c r="U10" s="3">
        <v>354.07037000000003</v>
      </c>
      <c r="V10">
        <f t="shared" si="4"/>
        <v>-56.266570000000002</v>
      </c>
      <c r="W10" s="3">
        <v>-80.546666999999999</v>
      </c>
      <c r="X10" s="3"/>
      <c r="Y10" s="3">
        <f t="shared" si="5"/>
        <v>10.534496999999988</v>
      </c>
      <c r="Z10">
        <f t="shared" si="6"/>
        <v>0.56612623911675475</v>
      </c>
    </row>
    <row r="11" spans="1:26" x14ac:dyDescent="0.35">
      <c r="A11" s="7">
        <f t="shared" si="1"/>
        <v>40029.083333333336</v>
      </c>
      <c r="B11" s="3">
        <v>216</v>
      </c>
      <c r="C11" s="3">
        <v>2</v>
      </c>
      <c r="D11" s="3">
        <v>0</v>
      </c>
      <c r="E11" s="3">
        <f t="shared" si="2"/>
        <v>200</v>
      </c>
      <c r="F11" s="3">
        <f t="shared" si="7"/>
        <v>216.08333333333334</v>
      </c>
      <c r="G11" s="3">
        <v>36000</v>
      </c>
      <c r="H11" s="3">
        <v>282.83</v>
      </c>
      <c r="I11" s="3">
        <v>9.3791000999999992E-3</v>
      </c>
      <c r="J11" s="3">
        <v>6.6586002000000003E-4</v>
      </c>
      <c r="K11" s="3">
        <v>1.232</v>
      </c>
      <c r="L11" s="3">
        <v>0.93449000000000004</v>
      </c>
      <c r="M11" s="3">
        <v>156.88999999999999</v>
      </c>
      <c r="N11" s="3">
        <v>-1.5706</v>
      </c>
      <c r="O11" s="3">
        <v>-0.55130999999999997</v>
      </c>
      <c r="P11" s="3">
        <v>3.4054998000000003E-2</v>
      </c>
      <c r="Q11" s="3">
        <v>2.8938000000000001E-8</v>
      </c>
      <c r="R11" s="3">
        <v>0</v>
      </c>
      <c r="S11" s="3">
        <v>0</v>
      </c>
      <c r="T11" s="3">
        <v>297.02226999999999</v>
      </c>
      <c r="U11" s="3">
        <v>352.30633</v>
      </c>
      <c r="V11">
        <f t="shared" si="4"/>
        <v>-55.284060000000011</v>
      </c>
      <c r="W11" s="3">
        <v>-83.433333000000005</v>
      </c>
      <c r="X11" s="3"/>
      <c r="Y11" s="3">
        <f t="shared" si="5"/>
        <v>30.271182999999994</v>
      </c>
      <c r="Z11">
        <f t="shared" si="6"/>
        <v>7.538063238791283E-2</v>
      </c>
    </row>
    <row r="12" spans="1:26" x14ac:dyDescent="0.35">
      <c r="A12" s="7">
        <f t="shared" si="1"/>
        <v>40029.104166666672</v>
      </c>
      <c r="B12" s="3">
        <v>216</v>
      </c>
      <c r="C12" s="3">
        <v>2</v>
      </c>
      <c r="D12" s="3">
        <v>30</v>
      </c>
      <c r="E12" s="3">
        <f t="shared" si="2"/>
        <v>230</v>
      </c>
      <c r="F12" s="3">
        <f t="shared" si="7"/>
        <v>216.10416666666669</v>
      </c>
      <c r="G12" s="3">
        <v>36000</v>
      </c>
      <c r="H12" s="3">
        <v>282.08999999999997</v>
      </c>
      <c r="I12" s="3">
        <v>9.1757998000000004E-3</v>
      </c>
      <c r="J12" s="3">
        <v>6.5683997999999998E-4</v>
      </c>
      <c r="K12" s="3">
        <v>1.2355</v>
      </c>
      <c r="L12" s="3">
        <v>0.91220999999999997</v>
      </c>
      <c r="M12" s="3">
        <v>175.5</v>
      </c>
      <c r="N12" s="3">
        <v>-11.153</v>
      </c>
      <c r="O12" s="3">
        <v>-2.3605999999999998</v>
      </c>
      <c r="P12" s="3">
        <v>7.5919001999999999E-2</v>
      </c>
      <c r="Q12" s="3">
        <v>1.7646000999999999E-7</v>
      </c>
      <c r="R12" s="3">
        <v>0</v>
      </c>
      <c r="S12" s="3">
        <v>0</v>
      </c>
      <c r="T12" s="3">
        <v>295.92649999999998</v>
      </c>
      <c r="U12" s="3">
        <v>352.00196999999997</v>
      </c>
      <c r="V12">
        <f t="shared" si="4"/>
        <v>-56.075469999999996</v>
      </c>
      <c r="W12" s="3">
        <v>-84.94</v>
      </c>
      <c r="X12" s="3"/>
      <c r="Y12" s="3">
        <f t="shared" si="5"/>
        <v>42.378129999999999</v>
      </c>
      <c r="Z12">
        <f t="shared" si="6"/>
        <v>0.46817322159758012</v>
      </c>
    </row>
    <row r="13" spans="1:26" x14ac:dyDescent="0.35">
      <c r="A13" s="7">
        <f t="shared" si="1"/>
        <v>40029.125</v>
      </c>
      <c r="B13" s="3">
        <v>216</v>
      </c>
      <c r="C13" s="3">
        <v>3</v>
      </c>
      <c r="D13" s="3">
        <v>0</v>
      </c>
      <c r="E13" s="3">
        <f t="shared" si="2"/>
        <v>300</v>
      </c>
      <c r="F13" s="3">
        <f t="shared" si="7"/>
        <v>216.125</v>
      </c>
      <c r="G13" s="3">
        <v>36000</v>
      </c>
      <c r="H13" s="3">
        <v>281.63</v>
      </c>
      <c r="I13" s="3">
        <v>9.1099002999999994E-3</v>
      </c>
      <c r="J13" s="3">
        <v>6.5284000999999998E-4</v>
      </c>
      <c r="K13" s="3">
        <v>1.2378</v>
      </c>
      <c r="L13" s="3">
        <v>1.1761999999999999</v>
      </c>
      <c r="M13" s="3">
        <v>173.16</v>
      </c>
      <c r="N13" s="3">
        <v>-12.678000000000001</v>
      </c>
      <c r="O13" s="3">
        <v>-3.1288999999999998</v>
      </c>
      <c r="P13" s="3">
        <v>9.2946000000000001E-2</v>
      </c>
      <c r="Q13" s="3">
        <v>7.7788002000000002E-8</v>
      </c>
      <c r="R13" s="3">
        <v>0</v>
      </c>
      <c r="S13" s="3">
        <v>0</v>
      </c>
      <c r="T13" s="3">
        <v>295.65813000000003</v>
      </c>
      <c r="U13" s="3">
        <v>353.11779999999999</v>
      </c>
      <c r="V13">
        <f t="shared" si="4"/>
        <v>-57.45966999999996</v>
      </c>
      <c r="W13" s="3">
        <v>-81.086667000000006</v>
      </c>
      <c r="X13" s="3"/>
      <c r="Y13" s="3">
        <f t="shared" si="5"/>
        <v>39.433897000000044</v>
      </c>
      <c r="Z13">
        <f t="shared" si="6"/>
        <v>0.66901858073626408</v>
      </c>
    </row>
    <row r="14" spans="1:26" x14ac:dyDescent="0.35">
      <c r="A14" s="7">
        <f t="shared" si="1"/>
        <v>40029.145833333336</v>
      </c>
      <c r="B14" s="3">
        <v>216</v>
      </c>
      <c r="C14" s="3">
        <v>3</v>
      </c>
      <c r="D14" s="3">
        <v>30</v>
      </c>
      <c r="E14" s="3">
        <f t="shared" si="2"/>
        <v>330</v>
      </c>
      <c r="F14" s="3">
        <f t="shared" si="7"/>
        <v>216.14583333333334</v>
      </c>
      <c r="G14" s="3">
        <v>36000</v>
      </c>
      <c r="H14" s="3">
        <v>281.49</v>
      </c>
      <c r="I14" s="3">
        <v>9.0402998000000002E-3</v>
      </c>
      <c r="J14" s="3">
        <v>6.6836998999999999E-4</v>
      </c>
      <c r="K14" s="3">
        <v>1.2387999999999999</v>
      </c>
      <c r="L14" s="3">
        <v>1.0602</v>
      </c>
      <c r="M14" s="3">
        <v>166.41</v>
      </c>
      <c r="N14" s="3">
        <v>-11.791</v>
      </c>
      <c r="O14" s="3">
        <v>-3.1528</v>
      </c>
      <c r="P14" s="3">
        <v>0.10029</v>
      </c>
      <c r="Q14" s="3">
        <v>1.1619999999999999E-7</v>
      </c>
      <c r="R14" s="3">
        <v>0</v>
      </c>
      <c r="S14" s="3">
        <v>0</v>
      </c>
      <c r="T14" s="3">
        <v>295.42856999999998</v>
      </c>
      <c r="U14" s="3">
        <v>351.99036999999998</v>
      </c>
      <c r="V14">
        <f t="shared" si="4"/>
        <v>-56.561800000000005</v>
      </c>
      <c r="W14" s="3">
        <v>-79.166667000000004</v>
      </c>
      <c r="X14" s="3"/>
      <c r="Y14" s="3">
        <f t="shared" si="5"/>
        <v>37.548666999999995</v>
      </c>
      <c r="Z14">
        <f t="shared" si="6"/>
        <v>0.66108772062228904</v>
      </c>
    </row>
    <row r="15" spans="1:26" x14ac:dyDescent="0.35">
      <c r="A15" s="7">
        <f t="shared" si="1"/>
        <v>40029.166666666664</v>
      </c>
      <c r="B15" s="3">
        <v>216</v>
      </c>
      <c r="C15" s="3">
        <v>4</v>
      </c>
      <c r="D15" s="3">
        <v>0</v>
      </c>
      <c r="E15" s="3">
        <f t="shared" si="2"/>
        <v>400</v>
      </c>
      <c r="F15" s="3">
        <f t="shared" si="7"/>
        <v>216.16666666666666</v>
      </c>
      <c r="G15" s="3">
        <v>36000</v>
      </c>
      <c r="H15" s="3">
        <v>281.54000000000002</v>
      </c>
      <c r="I15" s="3">
        <v>8.9542000000000007E-3</v>
      </c>
      <c r="J15" s="3">
        <v>6.6114001999999998E-4</v>
      </c>
      <c r="K15" s="3">
        <v>1.2388999999999999</v>
      </c>
      <c r="L15" s="3">
        <v>1.2109000000000001</v>
      </c>
      <c r="M15" s="3">
        <v>161.80000000000001</v>
      </c>
      <c r="N15" s="3">
        <v>-9.5350999999999999</v>
      </c>
      <c r="O15" s="3">
        <v>-1.8318000000000001</v>
      </c>
      <c r="P15" s="3">
        <v>7.6429999999999998E-2</v>
      </c>
      <c r="Q15" s="3">
        <v>9.5331003999999996E-8</v>
      </c>
      <c r="R15" s="3">
        <v>0</v>
      </c>
      <c r="S15" s="3">
        <v>0</v>
      </c>
      <c r="T15" s="3">
        <v>294.80117000000001</v>
      </c>
      <c r="U15" s="3">
        <v>351.07549999999998</v>
      </c>
      <c r="V15">
        <f t="shared" si="4"/>
        <v>-56.274329999999964</v>
      </c>
      <c r="W15" s="3">
        <v>-79.383332999999993</v>
      </c>
      <c r="X15" s="3"/>
      <c r="Y15" s="3">
        <f t="shared" si="5"/>
        <v>34.475903000000031</v>
      </c>
      <c r="Z15">
        <f t="shared" si="6"/>
        <v>0.49188188689923079</v>
      </c>
    </row>
    <row r="16" spans="1:26" x14ac:dyDescent="0.35">
      <c r="A16" s="7">
        <f t="shared" si="1"/>
        <v>40029.1875</v>
      </c>
      <c r="B16" s="3">
        <v>216</v>
      </c>
      <c r="C16" s="3">
        <v>4</v>
      </c>
      <c r="D16" s="3">
        <v>30</v>
      </c>
      <c r="E16" s="3">
        <f t="shared" si="2"/>
        <v>430</v>
      </c>
      <c r="F16" s="3">
        <f t="shared" si="7"/>
        <v>216.1875</v>
      </c>
      <c r="G16" s="3">
        <v>36000</v>
      </c>
      <c r="H16" s="3">
        <v>281.31</v>
      </c>
      <c r="I16" s="3">
        <v>8.9365001999999992E-3</v>
      </c>
      <c r="J16" s="3">
        <v>6.7316002000000004E-4</v>
      </c>
      <c r="K16" s="3">
        <v>1.2402</v>
      </c>
      <c r="L16" s="3">
        <v>1.2222999999999999</v>
      </c>
      <c r="M16" s="3">
        <v>164.19</v>
      </c>
      <c r="N16" s="3">
        <v>-9.7365999999999993</v>
      </c>
      <c r="O16" s="3">
        <v>-2.0232999999999999</v>
      </c>
      <c r="P16" s="3">
        <v>8.6078003E-2</v>
      </c>
      <c r="Q16" s="3">
        <v>9.4080000999999996E-8</v>
      </c>
      <c r="R16" s="3">
        <v>8.6239679999999996</v>
      </c>
      <c r="S16" s="3">
        <v>2.9595327</v>
      </c>
      <c r="T16" s="3">
        <v>295.00306999999998</v>
      </c>
      <c r="U16" s="3">
        <v>351.92896999999999</v>
      </c>
      <c r="V16">
        <f t="shared" si="4"/>
        <v>-51.261464700000033</v>
      </c>
      <c r="W16" s="3">
        <v>-77.896666999999994</v>
      </c>
      <c r="X16" s="3"/>
      <c r="Y16" s="3">
        <f t="shared" si="5"/>
        <v>38.395102299999955</v>
      </c>
      <c r="Z16">
        <f t="shared" si="6"/>
        <v>0.44151720221775886</v>
      </c>
    </row>
    <row r="17" spans="1:26" x14ac:dyDescent="0.35">
      <c r="A17" s="7">
        <f t="shared" si="1"/>
        <v>40029.208333333336</v>
      </c>
      <c r="B17" s="3">
        <v>216</v>
      </c>
      <c r="C17" s="3">
        <v>5</v>
      </c>
      <c r="D17" s="3">
        <v>0</v>
      </c>
      <c r="E17" s="3">
        <f t="shared" si="2"/>
        <v>500</v>
      </c>
      <c r="F17" s="3">
        <f t="shared" si="7"/>
        <v>216.20833333333334</v>
      </c>
      <c r="G17" s="3">
        <v>36000</v>
      </c>
      <c r="H17" s="3">
        <v>281.62</v>
      </c>
      <c r="I17" s="3">
        <v>9.1794999000000006E-3</v>
      </c>
      <c r="J17" s="3">
        <v>6.6637998999999999E-4</v>
      </c>
      <c r="K17" s="3">
        <v>1.2388999999999999</v>
      </c>
      <c r="L17" s="3">
        <v>0.82106000000000001</v>
      </c>
      <c r="M17" s="3">
        <v>170.37</v>
      </c>
      <c r="N17" s="3">
        <v>-4.7515000000000001</v>
      </c>
      <c r="O17" s="3">
        <v>1.0436000000000001</v>
      </c>
      <c r="P17" s="3">
        <v>7.0127002999999993E-2</v>
      </c>
      <c r="Q17" s="3">
        <v>5.6194000999999997E-8</v>
      </c>
      <c r="R17" s="3">
        <v>55.638736999999999</v>
      </c>
      <c r="S17" s="3">
        <v>7.6190442999999997</v>
      </c>
      <c r="T17" s="3">
        <v>295.5702</v>
      </c>
      <c r="U17" s="3">
        <v>355.07100000000003</v>
      </c>
      <c r="V17">
        <f t="shared" si="4"/>
        <v>-11.481107300000019</v>
      </c>
      <c r="W17" s="3">
        <v>-85.16</v>
      </c>
      <c r="X17" s="3"/>
      <c r="Y17" s="3">
        <f t="shared" si="5"/>
        <v>77.386792699999972</v>
      </c>
      <c r="Z17">
        <f t="shared" si="6"/>
        <v>5.0325131989938293E-2</v>
      </c>
    </row>
    <row r="18" spans="1:26" x14ac:dyDescent="0.35">
      <c r="A18" s="7">
        <f t="shared" si="1"/>
        <v>40029.229166666672</v>
      </c>
      <c r="B18" s="3">
        <v>216</v>
      </c>
      <c r="C18" s="3">
        <v>5</v>
      </c>
      <c r="D18" s="3">
        <v>30</v>
      </c>
      <c r="E18" s="3">
        <f t="shared" si="2"/>
        <v>530</v>
      </c>
      <c r="F18" s="3">
        <f t="shared" si="7"/>
        <v>216.22916666666669</v>
      </c>
      <c r="G18" s="3">
        <v>36000</v>
      </c>
      <c r="H18" s="3">
        <v>283.14999999999998</v>
      </c>
      <c r="I18" s="3">
        <v>9.8408004000000004E-3</v>
      </c>
      <c r="J18" s="3">
        <v>6.5631000000000001E-4</v>
      </c>
      <c r="K18" s="3">
        <v>1.2318</v>
      </c>
      <c r="L18" s="3">
        <v>0.95225000000000004</v>
      </c>
      <c r="M18" s="3">
        <v>149.06</v>
      </c>
      <c r="N18" s="3">
        <v>-0.56274999999999997</v>
      </c>
      <c r="O18" s="3">
        <v>14.34</v>
      </c>
      <c r="P18" s="3">
        <v>0.10031</v>
      </c>
      <c r="Q18" s="3">
        <v>1.3576998999999999E-7</v>
      </c>
      <c r="R18" s="3">
        <v>123.46341</v>
      </c>
      <c r="S18" s="3">
        <v>17.479572999999998</v>
      </c>
      <c r="T18" s="3">
        <v>298.69380000000001</v>
      </c>
      <c r="U18" s="3">
        <v>363.35059999999999</v>
      </c>
      <c r="V18">
        <f t="shared" si="4"/>
        <v>41.327037000000018</v>
      </c>
      <c r="W18" s="3">
        <v>-78.983333000000002</v>
      </c>
      <c r="X18" s="3"/>
      <c r="Y18" s="3">
        <f t="shared" si="5"/>
        <v>106.53312000000003</v>
      </c>
      <c r="Z18">
        <f t="shared" si="6"/>
        <v>0.11451423514032912</v>
      </c>
    </row>
    <row r="19" spans="1:26" x14ac:dyDescent="0.35">
      <c r="A19" s="7">
        <f t="shared" si="1"/>
        <v>40029.25</v>
      </c>
      <c r="B19" s="3">
        <v>216</v>
      </c>
      <c r="C19" s="3">
        <v>6</v>
      </c>
      <c r="D19" s="3">
        <v>0</v>
      </c>
      <c r="E19" s="3">
        <f t="shared" si="2"/>
        <v>600</v>
      </c>
      <c r="F19" s="3">
        <f t="shared" si="7"/>
        <v>216.25</v>
      </c>
      <c r="G19" s="3">
        <v>36000</v>
      </c>
      <c r="H19" s="3">
        <v>284.93</v>
      </c>
      <c r="I19" s="3">
        <v>1.0311000000000001E-2</v>
      </c>
      <c r="J19" s="3">
        <v>6.3381001000000002E-4</v>
      </c>
      <c r="K19" s="3">
        <v>1.2238</v>
      </c>
      <c r="L19" s="3">
        <v>0.73204999999999998</v>
      </c>
      <c r="M19" s="3">
        <v>166.82</v>
      </c>
      <c r="N19" s="3">
        <v>15.641</v>
      </c>
      <c r="O19" s="3">
        <v>49.898000000000003</v>
      </c>
      <c r="P19" s="3">
        <v>0.11139</v>
      </c>
      <c r="Q19" s="3">
        <v>1.2620999999999999E-7</v>
      </c>
      <c r="R19" s="3">
        <v>196.21942999999999</v>
      </c>
      <c r="S19" s="3">
        <v>33.127473000000002</v>
      </c>
      <c r="T19" s="3">
        <v>303.55356999999998</v>
      </c>
      <c r="U19" s="3">
        <v>374.76639999999998</v>
      </c>
      <c r="V19">
        <f t="shared" si="4"/>
        <v>91.879126999999983</v>
      </c>
      <c r="W19" s="3">
        <v>-54.993333</v>
      </c>
      <c r="X19" s="3"/>
      <c r="Y19" s="3">
        <f t="shared" si="5"/>
        <v>81.333459999999974</v>
      </c>
      <c r="Z19">
        <f t="shared" si="6"/>
        <v>0.44623069566615831</v>
      </c>
    </row>
    <row r="20" spans="1:26" x14ac:dyDescent="0.35">
      <c r="A20" s="7">
        <f t="shared" si="1"/>
        <v>40029.270833333336</v>
      </c>
      <c r="B20" s="3">
        <v>216</v>
      </c>
      <c r="C20" s="3">
        <v>6</v>
      </c>
      <c r="D20" s="3">
        <v>30</v>
      </c>
      <c r="E20" s="3">
        <f t="shared" si="2"/>
        <v>630</v>
      </c>
      <c r="F20" s="3">
        <f t="shared" si="7"/>
        <v>216.27083333333334</v>
      </c>
      <c r="G20" s="3">
        <v>36000</v>
      </c>
      <c r="H20" s="3">
        <v>286.76</v>
      </c>
      <c r="I20" s="3">
        <v>1.0869E-2</v>
      </c>
      <c r="J20" s="3">
        <v>6.1622000000000001E-4</v>
      </c>
      <c r="K20" s="3">
        <v>1.2157</v>
      </c>
      <c r="L20" s="3">
        <v>0.68498000000000003</v>
      </c>
      <c r="M20" s="3">
        <v>162.75</v>
      </c>
      <c r="N20" s="3">
        <v>31.199000000000002</v>
      </c>
      <c r="O20" s="3">
        <v>63.286999999999999</v>
      </c>
      <c r="P20" s="3">
        <v>0.12539</v>
      </c>
      <c r="Q20" s="3">
        <v>1.7149000000000001E-7</v>
      </c>
      <c r="R20" s="3">
        <v>278.53607</v>
      </c>
      <c r="S20" s="3">
        <v>49.958640000000003</v>
      </c>
      <c r="T20" s="3">
        <v>310.14686999999998</v>
      </c>
      <c r="U20" s="3">
        <v>387.71963</v>
      </c>
      <c r="V20">
        <f t="shared" si="4"/>
        <v>151.00466999999998</v>
      </c>
      <c r="W20" s="3">
        <v>-33.153333000000003</v>
      </c>
      <c r="X20" s="3"/>
      <c r="Y20" s="3">
        <f t="shared" si="5"/>
        <v>89.672002999999989</v>
      </c>
      <c r="Z20">
        <f t="shared" si="6"/>
        <v>0.51307028997268189</v>
      </c>
    </row>
    <row r="21" spans="1:26" x14ac:dyDescent="0.35">
      <c r="A21" s="7">
        <f t="shared" si="1"/>
        <v>40029.291666666664</v>
      </c>
      <c r="B21" s="3">
        <v>216</v>
      </c>
      <c r="C21" s="3">
        <v>7</v>
      </c>
      <c r="D21" s="3">
        <v>0</v>
      </c>
      <c r="E21" s="3">
        <f t="shared" si="2"/>
        <v>700</v>
      </c>
      <c r="F21" s="3">
        <f t="shared" si="7"/>
        <v>216.29166666666666</v>
      </c>
      <c r="G21" s="3">
        <v>36000</v>
      </c>
      <c r="H21" s="3">
        <v>288.75</v>
      </c>
      <c r="I21" s="3">
        <v>1.1089999999999999E-2</v>
      </c>
      <c r="J21" s="3">
        <v>5.9831998000000003E-4</v>
      </c>
      <c r="K21" s="3">
        <v>1.2073</v>
      </c>
      <c r="L21" s="3">
        <v>0.23804</v>
      </c>
      <c r="M21" s="3">
        <v>166.98</v>
      </c>
      <c r="N21" s="3">
        <v>57.787999999999997</v>
      </c>
      <c r="O21" s="3">
        <v>68.141000000000005</v>
      </c>
      <c r="P21" s="3">
        <v>8.7678000000000006E-2</v>
      </c>
      <c r="Q21" s="3">
        <v>1.2167999999999999E-7</v>
      </c>
      <c r="R21" s="3">
        <v>355.28527000000003</v>
      </c>
      <c r="S21" s="3">
        <v>65.223213000000001</v>
      </c>
      <c r="T21" s="3">
        <v>317.81166999999999</v>
      </c>
      <c r="U21" s="3">
        <v>402.15550000000002</v>
      </c>
      <c r="V21">
        <f t="shared" si="4"/>
        <v>205.71822700000001</v>
      </c>
      <c r="W21" s="3">
        <v>14.601667000000001</v>
      </c>
      <c r="X21" s="3"/>
      <c r="Y21" s="3">
        <f t="shared" si="5"/>
        <v>65.187559999999991</v>
      </c>
      <c r="Z21">
        <f t="shared" si="6"/>
        <v>0.65891202729894249</v>
      </c>
    </row>
    <row r="22" spans="1:26" x14ac:dyDescent="0.35">
      <c r="A22" s="7">
        <f t="shared" si="1"/>
        <v>40029.3125</v>
      </c>
      <c r="B22" s="3">
        <v>216</v>
      </c>
      <c r="C22" s="3">
        <v>7</v>
      </c>
      <c r="D22" s="3">
        <v>30</v>
      </c>
      <c r="E22" s="3">
        <f t="shared" si="2"/>
        <v>730</v>
      </c>
      <c r="F22" s="3">
        <f t="shared" si="7"/>
        <v>216.3125</v>
      </c>
      <c r="G22" s="3">
        <v>36000</v>
      </c>
      <c r="H22" s="3">
        <v>290.94</v>
      </c>
      <c r="I22" s="3">
        <v>1.0904E-2</v>
      </c>
      <c r="J22" s="3">
        <v>5.9424998000000002E-4</v>
      </c>
      <c r="K22" s="3">
        <v>1.1983999999999999</v>
      </c>
      <c r="L22" s="3">
        <v>0.64929000000000003</v>
      </c>
      <c r="M22" s="3">
        <v>81.986000000000004</v>
      </c>
      <c r="N22" s="3">
        <v>92.697000000000003</v>
      </c>
      <c r="O22" s="3">
        <v>78.935000000000002</v>
      </c>
      <c r="P22" s="3">
        <v>0.15375</v>
      </c>
      <c r="Q22" s="3">
        <v>1.6840001000000001E-7</v>
      </c>
      <c r="R22" s="3">
        <v>440.8066</v>
      </c>
      <c r="S22" s="3">
        <v>84.210143000000002</v>
      </c>
      <c r="T22" s="3">
        <v>325.61079999999998</v>
      </c>
      <c r="U22" s="3">
        <v>418.43756999999999</v>
      </c>
      <c r="V22">
        <f t="shared" si="4"/>
        <v>263.76968700000003</v>
      </c>
      <c r="W22" s="3">
        <v>46.306666999999997</v>
      </c>
      <c r="X22" s="3"/>
      <c r="Y22" s="3">
        <f t="shared" si="5"/>
        <v>45.831020000000031</v>
      </c>
      <c r="Z22">
        <f t="shared" si="6"/>
        <v>0.78924683378350946</v>
      </c>
    </row>
    <row r="23" spans="1:26" x14ac:dyDescent="0.35">
      <c r="A23" s="7">
        <f t="shared" si="1"/>
        <v>40029.333333333336</v>
      </c>
      <c r="B23" s="3">
        <v>216</v>
      </c>
      <c r="C23" s="3">
        <v>8</v>
      </c>
      <c r="D23" s="3">
        <v>0</v>
      </c>
      <c r="E23" s="3">
        <f t="shared" si="2"/>
        <v>800</v>
      </c>
      <c r="F23" s="3">
        <f t="shared" si="7"/>
        <v>216.33333333333334</v>
      </c>
      <c r="G23" s="3">
        <v>36000</v>
      </c>
      <c r="H23" s="3">
        <v>292.37</v>
      </c>
      <c r="I23" s="3">
        <v>9.3203000999999997E-3</v>
      </c>
      <c r="J23" s="3">
        <v>5.7754997000000004E-4</v>
      </c>
      <c r="K23" s="3">
        <v>1.1936</v>
      </c>
      <c r="L23" s="3">
        <v>0.87075000000000002</v>
      </c>
      <c r="M23" s="3">
        <v>88.649000000000001</v>
      </c>
      <c r="N23" s="3">
        <v>122.33</v>
      </c>
      <c r="O23" s="3">
        <v>69.718000000000004</v>
      </c>
      <c r="P23" s="3">
        <v>0.17845</v>
      </c>
      <c r="Q23" s="3">
        <v>1.9894999999999999E-7</v>
      </c>
      <c r="R23" s="3">
        <v>517.23253</v>
      </c>
      <c r="S23" s="3">
        <v>101.04783999999999</v>
      </c>
      <c r="T23" s="3">
        <v>330.98557</v>
      </c>
      <c r="U23" s="3">
        <v>433.57947000000001</v>
      </c>
      <c r="V23">
        <f t="shared" si="4"/>
        <v>313.59078999999997</v>
      </c>
      <c r="W23" s="3">
        <v>78.576667</v>
      </c>
      <c r="X23" s="3"/>
      <c r="Y23" s="3">
        <f t="shared" si="5"/>
        <v>42.966122999999982</v>
      </c>
      <c r="Z23">
        <f t="shared" si="6"/>
        <v>0.81717642135064372</v>
      </c>
    </row>
    <row r="24" spans="1:26" x14ac:dyDescent="0.35">
      <c r="A24" s="7">
        <f t="shared" si="1"/>
        <v>40029.354166666672</v>
      </c>
      <c r="B24" s="3">
        <v>216</v>
      </c>
      <c r="C24" s="3">
        <v>8</v>
      </c>
      <c r="D24" s="3">
        <v>30</v>
      </c>
      <c r="E24" s="3">
        <f t="shared" si="2"/>
        <v>830</v>
      </c>
      <c r="F24" s="3">
        <f t="shared" si="7"/>
        <v>216.35416666666669</v>
      </c>
      <c r="G24" s="3">
        <v>36000</v>
      </c>
      <c r="H24" s="3">
        <v>293.3</v>
      </c>
      <c r="I24" s="3">
        <v>8.6716999999999992E-3</v>
      </c>
      <c r="J24" s="3">
        <v>5.7448999999999998E-4</v>
      </c>
      <c r="K24" s="3">
        <v>1.1903999999999999</v>
      </c>
      <c r="L24" s="3">
        <v>0.84397</v>
      </c>
      <c r="M24" s="3">
        <v>18.716999999999999</v>
      </c>
      <c r="N24" s="3">
        <v>165.23</v>
      </c>
      <c r="O24" s="3">
        <v>55.953000000000003</v>
      </c>
      <c r="P24" s="3">
        <v>0.18726999999999999</v>
      </c>
      <c r="Q24" s="3">
        <v>1.2064E-7</v>
      </c>
      <c r="R24" s="3">
        <v>585.26133000000004</v>
      </c>
      <c r="S24" s="3">
        <v>114.48063</v>
      </c>
      <c r="T24" s="3">
        <v>335.90710000000001</v>
      </c>
      <c r="U24" s="3">
        <v>449.36063000000001</v>
      </c>
      <c r="V24">
        <f t="shared" si="4"/>
        <v>357.32717000000002</v>
      </c>
      <c r="W24" s="3">
        <v>114.83333</v>
      </c>
      <c r="X24" s="3"/>
      <c r="Y24" s="3">
        <f t="shared" si="5"/>
        <v>21.310840000000027</v>
      </c>
      <c r="Z24">
        <f t="shared" si="6"/>
        <v>0.91211801503906231</v>
      </c>
    </row>
    <row r="25" spans="1:26" x14ac:dyDescent="0.35">
      <c r="A25" s="7">
        <f t="shared" si="1"/>
        <v>40029.375</v>
      </c>
      <c r="B25" s="3">
        <v>216</v>
      </c>
      <c r="C25" s="3">
        <v>9</v>
      </c>
      <c r="D25" s="3">
        <v>0</v>
      </c>
      <c r="E25" s="3">
        <f t="shared" si="2"/>
        <v>900</v>
      </c>
      <c r="F25" s="3">
        <f t="shared" si="7"/>
        <v>216.375</v>
      </c>
      <c r="G25" s="3">
        <v>36000</v>
      </c>
      <c r="H25" s="3">
        <v>293.95999999999998</v>
      </c>
      <c r="I25" s="3">
        <v>8.5658003000000007E-3</v>
      </c>
      <c r="J25" s="3">
        <v>5.7387002999999997E-4</v>
      </c>
      <c r="K25" s="3">
        <v>1.1877</v>
      </c>
      <c r="L25" s="3">
        <v>0.95650999999999997</v>
      </c>
      <c r="M25" s="3">
        <v>9.8701000000000008</v>
      </c>
      <c r="N25" s="3">
        <v>195.42</v>
      </c>
      <c r="O25" s="3">
        <v>43.319000000000003</v>
      </c>
      <c r="P25" s="3">
        <v>0.21792</v>
      </c>
      <c r="Q25" s="3">
        <v>9.0711999999999999E-8</v>
      </c>
      <c r="R25" s="3">
        <v>645.43116999999995</v>
      </c>
      <c r="S25" s="3">
        <v>126.37307</v>
      </c>
      <c r="T25" s="3">
        <v>339.3519</v>
      </c>
      <c r="U25" s="3">
        <v>461.66732999999999</v>
      </c>
      <c r="V25">
        <f t="shared" si="4"/>
        <v>396.74266999999998</v>
      </c>
      <c r="W25" s="3">
        <v>145.80000000000001</v>
      </c>
      <c r="X25" s="3"/>
      <c r="Y25" s="3">
        <f t="shared" si="5"/>
        <v>12.203669999999988</v>
      </c>
      <c r="Z25">
        <f t="shared" si="6"/>
        <v>0.95136869309631567</v>
      </c>
    </row>
    <row r="26" spans="1:26" x14ac:dyDescent="0.35">
      <c r="A26" s="7">
        <f t="shared" si="1"/>
        <v>40029.395833333336</v>
      </c>
      <c r="B26" s="3">
        <v>216</v>
      </c>
      <c r="C26" s="3">
        <v>9</v>
      </c>
      <c r="D26" s="3">
        <v>30</v>
      </c>
      <c r="E26" s="3">
        <f t="shared" si="2"/>
        <v>930</v>
      </c>
      <c r="F26" s="3">
        <f t="shared" si="7"/>
        <v>216.39583333333334</v>
      </c>
      <c r="G26" s="3">
        <v>36000</v>
      </c>
      <c r="H26" s="3">
        <v>294.31</v>
      </c>
      <c r="I26" s="3">
        <v>8.3017005000000001E-3</v>
      </c>
      <c r="J26" s="3">
        <v>5.7056999999999995E-4</v>
      </c>
      <c r="K26" s="3">
        <v>1.1865000000000001</v>
      </c>
      <c r="L26" s="3">
        <v>8.7987996999999998E-2</v>
      </c>
      <c r="M26" s="3">
        <v>5.3373999999999997</v>
      </c>
      <c r="N26" s="3">
        <v>214.7</v>
      </c>
      <c r="O26" s="3">
        <v>63.034999999999997</v>
      </c>
      <c r="P26" s="3">
        <v>0.11405999999999999</v>
      </c>
      <c r="Q26" s="3">
        <v>1.2550999999999999E-7</v>
      </c>
      <c r="R26" s="3">
        <v>696.89290000000005</v>
      </c>
      <c r="S26" s="3">
        <v>137.68727000000001</v>
      </c>
      <c r="T26" s="3">
        <v>342.00216999999998</v>
      </c>
      <c r="U26" s="3">
        <v>472.36766999999998</v>
      </c>
      <c r="V26">
        <f t="shared" si="4"/>
        <v>428.84013000000004</v>
      </c>
      <c r="W26" s="3">
        <v>164.46666999999999</v>
      </c>
      <c r="X26" s="3"/>
      <c r="Y26" s="3">
        <f t="shared" si="5"/>
        <v>-13.361539999999934</v>
      </c>
      <c r="Z26">
        <f t="shared" si="6"/>
        <v>1.0505403984197204</v>
      </c>
    </row>
    <row r="27" spans="1:26" x14ac:dyDescent="0.35">
      <c r="A27" s="7">
        <f t="shared" si="1"/>
        <v>40029.416666666664</v>
      </c>
      <c r="B27" s="3">
        <v>216</v>
      </c>
      <c r="C27" s="3">
        <v>10</v>
      </c>
      <c r="D27" s="3">
        <v>0</v>
      </c>
      <c r="E27" s="3">
        <f t="shared" si="2"/>
        <v>1000</v>
      </c>
      <c r="F27" s="3">
        <f t="shared" si="7"/>
        <v>216.41666666666666</v>
      </c>
      <c r="G27" s="3">
        <v>36000</v>
      </c>
      <c r="H27" s="3">
        <v>295.08999999999997</v>
      </c>
      <c r="I27" s="3">
        <v>8.0578001E-3</v>
      </c>
      <c r="J27" s="3">
        <v>5.6628999000000004E-4</v>
      </c>
      <c r="K27" s="3">
        <v>1.1836</v>
      </c>
      <c r="L27" s="3">
        <v>0.93796999999999997</v>
      </c>
      <c r="M27" s="3">
        <v>344.6</v>
      </c>
      <c r="N27" s="3">
        <v>243.43</v>
      </c>
      <c r="O27" s="3">
        <v>49.378</v>
      </c>
      <c r="P27" s="3">
        <v>0.20832000000000001</v>
      </c>
      <c r="Q27" s="3">
        <v>1.1184E-7</v>
      </c>
      <c r="R27" s="3">
        <v>744.27886999999998</v>
      </c>
      <c r="S27" s="3">
        <v>147.47577000000001</v>
      </c>
      <c r="T27" s="3">
        <v>344.51080000000002</v>
      </c>
      <c r="U27" s="3">
        <v>482.83823000000001</v>
      </c>
      <c r="V27">
        <f t="shared" si="4"/>
        <v>458.47566999999998</v>
      </c>
      <c r="W27" s="3">
        <v>170.8</v>
      </c>
      <c r="X27" s="3"/>
      <c r="Y27" s="3">
        <f t="shared" si="5"/>
        <v>-5.1323300000000245</v>
      </c>
      <c r="Z27">
        <f t="shared" si="6"/>
        <v>1.0178406814868981</v>
      </c>
    </row>
    <row r="28" spans="1:26" x14ac:dyDescent="0.35">
      <c r="A28" s="7">
        <f t="shared" si="1"/>
        <v>40029.4375</v>
      </c>
      <c r="B28" s="3">
        <v>216</v>
      </c>
      <c r="C28" s="3">
        <v>10</v>
      </c>
      <c r="D28" s="3">
        <v>30</v>
      </c>
      <c r="E28" s="3">
        <f t="shared" si="2"/>
        <v>1030</v>
      </c>
      <c r="F28" s="3">
        <f t="shared" si="7"/>
        <v>216.4375</v>
      </c>
      <c r="G28" s="3">
        <v>36000</v>
      </c>
      <c r="H28" s="3">
        <v>295.22000000000003</v>
      </c>
      <c r="I28" s="3">
        <v>8.3384997999999995E-3</v>
      </c>
      <c r="J28" s="3">
        <v>5.6686002000000001E-4</v>
      </c>
      <c r="K28" s="3">
        <v>1.1828000000000001</v>
      </c>
      <c r="L28" s="3">
        <v>1.2646999999999999</v>
      </c>
      <c r="M28" s="3">
        <v>316.01</v>
      </c>
      <c r="N28" s="3">
        <v>278.52999999999997</v>
      </c>
      <c r="O28" s="3">
        <v>67.113</v>
      </c>
      <c r="P28" s="3">
        <v>0.23935999999999999</v>
      </c>
      <c r="Q28" s="3">
        <v>1.1869E-7</v>
      </c>
      <c r="R28" s="3">
        <v>782.07830000000001</v>
      </c>
      <c r="S28" s="3">
        <v>155.96420000000001</v>
      </c>
      <c r="T28" s="3">
        <v>347.38173</v>
      </c>
      <c r="U28" s="3">
        <v>489.98656999999997</v>
      </c>
      <c r="V28">
        <f t="shared" si="4"/>
        <v>483.5092600000001</v>
      </c>
      <c r="W28" s="3">
        <v>160.93333000000001</v>
      </c>
      <c r="X28" s="3"/>
      <c r="Y28" s="3">
        <f t="shared" si="5"/>
        <v>-23.067069999999887</v>
      </c>
      <c r="Z28">
        <f t="shared" si="6"/>
        <v>1.0715089622465008</v>
      </c>
    </row>
    <row r="29" spans="1:26" x14ac:dyDescent="0.35">
      <c r="A29" s="7">
        <f t="shared" si="1"/>
        <v>40029.458333333336</v>
      </c>
      <c r="B29" s="3">
        <v>216</v>
      </c>
      <c r="C29" s="3">
        <v>11</v>
      </c>
      <c r="D29" s="3">
        <v>0</v>
      </c>
      <c r="E29" s="3">
        <f t="shared" si="2"/>
        <v>1100</v>
      </c>
      <c r="F29" s="3">
        <f t="shared" si="7"/>
        <v>216.45833333333334</v>
      </c>
      <c r="G29" s="3">
        <v>36000</v>
      </c>
      <c r="H29" s="3">
        <v>295.07</v>
      </c>
      <c r="I29" s="3">
        <v>8.5552000000000007E-3</v>
      </c>
      <c r="J29" s="3">
        <v>5.6764000000000001E-4</v>
      </c>
      <c r="K29" s="3">
        <v>1.1833</v>
      </c>
      <c r="L29" s="3">
        <v>0.87646999999999997</v>
      </c>
      <c r="M29" s="3">
        <v>15.866</v>
      </c>
      <c r="N29" s="3">
        <v>240.57</v>
      </c>
      <c r="O29" s="3">
        <v>65.632999999999996</v>
      </c>
      <c r="P29" s="3">
        <v>0.22453999999999999</v>
      </c>
      <c r="Q29" s="3">
        <v>1.1061999999999999E-7</v>
      </c>
      <c r="R29" s="3">
        <v>611.68119999999999</v>
      </c>
      <c r="S29" s="3">
        <v>121.45935</v>
      </c>
      <c r="T29" s="3">
        <v>348.07717000000002</v>
      </c>
      <c r="U29" s="3">
        <v>476.15293000000003</v>
      </c>
      <c r="V29">
        <f t="shared" si="4"/>
        <v>362.14609000000002</v>
      </c>
      <c r="W29" s="3">
        <v>122.36667</v>
      </c>
      <c r="X29" s="3"/>
      <c r="Y29" s="3">
        <f t="shared" si="5"/>
        <v>-66.423579999999973</v>
      </c>
      <c r="Z29">
        <f t="shared" si="6"/>
        <v>1.2770195206911417</v>
      </c>
    </row>
    <row r="30" spans="1:26" x14ac:dyDescent="0.35">
      <c r="A30" s="7">
        <f t="shared" si="1"/>
        <v>40029.479166666672</v>
      </c>
      <c r="B30" s="3">
        <v>216</v>
      </c>
      <c r="C30" s="3">
        <v>11</v>
      </c>
      <c r="D30" s="3">
        <v>30</v>
      </c>
      <c r="E30" s="3">
        <f t="shared" si="2"/>
        <v>1130</v>
      </c>
      <c r="F30" s="3">
        <f t="shared" si="7"/>
        <v>216.47916666666669</v>
      </c>
      <c r="G30" s="3">
        <v>36000</v>
      </c>
      <c r="H30" s="3">
        <v>295.83</v>
      </c>
      <c r="I30" s="3">
        <v>8.6265001000000001E-3</v>
      </c>
      <c r="J30" s="3">
        <v>5.6909001000000003E-4</v>
      </c>
      <c r="K30" s="3">
        <v>1.18</v>
      </c>
      <c r="L30" s="3">
        <v>0.14047000000000001</v>
      </c>
      <c r="M30" s="3">
        <v>44.643999999999998</v>
      </c>
      <c r="N30" s="3">
        <v>325.45999999999998</v>
      </c>
      <c r="O30" s="3">
        <v>70.578000000000003</v>
      </c>
      <c r="P30" s="3">
        <v>0.23502999999999999</v>
      </c>
      <c r="Q30" s="3">
        <v>9.1893000000000001E-8</v>
      </c>
      <c r="R30" s="3">
        <v>840.69156999999996</v>
      </c>
      <c r="S30" s="3">
        <v>171.82820000000001</v>
      </c>
      <c r="T30" s="3">
        <v>359.45370000000003</v>
      </c>
      <c r="U30" s="3">
        <v>500.71449999999999</v>
      </c>
      <c r="V30">
        <f t="shared" si="4"/>
        <v>527.60257000000001</v>
      </c>
      <c r="W30" s="3">
        <v>154.73333</v>
      </c>
      <c r="X30" s="3"/>
      <c r="Y30" s="3">
        <f t="shared" si="5"/>
        <v>-23.168759999999963</v>
      </c>
      <c r="Z30">
        <f t="shared" si="6"/>
        <v>1.0621364207999566</v>
      </c>
    </row>
    <row r="31" spans="1:26" x14ac:dyDescent="0.35">
      <c r="A31" s="7">
        <f t="shared" si="1"/>
        <v>40029.5</v>
      </c>
      <c r="B31" s="3">
        <v>216</v>
      </c>
      <c r="C31" s="3">
        <v>12</v>
      </c>
      <c r="D31" s="3">
        <v>0</v>
      </c>
      <c r="E31" s="3">
        <f t="shared" si="2"/>
        <v>1200</v>
      </c>
      <c r="F31" s="3">
        <f t="shared" si="7"/>
        <v>216.5</v>
      </c>
      <c r="G31" s="3">
        <v>36000</v>
      </c>
      <c r="H31" s="3">
        <v>295.73</v>
      </c>
      <c r="I31" s="3">
        <v>8.7256003000000006E-3</v>
      </c>
      <c r="J31" s="3">
        <v>5.6806998000000003E-4</v>
      </c>
      <c r="K31" s="3">
        <v>1.1802999999999999</v>
      </c>
      <c r="L31" s="3">
        <v>1.5784</v>
      </c>
      <c r="M31" s="3">
        <v>332.61</v>
      </c>
      <c r="N31" s="3">
        <v>250.86</v>
      </c>
      <c r="O31" s="3">
        <v>59.097000000000001</v>
      </c>
      <c r="P31" s="3">
        <v>0.2581</v>
      </c>
      <c r="Q31" s="3">
        <v>1.4642999999999999E-7</v>
      </c>
      <c r="R31" s="3">
        <v>663.01143000000002</v>
      </c>
      <c r="S31" s="3">
        <v>134.91783000000001</v>
      </c>
      <c r="T31" s="3">
        <v>355.15530000000001</v>
      </c>
      <c r="U31" s="3">
        <v>487.98430000000002</v>
      </c>
      <c r="V31">
        <f t="shared" si="4"/>
        <v>395.26460000000003</v>
      </c>
      <c r="W31" s="3">
        <v>120.33333</v>
      </c>
      <c r="X31" s="3"/>
      <c r="Y31" s="3">
        <f t="shared" si="5"/>
        <v>-35.025729999999996</v>
      </c>
      <c r="Z31">
        <f t="shared" si="6"/>
        <v>1.1273981311765662</v>
      </c>
    </row>
    <row r="32" spans="1:26" x14ac:dyDescent="0.35">
      <c r="A32" s="7">
        <f t="shared" si="1"/>
        <v>40029.520833333336</v>
      </c>
      <c r="B32" s="3">
        <v>216</v>
      </c>
      <c r="C32" s="3">
        <v>12</v>
      </c>
      <c r="D32" s="3">
        <v>30</v>
      </c>
      <c r="E32" s="3">
        <f t="shared" si="2"/>
        <v>1230</v>
      </c>
      <c r="F32" s="3">
        <f t="shared" si="7"/>
        <v>216.52083333333334</v>
      </c>
      <c r="G32" s="3">
        <v>36000</v>
      </c>
      <c r="H32" s="3">
        <v>296.17</v>
      </c>
      <c r="I32" s="3">
        <v>8.4918997999999992E-3</v>
      </c>
      <c r="J32" s="3">
        <v>5.7174999000000003E-4</v>
      </c>
      <c r="K32" s="3">
        <v>1.1785000000000001</v>
      </c>
      <c r="L32" s="3">
        <v>1.2338</v>
      </c>
      <c r="M32" s="3">
        <v>7.1912000000000003</v>
      </c>
      <c r="N32" s="3">
        <v>309.32</v>
      </c>
      <c r="O32" s="3">
        <v>63.823999999999998</v>
      </c>
      <c r="P32" s="3">
        <v>0.23985999999999999</v>
      </c>
      <c r="Q32" s="3">
        <v>8.4947998999999997E-8</v>
      </c>
      <c r="R32" s="3">
        <v>804.01806999999997</v>
      </c>
      <c r="S32" s="3">
        <v>167.08412999999999</v>
      </c>
      <c r="T32" s="3">
        <v>354.62486999999999</v>
      </c>
      <c r="U32" s="3">
        <v>500.83366999999998</v>
      </c>
      <c r="V32">
        <f t="shared" si="4"/>
        <v>490.72514000000001</v>
      </c>
      <c r="W32" s="3">
        <v>119.9</v>
      </c>
      <c r="X32" s="3"/>
      <c r="Y32" s="3">
        <f t="shared" si="5"/>
        <v>-2.3188599999999866</v>
      </c>
      <c r="Z32">
        <f t="shared" si="6"/>
        <v>1.0062532437795344</v>
      </c>
    </row>
    <row r="33" spans="1:26" x14ac:dyDescent="0.35">
      <c r="A33" s="7">
        <f t="shared" si="1"/>
        <v>40029.541666666664</v>
      </c>
      <c r="B33" s="3">
        <v>216</v>
      </c>
      <c r="C33" s="3">
        <v>13</v>
      </c>
      <c r="D33" s="3">
        <v>0</v>
      </c>
      <c r="E33" s="3">
        <f t="shared" si="2"/>
        <v>1300</v>
      </c>
      <c r="F33" s="3">
        <f t="shared" si="7"/>
        <v>216.54166666666666</v>
      </c>
      <c r="G33" s="3">
        <v>36000</v>
      </c>
      <c r="H33" s="3">
        <v>296.58</v>
      </c>
      <c r="I33" s="3">
        <v>8.4026996000000007E-3</v>
      </c>
      <c r="J33" s="3">
        <v>5.7005998999999999E-4</v>
      </c>
      <c r="K33" s="3">
        <v>1.1768000000000001</v>
      </c>
      <c r="L33" s="3">
        <v>1.4529000000000001</v>
      </c>
      <c r="M33" s="3">
        <v>353.05</v>
      </c>
      <c r="N33" s="3">
        <v>270.02999999999997</v>
      </c>
      <c r="O33" s="3">
        <v>49.970999999999997</v>
      </c>
      <c r="P33" s="3">
        <v>0.27496999999999999</v>
      </c>
      <c r="Q33" s="3">
        <v>1.4734999E-7</v>
      </c>
      <c r="R33" s="3">
        <v>716.56282999999996</v>
      </c>
      <c r="S33" s="3">
        <v>149.4254</v>
      </c>
      <c r="T33" s="3">
        <v>353.49337000000003</v>
      </c>
      <c r="U33" s="3">
        <v>496.52623</v>
      </c>
      <c r="V33">
        <f t="shared" si="4"/>
        <v>424.10457000000002</v>
      </c>
      <c r="W33" s="3">
        <v>111.16</v>
      </c>
      <c r="X33" s="3"/>
      <c r="Y33" s="3">
        <f t="shared" si="5"/>
        <v>-7.0564299999999491</v>
      </c>
      <c r="Z33">
        <f t="shared" si="6"/>
        <v>1.0225484979656301</v>
      </c>
    </row>
    <row r="34" spans="1:26" x14ac:dyDescent="0.35">
      <c r="A34" s="7">
        <f t="shared" si="1"/>
        <v>40029.5625</v>
      </c>
      <c r="B34" s="3">
        <v>216</v>
      </c>
      <c r="C34" s="3">
        <v>13</v>
      </c>
      <c r="D34" s="3">
        <v>30</v>
      </c>
      <c r="E34" s="3">
        <f t="shared" si="2"/>
        <v>1330</v>
      </c>
      <c r="F34" s="3">
        <f t="shared" si="7"/>
        <v>216.5625</v>
      </c>
      <c r="G34" s="3">
        <v>36000</v>
      </c>
      <c r="H34" s="3">
        <v>296.69</v>
      </c>
      <c r="I34" s="3">
        <v>8.1604998999999998E-3</v>
      </c>
      <c r="J34" s="3">
        <v>5.6941998999999999E-4</v>
      </c>
      <c r="K34" s="3">
        <v>1.1763999999999999</v>
      </c>
      <c r="L34" s="3">
        <v>1.2171000000000001</v>
      </c>
      <c r="M34" s="3">
        <v>28.873000000000001</v>
      </c>
      <c r="N34" s="3">
        <v>255.83</v>
      </c>
      <c r="O34" s="3">
        <v>53.110999999999997</v>
      </c>
      <c r="P34" s="3">
        <v>0.24728</v>
      </c>
      <c r="Q34" s="3">
        <v>1.1801E-7</v>
      </c>
      <c r="R34" s="3">
        <v>733.45362999999998</v>
      </c>
      <c r="S34" s="3">
        <v>156.10650000000001</v>
      </c>
      <c r="T34" s="3">
        <v>353.00967000000003</v>
      </c>
      <c r="U34" s="3">
        <v>498.44272999999998</v>
      </c>
      <c r="V34">
        <f t="shared" si="4"/>
        <v>431.91407000000004</v>
      </c>
      <c r="W34" s="3">
        <v>125.5</v>
      </c>
      <c r="X34" s="3"/>
      <c r="Y34" s="3">
        <f t="shared" si="5"/>
        <v>-2.5269299999999646</v>
      </c>
      <c r="Z34">
        <f t="shared" si="6"/>
        <v>1.008246781879174</v>
      </c>
    </row>
    <row r="35" spans="1:26" x14ac:dyDescent="0.35">
      <c r="A35" s="7">
        <f t="shared" si="1"/>
        <v>40029.583333333336</v>
      </c>
      <c r="B35" s="3">
        <v>216</v>
      </c>
      <c r="C35" s="3">
        <v>14</v>
      </c>
      <c r="D35" s="3">
        <v>0</v>
      </c>
      <c r="E35" s="3">
        <f t="shared" si="2"/>
        <v>1400</v>
      </c>
      <c r="F35" s="3">
        <f t="shared" si="7"/>
        <v>216.58333333333334</v>
      </c>
      <c r="G35" s="3">
        <v>36000</v>
      </c>
      <c r="H35" s="3">
        <v>296.42</v>
      </c>
      <c r="I35" s="3">
        <v>7.9851998000000004E-3</v>
      </c>
      <c r="J35" s="3">
        <v>5.7367997999999999E-4</v>
      </c>
      <c r="K35" s="3">
        <v>1.1773</v>
      </c>
      <c r="L35" s="3">
        <v>0.34154000000000001</v>
      </c>
      <c r="M35" s="3">
        <v>330.47</v>
      </c>
      <c r="N35" s="3">
        <v>250.67</v>
      </c>
      <c r="O35" s="3">
        <v>57.634</v>
      </c>
      <c r="P35" s="3">
        <v>8.4756001999999997E-2</v>
      </c>
      <c r="Q35" s="3">
        <v>1.3757999999999999E-7</v>
      </c>
      <c r="R35" s="3">
        <v>678.81933000000004</v>
      </c>
      <c r="S35" s="3">
        <v>145.90880000000001</v>
      </c>
      <c r="T35" s="3">
        <v>352.40570000000002</v>
      </c>
      <c r="U35" s="3">
        <v>496.43097</v>
      </c>
      <c r="V35">
        <f t="shared" si="4"/>
        <v>388.88526000000002</v>
      </c>
      <c r="W35" s="3">
        <v>88.836667000000006</v>
      </c>
      <c r="X35" s="3"/>
      <c r="Y35" s="3">
        <f t="shared" si="5"/>
        <v>-8.2554069999999768</v>
      </c>
      <c r="Z35">
        <f t="shared" si="6"/>
        <v>1.0275135667774986</v>
      </c>
    </row>
    <row r="36" spans="1:26" x14ac:dyDescent="0.35">
      <c r="A36" s="7">
        <f t="shared" si="1"/>
        <v>40029.604166666672</v>
      </c>
      <c r="B36" s="3">
        <v>216</v>
      </c>
      <c r="C36" s="3">
        <v>14</v>
      </c>
      <c r="D36" s="3">
        <v>30</v>
      </c>
      <c r="E36" s="3">
        <f t="shared" si="2"/>
        <v>1430</v>
      </c>
      <c r="F36" s="3">
        <f t="shared" si="7"/>
        <v>216.60416666666669</v>
      </c>
      <c r="G36" s="3">
        <v>36000</v>
      </c>
      <c r="H36" s="3">
        <v>296.85000000000002</v>
      </c>
      <c r="I36" s="3">
        <v>7.8606000000000006E-3</v>
      </c>
      <c r="J36" s="3">
        <v>5.7593E-4</v>
      </c>
      <c r="K36" s="3">
        <v>1.1756</v>
      </c>
      <c r="L36" s="3">
        <v>1.1597</v>
      </c>
      <c r="M36" s="3">
        <v>73.555000000000007</v>
      </c>
      <c r="N36" s="3">
        <v>235.26</v>
      </c>
      <c r="O36" s="3">
        <v>51.746000000000002</v>
      </c>
      <c r="P36" s="3">
        <v>0.23080999999999999</v>
      </c>
      <c r="Q36" s="3">
        <v>6.0555997999999996E-8</v>
      </c>
      <c r="R36" s="3">
        <v>635.56893000000002</v>
      </c>
      <c r="S36" s="3">
        <v>139.87790000000001</v>
      </c>
      <c r="T36" s="3">
        <v>352.56420000000003</v>
      </c>
      <c r="U36" s="3">
        <v>492.94110000000001</v>
      </c>
      <c r="V36">
        <f t="shared" si="4"/>
        <v>355.31412999999998</v>
      </c>
      <c r="W36" s="3">
        <v>77.696667000000005</v>
      </c>
      <c r="X36" s="3"/>
      <c r="Y36" s="3">
        <f t="shared" si="5"/>
        <v>-9.3885370000000279</v>
      </c>
      <c r="Z36">
        <f t="shared" si="6"/>
        <v>1.0338182508353229</v>
      </c>
    </row>
    <row r="37" spans="1:26" x14ac:dyDescent="0.35">
      <c r="A37" s="7">
        <f t="shared" si="1"/>
        <v>40029.625</v>
      </c>
      <c r="B37" s="3">
        <v>216</v>
      </c>
      <c r="C37" s="3">
        <v>15</v>
      </c>
      <c r="D37" s="3">
        <v>0</v>
      </c>
      <c r="E37" s="3">
        <f t="shared" si="2"/>
        <v>1500</v>
      </c>
      <c r="F37" s="3">
        <f t="shared" si="7"/>
        <v>216.625</v>
      </c>
      <c r="G37" s="3">
        <v>36000</v>
      </c>
      <c r="H37" s="3">
        <v>297.08</v>
      </c>
      <c r="I37" s="3">
        <v>7.7595998999999997E-3</v>
      </c>
      <c r="J37" s="3">
        <v>5.8227998999999995E-4</v>
      </c>
      <c r="K37" s="3">
        <v>1.1748000000000001</v>
      </c>
      <c r="L37" s="3">
        <v>1.3448</v>
      </c>
      <c r="M37" s="3">
        <v>0.41805999999999999</v>
      </c>
      <c r="N37" s="3">
        <v>241.59</v>
      </c>
      <c r="O37" s="3">
        <v>54.4</v>
      </c>
      <c r="P37" s="3">
        <v>0.24754000000000001</v>
      </c>
      <c r="Q37" s="3">
        <v>1.2256000000000001E-7</v>
      </c>
      <c r="R37" s="3">
        <v>570.13509999999997</v>
      </c>
      <c r="S37" s="3">
        <v>128.43440000000001</v>
      </c>
      <c r="T37" s="3">
        <v>352.47329999999999</v>
      </c>
      <c r="U37" s="3">
        <v>488.76287000000002</v>
      </c>
      <c r="V37">
        <f t="shared" si="4"/>
        <v>305.41112999999996</v>
      </c>
      <c r="W37" s="3">
        <v>91.206666999999996</v>
      </c>
      <c r="X37" s="3"/>
      <c r="Y37" s="3">
        <f t="shared" si="5"/>
        <v>-81.785537000000033</v>
      </c>
      <c r="Z37">
        <f t="shared" si="6"/>
        <v>1.3818106114810504</v>
      </c>
    </row>
    <row r="38" spans="1:26" x14ac:dyDescent="0.35">
      <c r="A38" s="7">
        <f t="shared" si="1"/>
        <v>40029.645833333336</v>
      </c>
      <c r="B38" s="3">
        <v>216</v>
      </c>
      <c r="C38" s="3">
        <v>15</v>
      </c>
      <c r="D38" s="3">
        <v>30</v>
      </c>
      <c r="E38" s="3">
        <f t="shared" si="2"/>
        <v>1530</v>
      </c>
      <c r="F38" s="3">
        <f t="shared" si="7"/>
        <v>216.64583333333334</v>
      </c>
      <c r="G38" s="3">
        <v>36000</v>
      </c>
      <c r="H38" s="3">
        <v>297.08999999999997</v>
      </c>
      <c r="I38" s="3">
        <v>7.6923998999999998E-3</v>
      </c>
      <c r="J38" s="3">
        <v>5.8522000000000001E-4</v>
      </c>
      <c r="K38" s="3">
        <v>1.1747000000000001</v>
      </c>
      <c r="L38" s="3">
        <v>1.415</v>
      </c>
      <c r="M38" s="3">
        <v>343.77</v>
      </c>
      <c r="N38" s="3">
        <v>205.24</v>
      </c>
      <c r="O38" s="3">
        <v>45.180999999999997</v>
      </c>
      <c r="P38" s="3">
        <v>0.24076</v>
      </c>
      <c r="Q38" s="3">
        <v>1.0024E-7</v>
      </c>
      <c r="R38" s="3">
        <v>494.91629999999998</v>
      </c>
      <c r="S38" s="3">
        <v>113.95007</v>
      </c>
      <c r="T38" s="3">
        <v>352.08366999999998</v>
      </c>
      <c r="U38" s="3">
        <v>482.64193</v>
      </c>
      <c r="V38">
        <f t="shared" si="4"/>
        <v>250.40796999999998</v>
      </c>
      <c r="W38" s="3">
        <v>70.826667</v>
      </c>
      <c r="X38" s="3"/>
      <c r="Y38" s="3">
        <f t="shared" si="5"/>
        <v>-70.839697000000029</v>
      </c>
      <c r="Z38">
        <f t="shared" si="6"/>
        <v>1.3944714500707236</v>
      </c>
    </row>
    <row r="39" spans="1:26" x14ac:dyDescent="0.35">
      <c r="A39" s="7">
        <f t="shared" si="1"/>
        <v>40029.666666666664</v>
      </c>
      <c r="B39" s="3">
        <v>216</v>
      </c>
      <c r="C39" s="3">
        <v>16</v>
      </c>
      <c r="D39" s="3">
        <v>0</v>
      </c>
      <c r="E39" s="3">
        <f t="shared" si="2"/>
        <v>1600</v>
      </c>
      <c r="F39" s="3">
        <f t="shared" si="7"/>
        <v>216.66666666666666</v>
      </c>
      <c r="G39" s="3">
        <v>36000</v>
      </c>
      <c r="H39" s="3">
        <v>297.08</v>
      </c>
      <c r="I39" s="3">
        <v>7.7423001999999998E-3</v>
      </c>
      <c r="J39" s="3">
        <v>5.8275001E-4</v>
      </c>
      <c r="K39" s="3">
        <v>1.1747000000000001</v>
      </c>
      <c r="L39" s="3">
        <v>0.79054999999999997</v>
      </c>
      <c r="M39" s="3">
        <v>74.153000000000006</v>
      </c>
      <c r="N39" s="3">
        <v>152.94999999999999</v>
      </c>
      <c r="O39" s="3">
        <v>40.204999999999998</v>
      </c>
      <c r="P39" s="3">
        <v>0.17854</v>
      </c>
      <c r="Q39" s="3">
        <v>5.5067002E-8</v>
      </c>
      <c r="R39" s="3">
        <v>417.69627000000003</v>
      </c>
      <c r="S39" s="3">
        <v>100.14803999999999</v>
      </c>
      <c r="T39" s="3">
        <v>352.91777000000002</v>
      </c>
      <c r="U39" s="3">
        <v>476.6311</v>
      </c>
      <c r="V39">
        <f t="shared" si="4"/>
        <v>193.83490000000012</v>
      </c>
      <c r="W39" s="3">
        <v>24.552</v>
      </c>
      <c r="X39" s="3"/>
      <c r="Y39" s="3">
        <f t="shared" si="5"/>
        <v>-23.872099999999868</v>
      </c>
      <c r="Z39">
        <f t="shared" si="6"/>
        <v>1.1410189688385526</v>
      </c>
    </row>
    <row r="40" spans="1:26" x14ac:dyDescent="0.35">
      <c r="A40" s="7">
        <f t="shared" si="1"/>
        <v>40029.6875</v>
      </c>
      <c r="B40" s="3">
        <v>216</v>
      </c>
      <c r="C40" s="3">
        <v>16</v>
      </c>
      <c r="D40" s="3">
        <v>30</v>
      </c>
      <c r="E40" s="3">
        <f t="shared" si="2"/>
        <v>1630</v>
      </c>
      <c r="F40" s="3">
        <f t="shared" si="7"/>
        <v>216.6875</v>
      </c>
      <c r="G40" s="3">
        <v>36000</v>
      </c>
      <c r="H40" s="3">
        <v>296.85000000000002</v>
      </c>
      <c r="I40" s="3">
        <v>7.7356999000000003E-3</v>
      </c>
      <c r="J40" s="3">
        <v>5.8620999000000003E-4</v>
      </c>
      <c r="K40" s="3">
        <v>1.1755</v>
      </c>
      <c r="L40" s="3">
        <v>0.64490000000000003</v>
      </c>
      <c r="M40" s="3">
        <v>49.600999999999999</v>
      </c>
      <c r="N40" s="3">
        <v>101.02</v>
      </c>
      <c r="O40" s="3">
        <v>32.118000000000002</v>
      </c>
      <c r="P40" s="3">
        <v>0.19891</v>
      </c>
      <c r="Q40" s="3">
        <v>6.4932997999999996E-8</v>
      </c>
      <c r="R40" s="3">
        <v>340.76873000000001</v>
      </c>
      <c r="S40" s="3">
        <v>85.411213000000004</v>
      </c>
      <c r="T40" s="3">
        <v>351.44047</v>
      </c>
      <c r="U40" s="3">
        <v>468.45922999999999</v>
      </c>
      <c r="V40">
        <f t="shared" si="4"/>
        <v>138.33875700000004</v>
      </c>
      <c r="W40" s="3">
        <v>-6.3066332999999997</v>
      </c>
      <c r="X40" s="3"/>
      <c r="Y40" s="3">
        <f t="shared" si="5"/>
        <v>11.507390300000045</v>
      </c>
      <c r="Z40">
        <f t="shared" si="6"/>
        <v>0.92044412700513123</v>
      </c>
    </row>
    <row r="41" spans="1:26" x14ac:dyDescent="0.35">
      <c r="A41" s="7">
        <f t="shared" si="1"/>
        <v>40029.708333333336</v>
      </c>
      <c r="B41" s="3">
        <v>216</v>
      </c>
      <c r="C41" s="3">
        <v>17</v>
      </c>
      <c r="D41" s="3">
        <v>0</v>
      </c>
      <c r="E41" s="3">
        <f t="shared" si="2"/>
        <v>1700</v>
      </c>
      <c r="F41" s="3">
        <f t="shared" si="7"/>
        <v>216.70833333333334</v>
      </c>
      <c r="G41" s="3">
        <v>36000</v>
      </c>
      <c r="H41" s="3">
        <v>297.01</v>
      </c>
      <c r="I41" s="3">
        <v>7.9335002000000005E-3</v>
      </c>
      <c r="J41" s="3">
        <v>5.9307000000000001E-4</v>
      </c>
      <c r="K41" s="3">
        <v>1.1746000000000001</v>
      </c>
      <c r="L41" s="3">
        <v>0.91019000000000005</v>
      </c>
      <c r="M41" s="3">
        <v>63.500999999999998</v>
      </c>
      <c r="N41" s="3">
        <v>71.369</v>
      </c>
      <c r="O41" s="3">
        <v>31.402999999999999</v>
      </c>
      <c r="P41" s="3">
        <v>0.16633999999999999</v>
      </c>
      <c r="Q41" s="3">
        <v>6.0639997999999998E-8</v>
      </c>
      <c r="R41" s="3">
        <v>262.05572999999998</v>
      </c>
      <c r="S41" s="3">
        <v>70.300056999999995</v>
      </c>
      <c r="T41" s="3">
        <v>349.99270000000001</v>
      </c>
      <c r="U41" s="3">
        <v>459.35777000000002</v>
      </c>
      <c r="V41">
        <f t="shared" si="4"/>
        <v>82.390602999999999</v>
      </c>
      <c r="W41" s="3">
        <v>-27.774332999999999</v>
      </c>
      <c r="X41" s="3"/>
      <c r="Y41" s="3">
        <f t="shared" si="5"/>
        <v>7.3929359999999988</v>
      </c>
      <c r="Z41">
        <f t="shared" si="6"/>
        <v>0.93289211369396152</v>
      </c>
    </row>
    <row r="42" spans="1:26" x14ac:dyDescent="0.35">
      <c r="A42" s="7">
        <f t="shared" si="1"/>
        <v>40029.729166666672</v>
      </c>
      <c r="B42" s="3">
        <v>216</v>
      </c>
      <c r="C42" s="3">
        <v>17</v>
      </c>
      <c r="D42" s="3">
        <v>30</v>
      </c>
      <c r="E42" s="3">
        <f t="shared" si="2"/>
        <v>1730</v>
      </c>
      <c r="F42" s="3">
        <f t="shared" si="7"/>
        <v>216.72916666666669</v>
      </c>
      <c r="G42" s="3">
        <v>36000</v>
      </c>
      <c r="H42" s="3">
        <v>296.77999999999997</v>
      </c>
      <c r="I42" s="3">
        <v>7.9573001999999997E-3</v>
      </c>
      <c r="J42" s="3">
        <v>5.9463001999999999E-4</v>
      </c>
      <c r="K42" s="3">
        <v>1.1754</v>
      </c>
      <c r="L42" s="3">
        <v>0.84155999999999997</v>
      </c>
      <c r="M42" s="3">
        <v>69.003</v>
      </c>
      <c r="N42" s="3">
        <v>33.966999999999999</v>
      </c>
      <c r="O42" s="3">
        <v>20.353000000000002</v>
      </c>
      <c r="P42" s="3">
        <v>0.15304000000000001</v>
      </c>
      <c r="Q42" s="3">
        <v>5.4051997999999999E-8</v>
      </c>
      <c r="R42" s="3">
        <v>186.61736999999999</v>
      </c>
      <c r="S42" s="3">
        <v>53.326459999999997</v>
      </c>
      <c r="T42" s="3">
        <v>347.74356999999998</v>
      </c>
      <c r="U42" s="3">
        <v>449.14420000000001</v>
      </c>
      <c r="V42">
        <f t="shared" si="4"/>
        <v>31.890279999999962</v>
      </c>
      <c r="W42" s="3">
        <v>-38.766666999999998</v>
      </c>
      <c r="X42" s="3"/>
      <c r="Y42" s="3">
        <f t="shared" si="5"/>
        <v>16.336946999999959</v>
      </c>
      <c r="Z42">
        <f t="shared" si="6"/>
        <v>0.7687849858556729</v>
      </c>
    </row>
    <row r="43" spans="1:26" x14ac:dyDescent="0.35">
      <c r="A43" s="7">
        <f t="shared" si="1"/>
        <v>40029.75</v>
      </c>
      <c r="B43" s="3">
        <v>216</v>
      </c>
      <c r="C43" s="3">
        <v>18</v>
      </c>
      <c r="D43" s="3">
        <v>0</v>
      </c>
      <c r="E43" s="3">
        <f t="shared" si="2"/>
        <v>1800</v>
      </c>
      <c r="F43" s="3">
        <f t="shared" si="7"/>
        <v>216.75</v>
      </c>
      <c r="G43" s="3">
        <v>36000</v>
      </c>
      <c r="H43" s="3">
        <v>296.01</v>
      </c>
      <c r="I43" s="3">
        <v>8.5643995999999997E-3</v>
      </c>
      <c r="J43" s="3">
        <v>5.9596001000000005E-4</v>
      </c>
      <c r="K43" s="3">
        <v>1.1780999999999999</v>
      </c>
      <c r="L43" s="3">
        <v>0.88829999999999998</v>
      </c>
      <c r="M43" s="3">
        <v>43.255000000000003</v>
      </c>
      <c r="N43" s="3">
        <v>8.0985999999999994</v>
      </c>
      <c r="O43" s="3">
        <v>20.033000000000001</v>
      </c>
      <c r="P43" s="3">
        <v>0.16081999999999999</v>
      </c>
      <c r="Q43" s="3">
        <v>3.0950999999999997E-8</v>
      </c>
      <c r="R43" s="3">
        <v>118.73026</v>
      </c>
      <c r="S43" s="3">
        <v>36.713920000000002</v>
      </c>
      <c r="T43" s="3">
        <v>344.79937000000001</v>
      </c>
      <c r="U43" s="3">
        <v>436.86223000000001</v>
      </c>
      <c r="V43">
        <f t="shared" si="4"/>
        <v>-10.046519999999987</v>
      </c>
      <c r="W43" s="3">
        <v>-42.546666999999999</v>
      </c>
      <c r="X43" s="3"/>
      <c r="Y43" s="3">
        <f t="shared" si="5"/>
        <v>4.3685470000000137</v>
      </c>
      <c r="Z43">
        <f t="shared" si="6"/>
        <v>0.86558377720568425</v>
      </c>
    </row>
    <row r="44" spans="1:26" x14ac:dyDescent="0.35">
      <c r="A44" s="7">
        <f t="shared" si="1"/>
        <v>40029.770833333336</v>
      </c>
      <c r="B44" s="3">
        <v>216</v>
      </c>
      <c r="C44" s="3">
        <v>18</v>
      </c>
      <c r="D44" s="3">
        <v>30</v>
      </c>
      <c r="E44" s="3">
        <f t="shared" si="2"/>
        <v>1830</v>
      </c>
      <c r="F44" s="3">
        <f t="shared" si="7"/>
        <v>216.77083333333334</v>
      </c>
      <c r="G44" s="3">
        <v>36000</v>
      </c>
      <c r="H44" s="3">
        <v>294.63</v>
      </c>
      <c r="I44" s="3">
        <v>9.0995003000000005E-3</v>
      </c>
      <c r="J44" s="3">
        <v>5.9380998999999999E-4</v>
      </c>
      <c r="K44" s="3">
        <v>1.1834</v>
      </c>
      <c r="L44" s="3">
        <v>0.68332000000000004</v>
      </c>
      <c r="M44" s="3">
        <v>63.110999999999997</v>
      </c>
      <c r="N44" s="3">
        <v>-4.2220000000000004</v>
      </c>
      <c r="O44" s="3">
        <v>16.071000000000002</v>
      </c>
      <c r="P44" s="3">
        <v>0.11905</v>
      </c>
      <c r="Q44" s="3">
        <v>3.8572001E-8</v>
      </c>
      <c r="R44" s="3">
        <v>61.049419999999998</v>
      </c>
      <c r="S44" s="3">
        <v>20.961546999999999</v>
      </c>
      <c r="T44" s="3">
        <v>341.26436999999999</v>
      </c>
      <c r="U44" s="3">
        <v>422.59426999999999</v>
      </c>
      <c r="V44">
        <f t="shared" si="4"/>
        <v>-41.242027000000007</v>
      </c>
      <c r="W44" s="3">
        <v>-39.33</v>
      </c>
      <c r="X44" s="3"/>
      <c r="Y44" s="3">
        <f t="shared" si="5"/>
        <v>-13.761027000000013</v>
      </c>
      <c r="Z44">
        <f t="shared" si="6"/>
        <v>6.1970882210345062</v>
      </c>
    </row>
    <row r="45" spans="1:26" x14ac:dyDescent="0.35">
      <c r="A45" s="7">
        <f t="shared" si="1"/>
        <v>40029.791666666664</v>
      </c>
      <c r="B45" s="3">
        <v>216</v>
      </c>
      <c r="C45" s="3">
        <v>19</v>
      </c>
      <c r="D45" s="3">
        <v>0</v>
      </c>
      <c r="E45" s="3">
        <f t="shared" si="2"/>
        <v>1900</v>
      </c>
      <c r="F45" s="3">
        <f t="shared" si="7"/>
        <v>216.79166666666666</v>
      </c>
      <c r="G45" s="3">
        <v>36000</v>
      </c>
      <c r="H45" s="3">
        <v>293.16000000000003</v>
      </c>
      <c r="I45" s="3">
        <v>9.4613004000000007E-3</v>
      </c>
      <c r="J45" s="3">
        <v>5.9493998000000005E-4</v>
      </c>
      <c r="K45" s="3">
        <v>1.1894</v>
      </c>
      <c r="L45" s="3">
        <v>0.49530999999999997</v>
      </c>
      <c r="M45" s="3">
        <v>58.805999999999997</v>
      </c>
      <c r="N45" s="3">
        <v>-9.4617002000000006E-2</v>
      </c>
      <c r="O45" s="3">
        <v>-1.161</v>
      </c>
      <c r="P45" s="3">
        <v>4.4479000999999997E-2</v>
      </c>
      <c r="Q45" s="3">
        <v>1.205E-8</v>
      </c>
      <c r="R45" s="3">
        <v>18.591498999999999</v>
      </c>
      <c r="S45" s="3">
        <v>7.2687913000000002</v>
      </c>
      <c r="T45" s="3">
        <v>337.34957000000003</v>
      </c>
      <c r="U45" s="3">
        <v>404.19542999999999</v>
      </c>
      <c r="V45">
        <f t="shared" si="4"/>
        <v>-55.523152299999936</v>
      </c>
      <c r="W45" s="3">
        <v>-45.246667000000002</v>
      </c>
      <c r="X45" s="3"/>
      <c r="Y45" s="3">
        <f t="shared" si="5"/>
        <v>-9.0208682979999324</v>
      </c>
      <c r="Z45">
        <f t="shared" si="6"/>
        <v>0.12218350587238307</v>
      </c>
    </row>
    <row r="46" spans="1:26" x14ac:dyDescent="0.35">
      <c r="A46" s="7">
        <f t="shared" si="1"/>
        <v>40029.8125</v>
      </c>
      <c r="B46" s="3">
        <v>216</v>
      </c>
      <c r="C46" s="3">
        <v>19</v>
      </c>
      <c r="D46" s="3">
        <v>30</v>
      </c>
      <c r="E46" s="3">
        <f t="shared" si="2"/>
        <v>1930</v>
      </c>
      <c r="F46" s="3">
        <f t="shared" si="7"/>
        <v>216.8125</v>
      </c>
      <c r="G46" s="3">
        <v>36000</v>
      </c>
      <c r="H46" s="3">
        <v>292.26</v>
      </c>
      <c r="I46" s="3">
        <v>9.2478999999999999E-3</v>
      </c>
      <c r="J46" s="3">
        <v>6.1754998999999995E-4</v>
      </c>
      <c r="K46" s="3">
        <v>1.1934</v>
      </c>
      <c r="L46" s="3">
        <v>0.74106000000000005</v>
      </c>
      <c r="M46" s="3">
        <v>82.224999999999994</v>
      </c>
      <c r="N46" s="3">
        <v>6.8057999999999996</v>
      </c>
      <c r="O46" s="3">
        <v>-11.997</v>
      </c>
      <c r="P46" s="3">
        <v>7.3434002999999998E-2</v>
      </c>
      <c r="Q46" s="3">
        <v>-9.0298996999999996E-8</v>
      </c>
      <c r="R46" s="3">
        <v>0</v>
      </c>
      <c r="S46" s="3">
        <v>0</v>
      </c>
      <c r="T46" s="3">
        <v>334.24603000000002</v>
      </c>
      <c r="U46" s="3">
        <v>390.67513000000002</v>
      </c>
      <c r="V46">
        <f t="shared" si="4"/>
        <v>-56.429100000000005</v>
      </c>
      <c r="W46" s="3">
        <v>-60.14</v>
      </c>
      <c r="X46" s="3"/>
      <c r="Y46" s="3">
        <f t="shared" si="5"/>
        <v>8.9020999999999972</v>
      </c>
      <c r="Z46">
        <f t="shared" si="6"/>
        <v>1.3989059257861993</v>
      </c>
    </row>
    <row r="47" spans="1:26" x14ac:dyDescent="0.35">
      <c r="A47" s="7">
        <f t="shared" si="1"/>
        <v>40029.833333333336</v>
      </c>
      <c r="B47" s="3">
        <v>216</v>
      </c>
      <c r="C47" s="3">
        <v>20</v>
      </c>
      <c r="D47" s="3">
        <v>0</v>
      </c>
      <c r="E47" s="3">
        <f t="shared" si="2"/>
        <v>2000</v>
      </c>
      <c r="F47" s="3">
        <f t="shared" si="7"/>
        <v>216.83333333333334</v>
      </c>
      <c r="G47" s="3">
        <v>36000</v>
      </c>
      <c r="H47" s="3">
        <v>291.47000000000003</v>
      </c>
      <c r="I47" s="3">
        <v>8.9509003E-3</v>
      </c>
      <c r="J47" s="3">
        <v>6.3204003000000004E-4</v>
      </c>
      <c r="K47" s="3">
        <v>1.1971000000000001</v>
      </c>
      <c r="L47" s="3">
        <v>0.92923</v>
      </c>
      <c r="M47" s="3">
        <v>120.73</v>
      </c>
      <c r="N47" s="3">
        <v>-3.4567999999999999</v>
      </c>
      <c r="O47" s="3">
        <v>0.62309000000000003</v>
      </c>
      <c r="P47" s="3">
        <v>5.7386E-2</v>
      </c>
      <c r="Q47" s="3">
        <v>6.7605001000000006E-8</v>
      </c>
      <c r="R47" s="3">
        <v>0</v>
      </c>
      <c r="S47" s="3">
        <v>0</v>
      </c>
      <c r="T47" s="3">
        <v>332.45022999999998</v>
      </c>
      <c r="U47" s="3">
        <v>384.11540000000002</v>
      </c>
      <c r="V47">
        <f t="shared" si="4"/>
        <v>-51.665170000000046</v>
      </c>
      <c r="W47" s="3">
        <v>-69.043333000000004</v>
      </c>
      <c r="X47" s="3"/>
      <c r="Y47" s="3">
        <f t="shared" si="5"/>
        <v>20.211872999999962</v>
      </c>
      <c r="Z47">
        <f t="shared" si="6"/>
        <v>0.16306153878289706</v>
      </c>
    </row>
    <row r="48" spans="1:26" x14ac:dyDescent="0.35">
      <c r="A48" s="7">
        <f t="shared" si="1"/>
        <v>40029.854166666672</v>
      </c>
      <c r="B48" s="3">
        <v>216</v>
      </c>
      <c r="C48" s="3">
        <v>20</v>
      </c>
      <c r="D48" s="3">
        <v>30</v>
      </c>
      <c r="E48" s="3">
        <f t="shared" si="2"/>
        <v>2030</v>
      </c>
      <c r="F48" s="3">
        <f t="shared" si="7"/>
        <v>216.85416666666669</v>
      </c>
      <c r="G48" s="3">
        <v>36000</v>
      </c>
      <c r="H48" s="3">
        <v>288.18</v>
      </c>
      <c r="I48" s="3">
        <v>1.026E-2</v>
      </c>
      <c r="J48" s="3">
        <v>6.9071998999999996E-4</v>
      </c>
      <c r="K48" s="3">
        <v>1.2103999999999999</v>
      </c>
      <c r="L48" s="3">
        <v>1.1167</v>
      </c>
      <c r="M48" s="3">
        <v>177.86</v>
      </c>
      <c r="N48" s="3">
        <v>3.0802999999999998</v>
      </c>
      <c r="O48" s="3">
        <v>1.9555</v>
      </c>
      <c r="P48" s="3">
        <v>4.2518001E-2</v>
      </c>
      <c r="Q48" s="3">
        <v>-1.2988E-8</v>
      </c>
      <c r="R48" s="3">
        <v>0</v>
      </c>
      <c r="S48" s="3">
        <v>0</v>
      </c>
      <c r="T48" s="3">
        <v>328.47426999999999</v>
      </c>
      <c r="U48" s="3">
        <v>378.75569999999999</v>
      </c>
      <c r="V48">
        <f t="shared" si="4"/>
        <v>-50.28143</v>
      </c>
      <c r="W48" s="3">
        <v>-74.849999999999994</v>
      </c>
      <c r="X48" s="3"/>
      <c r="Y48" s="3">
        <f t="shared" si="5"/>
        <v>19.532769999999992</v>
      </c>
      <c r="Z48">
        <f t="shared" si="6"/>
        <v>0.20496919438127661</v>
      </c>
    </row>
    <row r="49" spans="1:26" x14ac:dyDescent="0.35">
      <c r="A49" s="7">
        <f t="shared" si="1"/>
        <v>40029.875</v>
      </c>
      <c r="B49" s="3">
        <v>216</v>
      </c>
      <c r="C49" s="3">
        <v>21</v>
      </c>
      <c r="D49" s="3">
        <v>0</v>
      </c>
      <c r="E49" s="3">
        <f t="shared" si="2"/>
        <v>2100</v>
      </c>
      <c r="F49" s="3">
        <f t="shared" si="7"/>
        <v>216.875</v>
      </c>
      <c r="G49" s="3">
        <v>36000</v>
      </c>
      <c r="H49" s="3">
        <v>287.12</v>
      </c>
      <c r="I49" s="3">
        <v>1.0392999999999999E-2</v>
      </c>
      <c r="J49" s="3">
        <v>6.8455999E-4</v>
      </c>
      <c r="K49" s="3">
        <v>1.2149000000000001</v>
      </c>
      <c r="L49" s="3">
        <v>1.2464</v>
      </c>
      <c r="M49" s="3">
        <v>164.56</v>
      </c>
      <c r="N49" s="3">
        <v>-4.0610999999999997</v>
      </c>
      <c r="O49" s="3">
        <v>0.42470000000000002</v>
      </c>
      <c r="P49" s="3">
        <v>3.5409997999999998E-2</v>
      </c>
      <c r="Q49" s="3">
        <v>1.4116E-8</v>
      </c>
      <c r="R49" s="3">
        <v>0</v>
      </c>
      <c r="S49" s="3">
        <v>0</v>
      </c>
      <c r="T49" s="3">
        <v>324.96573000000001</v>
      </c>
      <c r="U49" s="3">
        <v>375.41617000000002</v>
      </c>
      <c r="V49">
        <f t="shared" si="4"/>
        <v>-50.450440000000015</v>
      </c>
      <c r="W49" s="3">
        <v>-78.133332999999993</v>
      </c>
      <c r="X49" s="3"/>
      <c r="Y49" s="3">
        <f t="shared" si="5"/>
        <v>31.319292999999973</v>
      </c>
      <c r="Z49">
        <f t="shared" si="6"/>
        <v>0.13135910325557384</v>
      </c>
    </row>
    <row r="50" spans="1:26" x14ac:dyDescent="0.35">
      <c r="A50" s="7">
        <f t="shared" si="1"/>
        <v>40029.895833333336</v>
      </c>
      <c r="B50" s="3">
        <v>216</v>
      </c>
      <c r="C50" s="3">
        <v>21</v>
      </c>
      <c r="D50" s="3">
        <v>30</v>
      </c>
      <c r="E50" s="3">
        <f t="shared" si="2"/>
        <v>2130</v>
      </c>
      <c r="F50" s="3">
        <f t="shared" si="7"/>
        <v>216.89583333333334</v>
      </c>
      <c r="G50" s="3">
        <v>36000</v>
      </c>
      <c r="H50" s="3">
        <v>286.64999999999998</v>
      </c>
      <c r="I50" s="3">
        <v>1.0359E-2</v>
      </c>
      <c r="J50" s="3">
        <v>6.7754998000000004E-4</v>
      </c>
      <c r="K50" s="3">
        <v>1.2169000000000001</v>
      </c>
      <c r="L50" s="3">
        <v>1.5589</v>
      </c>
      <c r="M50" s="3">
        <v>162.35</v>
      </c>
      <c r="N50" s="3">
        <v>-5.6936</v>
      </c>
      <c r="O50" s="3">
        <v>0.37024000000000001</v>
      </c>
      <c r="P50" s="3">
        <v>4.9610998000000003E-2</v>
      </c>
      <c r="Q50" s="3">
        <v>1.6382000000000001E-8</v>
      </c>
      <c r="R50" s="3">
        <v>0</v>
      </c>
      <c r="S50" s="3">
        <v>0</v>
      </c>
      <c r="T50" s="3">
        <v>323.97660000000002</v>
      </c>
      <c r="U50" s="3">
        <v>374.64377000000002</v>
      </c>
      <c r="V50">
        <f t="shared" si="4"/>
        <v>-50.667169999999999</v>
      </c>
      <c r="W50" s="3">
        <v>-78.743333000000007</v>
      </c>
      <c r="X50" s="3"/>
      <c r="Y50" s="3">
        <f t="shared" si="5"/>
        <v>33.399523000000009</v>
      </c>
      <c r="Z50">
        <f t="shared" si="6"/>
        <v>0.1896042561086427</v>
      </c>
    </row>
    <row r="51" spans="1:26" x14ac:dyDescent="0.35">
      <c r="A51" s="7">
        <f t="shared" si="1"/>
        <v>40029.916666666664</v>
      </c>
      <c r="B51" s="3">
        <v>216</v>
      </c>
      <c r="C51" s="3">
        <v>22</v>
      </c>
      <c r="D51" s="3">
        <v>0</v>
      </c>
      <c r="E51" s="3">
        <f t="shared" si="2"/>
        <v>2200</v>
      </c>
      <c r="F51" s="3">
        <f t="shared" si="7"/>
        <v>216.91666666666666</v>
      </c>
      <c r="G51" s="3">
        <v>36000</v>
      </c>
      <c r="H51" s="3">
        <v>286.02999999999997</v>
      </c>
      <c r="I51" s="3">
        <v>1.0290000000000001E-2</v>
      </c>
      <c r="J51" s="3">
        <v>6.9105998000000004E-4</v>
      </c>
      <c r="K51" s="3">
        <v>1.2198</v>
      </c>
      <c r="L51" s="3">
        <v>1.5243</v>
      </c>
      <c r="M51" s="3">
        <v>151.82</v>
      </c>
      <c r="N51" s="3">
        <v>-2.5173999999999999</v>
      </c>
      <c r="O51" s="3">
        <v>2.2998000000000001E-2</v>
      </c>
      <c r="P51" s="3">
        <v>3.0484000000000001E-2</v>
      </c>
      <c r="Q51" s="3">
        <v>-1.1495E-8</v>
      </c>
      <c r="R51" s="3">
        <v>0</v>
      </c>
      <c r="S51" s="3">
        <v>0</v>
      </c>
      <c r="T51" s="3">
        <v>322.62106999999997</v>
      </c>
      <c r="U51" s="3">
        <v>371.89863000000003</v>
      </c>
      <c r="V51">
        <f t="shared" si="4"/>
        <v>-49.277560000000051</v>
      </c>
      <c r="W51" s="3">
        <v>-78.673333</v>
      </c>
      <c r="X51" s="3"/>
      <c r="Y51" s="3">
        <f t="shared" si="5"/>
        <v>31.89017499999995</v>
      </c>
      <c r="Z51">
        <f t="shared" si="6"/>
        <v>8.4855805628925099E-2</v>
      </c>
    </row>
    <row r="52" spans="1:26" x14ac:dyDescent="0.35">
      <c r="A52" s="7">
        <f t="shared" si="1"/>
        <v>40029.9375</v>
      </c>
      <c r="B52" s="3">
        <v>216</v>
      </c>
      <c r="C52" s="3">
        <v>22</v>
      </c>
      <c r="D52" s="3">
        <v>30</v>
      </c>
      <c r="E52" s="3">
        <f t="shared" si="2"/>
        <v>2230</v>
      </c>
      <c r="F52" s="3">
        <f t="shared" si="7"/>
        <v>216.9375</v>
      </c>
      <c r="G52" s="3">
        <v>36000</v>
      </c>
      <c r="H52" s="3">
        <v>285.77</v>
      </c>
      <c r="I52" s="3">
        <v>1.0241E-2</v>
      </c>
      <c r="J52" s="3">
        <v>7.1116001000000003E-4</v>
      </c>
      <c r="K52" s="3">
        <v>1.2211000000000001</v>
      </c>
      <c r="L52" s="3">
        <v>1.4058999999999999</v>
      </c>
      <c r="M52" s="3">
        <v>145.47999999999999</v>
      </c>
      <c r="N52" s="3">
        <v>-1.3042</v>
      </c>
      <c r="O52" s="3">
        <v>8.9308000999999998E-2</v>
      </c>
      <c r="P52" s="3">
        <v>2.7597000999999999E-2</v>
      </c>
      <c r="Q52" s="3">
        <v>3.4801E-9</v>
      </c>
      <c r="R52" s="3">
        <v>0</v>
      </c>
      <c r="S52" s="3">
        <v>0</v>
      </c>
      <c r="T52" s="3">
        <v>321.71127000000001</v>
      </c>
      <c r="U52" s="3">
        <v>369.41180000000003</v>
      </c>
      <c r="V52">
        <f t="shared" si="4"/>
        <v>-47.700530000000015</v>
      </c>
      <c r="W52" s="3">
        <v>-79.513333000000003</v>
      </c>
      <c r="X52" s="3"/>
      <c r="Y52" s="3">
        <f t="shared" si="5"/>
        <v>33.027694998999991</v>
      </c>
      <c r="Z52">
        <f t="shared" si="6"/>
        <v>3.8188775726552625E-2</v>
      </c>
    </row>
    <row r="53" spans="1:26" x14ac:dyDescent="0.35">
      <c r="A53" s="7">
        <f t="shared" si="1"/>
        <v>40029.958333333336</v>
      </c>
      <c r="B53" s="3">
        <v>216</v>
      </c>
      <c r="C53" s="3">
        <v>23</v>
      </c>
      <c r="D53" s="3">
        <v>0</v>
      </c>
      <c r="E53" s="3">
        <f t="shared" si="2"/>
        <v>2300</v>
      </c>
      <c r="F53" s="3">
        <f t="shared" si="7"/>
        <v>216.95833333333334</v>
      </c>
      <c r="G53" s="3">
        <v>36000</v>
      </c>
      <c r="H53" s="3">
        <v>285.31</v>
      </c>
      <c r="I53" s="3">
        <v>1.0307999999999999E-2</v>
      </c>
      <c r="J53" s="3">
        <v>7.5303000999999998E-4</v>
      </c>
      <c r="K53" s="3">
        <v>1.2230000000000001</v>
      </c>
      <c r="L53" s="3">
        <v>1.3038000000000001</v>
      </c>
      <c r="M53" s="3">
        <v>141.72</v>
      </c>
      <c r="N53" s="3">
        <v>-2.1158999999999999</v>
      </c>
      <c r="O53" s="3">
        <v>0.20213</v>
      </c>
      <c r="P53" s="3">
        <v>2.4219001E-2</v>
      </c>
      <c r="Q53" s="3">
        <v>2.4765001000000001E-8</v>
      </c>
      <c r="R53" s="3">
        <v>0</v>
      </c>
      <c r="S53" s="3">
        <v>0</v>
      </c>
      <c r="T53" s="3">
        <v>321.19970000000001</v>
      </c>
      <c r="U53" s="3">
        <v>368.02069999999998</v>
      </c>
      <c r="V53">
        <f t="shared" si="4"/>
        <v>-46.82099999999997</v>
      </c>
      <c r="W53" s="3">
        <v>-79.093333000000001</v>
      </c>
      <c r="X53" s="3"/>
      <c r="Y53" s="3">
        <f t="shared" si="5"/>
        <v>34.186103000000031</v>
      </c>
      <c r="Z53">
        <f t="shared" si="6"/>
        <v>5.9300639963029575E-2</v>
      </c>
    </row>
    <row r="54" spans="1:26" x14ac:dyDescent="0.35">
      <c r="A54" s="7">
        <f t="shared" si="1"/>
        <v>40029.979166666672</v>
      </c>
      <c r="B54" s="3">
        <v>216</v>
      </c>
      <c r="C54" s="3">
        <v>23</v>
      </c>
      <c r="D54" s="3">
        <v>30</v>
      </c>
      <c r="E54" s="3">
        <f t="shared" si="2"/>
        <v>2330</v>
      </c>
      <c r="F54" s="3">
        <f t="shared" si="7"/>
        <v>216.97916666666669</v>
      </c>
      <c r="G54" s="3">
        <v>36000</v>
      </c>
      <c r="H54" s="3">
        <v>284.98</v>
      </c>
      <c r="I54" s="3">
        <v>1.0329E-2</v>
      </c>
      <c r="J54" s="3">
        <v>7.1177998000000004E-4</v>
      </c>
      <c r="K54" s="3">
        <v>1.2242</v>
      </c>
      <c r="L54" s="3">
        <v>1.3774</v>
      </c>
      <c r="M54" s="3">
        <v>137.25</v>
      </c>
      <c r="N54" s="3">
        <v>-4.4467999999999996</v>
      </c>
      <c r="O54" s="3">
        <v>-0.79473000000000005</v>
      </c>
      <c r="P54" s="3">
        <v>4.4061999999999997E-2</v>
      </c>
      <c r="Q54" s="3">
        <v>1.1965999999999999E-8</v>
      </c>
      <c r="R54" s="3">
        <v>0</v>
      </c>
      <c r="S54" s="3">
        <v>0</v>
      </c>
      <c r="T54" s="3">
        <v>319.99682999999999</v>
      </c>
      <c r="U54" s="3">
        <v>367.2011</v>
      </c>
      <c r="V54">
        <f t="shared" si="4"/>
        <v>-47.204270000000008</v>
      </c>
      <c r="W54" s="3">
        <v>-78.566666999999995</v>
      </c>
      <c r="X54" s="3"/>
      <c r="Y54" s="3">
        <f t="shared" si="5"/>
        <v>36.603926999999985</v>
      </c>
      <c r="Z54">
        <f t="shared" si="6"/>
        <v>0.16712785059126706</v>
      </c>
    </row>
    <row r="55" spans="1:26" x14ac:dyDescent="0.35">
      <c r="A55" s="7">
        <f t="shared" si="1"/>
        <v>40030</v>
      </c>
      <c r="B55" s="3">
        <v>217</v>
      </c>
      <c r="C55" s="3">
        <v>0</v>
      </c>
      <c r="D55" s="3">
        <v>0</v>
      </c>
      <c r="E55" s="3">
        <f t="shared" si="2"/>
        <v>0</v>
      </c>
      <c r="F55" s="3">
        <f t="shared" si="7"/>
        <v>217</v>
      </c>
      <c r="G55" s="3">
        <v>36000</v>
      </c>
      <c r="H55" s="3">
        <v>284.76</v>
      </c>
      <c r="I55" s="3">
        <v>1.0174000000000001E-2</v>
      </c>
      <c r="J55" s="3">
        <v>7.2269996999999996E-4</v>
      </c>
      <c r="K55" s="3">
        <v>1.2252000000000001</v>
      </c>
      <c r="L55" s="3">
        <v>1.1052999999999999</v>
      </c>
      <c r="M55" s="3">
        <v>153.78</v>
      </c>
      <c r="N55" s="3">
        <v>-1.9319</v>
      </c>
      <c r="O55" s="3">
        <v>-0.1835</v>
      </c>
      <c r="P55" s="3">
        <v>3.0802E-2</v>
      </c>
      <c r="Q55" s="3">
        <v>5.7188000000000002E-8</v>
      </c>
      <c r="R55" s="3">
        <v>0</v>
      </c>
      <c r="S55" s="3">
        <v>0</v>
      </c>
      <c r="T55" s="3">
        <v>319.22640000000001</v>
      </c>
      <c r="U55" s="3">
        <v>365.42482999999999</v>
      </c>
      <c r="V55">
        <f t="shared" si="4"/>
        <v>-46.198429999999973</v>
      </c>
      <c r="W55" s="3">
        <v>-78.303332999999995</v>
      </c>
      <c r="X55" s="3"/>
      <c r="Y55" s="3">
        <f t="shared" si="5"/>
        <v>34.220303000000023</v>
      </c>
      <c r="Z55">
        <f t="shared" si="6"/>
        <v>6.5890247355676446E-2</v>
      </c>
    </row>
    <row r="56" spans="1:26" x14ac:dyDescent="0.35">
      <c r="A56" s="7">
        <f t="shared" si="1"/>
        <v>40030.020833333336</v>
      </c>
      <c r="B56" s="3">
        <v>217</v>
      </c>
      <c r="C56" s="3">
        <v>0</v>
      </c>
      <c r="D56" s="3">
        <v>30</v>
      </c>
      <c r="E56" s="3">
        <f t="shared" si="2"/>
        <v>30</v>
      </c>
      <c r="F56" s="3">
        <f t="shared" si="7"/>
        <v>217.02083333333334</v>
      </c>
      <c r="G56" s="3">
        <v>35956</v>
      </c>
      <c r="H56" s="3">
        <v>284.10000000000002</v>
      </c>
      <c r="I56" s="3">
        <v>1.0019999999999999E-2</v>
      </c>
      <c r="J56" s="3">
        <v>7.2415999999999995E-4</v>
      </c>
      <c r="K56" s="3">
        <v>1.2279</v>
      </c>
      <c r="L56" s="3">
        <v>0.57188000000000005</v>
      </c>
      <c r="M56" s="3">
        <v>175.63</v>
      </c>
      <c r="N56" s="3">
        <v>-0.42275000000000001</v>
      </c>
      <c r="O56" s="3">
        <v>-9.7443998000000004E-2</v>
      </c>
      <c r="P56" s="3">
        <v>2.5730999000000001E-2</v>
      </c>
      <c r="Q56" s="3">
        <v>-2.2717000000000001E-8</v>
      </c>
      <c r="R56" s="3">
        <v>0</v>
      </c>
      <c r="S56" s="3">
        <v>0</v>
      </c>
      <c r="T56" s="3">
        <v>316.62416999999999</v>
      </c>
      <c r="U56" s="3">
        <v>362.52793000000003</v>
      </c>
      <c r="V56">
        <f t="shared" si="4"/>
        <v>-45.903760000000034</v>
      </c>
      <c r="W56" s="3">
        <v>-77.853333000000006</v>
      </c>
      <c r="X56" s="3"/>
      <c r="Y56" s="3">
        <f t="shared" si="5"/>
        <v>32.469766997999976</v>
      </c>
      <c r="Z56">
        <f t="shared" si="6"/>
        <v>1.6281719884018494E-2</v>
      </c>
    </row>
    <row r="57" spans="1:26" x14ac:dyDescent="0.35">
      <c r="A57" s="7">
        <f t="shared" si="1"/>
        <v>40030.041666666664</v>
      </c>
      <c r="B57" s="3">
        <v>217</v>
      </c>
      <c r="C57" s="3">
        <v>1</v>
      </c>
      <c r="D57" s="3">
        <v>0</v>
      </c>
      <c r="E57" s="3">
        <f t="shared" si="2"/>
        <v>100</v>
      </c>
      <c r="F57" s="3">
        <f t="shared" si="7"/>
        <v>217.04166666666666</v>
      </c>
      <c r="G57" s="3">
        <v>36000</v>
      </c>
      <c r="H57" s="3">
        <v>284.55</v>
      </c>
      <c r="I57" s="3">
        <v>9.8428995999999998E-3</v>
      </c>
      <c r="J57" s="3">
        <v>7.1117998000000003E-4</v>
      </c>
      <c r="K57" s="3">
        <v>1.226</v>
      </c>
      <c r="L57" s="3">
        <v>0.77532000000000001</v>
      </c>
      <c r="M57" s="3">
        <v>176.92</v>
      </c>
      <c r="N57" s="3">
        <v>1.5866</v>
      </c>
      <c r="O57" s="3">
        <v>0.2666</v>
      </c>
      <c r="P57" s="3">
        <v>2.2035000999999999E-2</v>
      </c>
      <c r="Q57" s="3">
        <v>-5.7786997999999999E-8</v>
      </c>
      <c r="R57" s="3">
        <v>0</v>
      </c>
      <c r="S57" s="3">
        <v>0</v>
      </c>
      <c r="T57" s="3">
        <v>315.34332999999998</v>
      </c>
      <c r="U57" s="3">
        <v>360.83100000000002</v>
      </c>
      <c r="V57">
        <f t="shared" si="4"/>
        <v>-45.487670000000037</v>
      </c>
      <c r="W57" s="3">
        <v>-80.503332999999998</v>
      </c>
      <c r="X57" s="3"/>
      <c r="Y57" s="3">
        <f t="shared" si="5"/>
        <v>33.162462999999967</v>
      </c>
      <c r="Z57">
        <f t="shared" si="6"/>
        <v>5.2924886785665093E-2</v>
      </c>
    </row>
    <row r="58" spans="1:26" x14ac:dyDescent="0.35">
      <c r="A58" s="7">
        <f t="shared" si="1"/>
        <v>40030.0625</v>
      </c>
      <c r="B58" s="3">
        <v>217</v>
      </c>
      <c r="C58" s="3">
        <v>1</v>
      </c>
      <c r="D58" s="3">
        <v>30</v>
      </c>
      <c r="E58" s="3">
        <f t="shared" si="2"/>
        <v>130</v>
      </c>
      <c r="F58" s="3">
        <f t="shared" si="7"/>
        <v>217.0625</v>
      </c>
      <c r="G58" s="3">
        <v>36000</v>
      </c>
      <c r="H58" s="3">
        <v>284.27</v>
      </c>
      <c r="I58" s="3">
        <v>9.6858003999999998E-3</v>
      </c>
      <c r="J58" s="3">
        <v>7.0582999999999996E-4</v>
      </c>
      <c r="K58" s="3">
        <v>1.2272000000000001</v>
      </c>
      <c r="L58" s="3">
        <v>1.1243000000000001</v>
      </c>
      <c r="M58" s="3">
        <v>177.8</v>
      </c>
      <c r="N58" s="3">
        <v>-0.41572999999999999</v>
      </c>
      <c r="O58" s="3">
        <v>-0.28621999999999997</v>
      </c>
      <c r="P58" s="3">
        <v>2.6446000000000001E-2</v>
      </c>
      <c r="Q58" s="3">
        <v>9.3840997000000002E-9</v>
      </c>
      <c r="R58" s="3">
        <v>0</v>
      </c>
      <c r="S58" s="3">
        <v>0</v>
      </c>
      <c r="T58" s="3">
        <v>315.32907</v>
      </c>
      <c r="U58" s="3">
        <v>360.21539999999999</v>
      </c>
      <c r="V58">
        <f t="shared" si="4"/>
        <v>-44.886329999999987</v>
      </c>
      <c r="W58" s="3">
        <v>-79.636667000000003</v>
      </c>
      <c r="X58" s="3"/>
      <c r="Y58" s="3">
        <f t="shared" si="5"/>
        <v>35.45228700000002</v>
      </c>
      <c r="Z58">
        <f t="shared" si="6"/>
        <v>2.0199804105496866E-2</v>
      </c>
    </row>
    <row r="59" spans="1:26" x14ac:dyDescent="0.35">
      <c r="A59" s="7">
        <f t="shared" si="1"/>
        <v>40030.083333333336</v>
      </c>
      <c r="B59" s="3">
        <v>217</v>
      </c>
      <c r="C59" s="3">
        <v>2</v>
      </c>
      <c r="D59" s="3">
        <v>0</v>
      </c>
      <c r="E59" s="3">
        <f t="shared" si="2"/>
        <v>200</v>
      </c>
      <c r="F59" s="3">
        <f t="shared" si="7"/>
        <v>217.08333333333334</v>
      </c>
      <c r="G59" s="3">
        <v>36000</v>
      </c>
      <c r="H59" s="3">
        <v>284.18</v>
      </c>
      <c r="I59" s="3">
        <v>9.6172997999999996E-3</v>
      </c>
      <c r="J59" s="3">
        <v>7.0029002000000003E-4</v>
      </c>
      <c r="K59" s="3">
        <v>1.2275</v>
      </c>
      <c r="L59" s="3">
        <v>1.1173999999999999</v>
      </c>
      <c r="M59" s="3">
        <v>175.49</v>
      </c>
      <c r="N59" s="3">
        <v>0.21171000000000001</v>
      </c>
      <c r="O59" s="3">
        <v>6.5292999000000004E-2</v>
      </c>
      <c r="P59" s="3">
        <v>1.0035000000000001E-2</v>
      </c>
      <c r="Q59" s="3">
        <v>-2.8034999999999999E-8</v>
      </c>
      <c r="R59" s="3">
        <v>0</v>
      </c>
      <c r="S59" s="3">
        <v>0</v>
      </c>
      <c r="T59" s="3">
        <v>314.40190000000001</v>
      </c>
      <c r="U59" s="3">
        <v>359.32643000000002</v>
      </c>
      <c r="V59">
        <f t="shared" si="4"/>
        <v>-44.924530000000004</v>
      </c>
      <c r="W59" s="3">
        <v>-78.803332999999995</v>
      </c>
      <c r="X59" s="3"/>
      <c r="Y59" s="3">
        <f t="shared" si="5"/>
        <v>33.601800000999994</v>
      </c>
      <c r="Z59">
        <f t="shared" si="6"/>
        <v>8.1762923855367656E-3</v>
      </c>
    </row>
    <row r="60" spans="1:26" x14ac:dyDescent="0.35">
      <c r="A60" s="7">
        <f t="shared" si="1"/>
        <v>40030.104166666672</v>
      </c>
      <c r="B60" s="3">
        <v>217</v>
      </c>
      <c r="C60" s="3">
        <v>2</v>
      </c>
      <c r="D60" s="3">
        <v>30</v>
      </c>
      <c r="E60" s="3">
        <f t="shared" si="2"/>
        <v>230</v>
      </c>
      <c r="F60" s="3">
        <f t="shared" si="7"/>
        <v>217.10416666666669</v>
      </c>
      <c r="G60" s="3">
        <v>36000</v>
      </c>
      <c r="H60" s="3">
        <v>283.94</v>
      </c>
      <c r="I60" s="3">
        <v>9.6188998000000005E-3</v>
      </c>
      <c r="J60" s="3">
        <v>7.1291998E-4</v>
      </c>
      <c r="K60" s="3">
        <v>1.2285999999999999</v>
      </c>
      <c r="L60" s="3">
        <v>0.92825999999999997</v>
      </c>
      <c r="M60" s="3">
        <v>163.46</v>
      </c>
      <c r="N60" s="3">
        <v>-0.38285999999999998</v>
      </c>
      <c r="O60" s="3">
        <v>-8.4480002999999998E-2</v>
      </c>
      <c r="P60" s="3">
        <v>1.473E-2</v>
      </c>
      <c r="Q60" s="3">
        <v>1.6714001E-8</v>
      </c>
      <c r="R60" s="3">
        <v>0</v>
      </c>
      <c r="S60" s="3">
        <v>0</v>
      </c>
      <c r="T60" s="3">
        <v>313.82272999999998</v>
      </c>
      <c r="U60" s="3">
        <v>358.28053</v>
      </c>
      <c r="V60">
        <f t="shared" si="4"/>
        <v>-44.45780000000002</v>
      </c>
      <c r="W60" s="3">
        <v>-80.203333000000001</v>
      </c>
      <c r="X60" s="3"/>
      <c r="Y60" s="3">
        <f t="shared" si="5"/>
        <v>36.212873002999984</v>
      </c>
      <c r="Z60">
        <f t="shared" si="6"/>
        <v>1.3074081256530718E-2</v>
      </c>
    </row>
    <row r="61" spans="1:26" x14ac:dyDescent="0.35">
      <c r="A61" s="7">
        <f t="shared" si="1"/>
        <v>40030.125</v>
      </c>
      <c r="B61" s="3">
        <v>217</v>
      </c>
      <c r="C61" s="3">
        <v>3</v>
      </c>
      <c r="D61" s="3">
        <v>0</v>
      </c>
      <c r="E61" s="3">
        <f t="shared" si="2"/>
        <v>300</v>
      </c>
      <c r="F61" s="3">
        <f t="shared" si="7"/>
        <v>217.125</v>
      </c>
      <c r="G61" s="3">
        <v>36000</v>
      </c>
      <c r="H61" s="3">
        <v>283.57</v>
      </c>
      <c r="I61" s="3">
        <v>9.6115004000000004E-3</v>
      </c>
      <c r="J61" s="3">
        <v>7.5892999000000004E-4</v>
      </c>
      <c r="K61" s="3">
        <v>1.2301</v>
      </c>
      <c r="L61" s="3">
        <v>0.89081999999999995</v>
      </c>
      <c r="M61" s="3">
        <v>138.79</v>
      </c>
      <c r="N61" s="3">
        <v>-0.40916999999999998</v>
      </c>
      <c r="O61" s="3">
        <v>-9.3603997999999994E-2</v>
      </c>
      <c r="P61" s="3">
        <v>2.9739000000000002E-2</v>
      </c>
      <c r="Q61" s="3">
        <v>-5.2042001000000001E-8</v>
      </c>
      <c r="R61" s="3">
        <v>0</v>
      </c>
      <c r="S61" s="3">
        <v>0</v>
      </c>
      <c r="T61" s="3">
        <v>313.37889999999999</v>
      </c>
      <c r="U61" s="3">
        <v>356.82513</v>
      </c>
      <c r="V61">
        <f t="shared" si="4"/>
        <v>-43.446230000000014</v>
      </c>
      <c r="W61" s="3">
        <v>-78.186667</v>
      </c>
      <c r="X61" s="3"/>
      <c r="Y61" s="3">
        <f t="shared" si="5"/>
        <v>35.243210997999988</v>
      </c>
      <c r="Z61">
        <f t="shared" si="6"/>
        <v>1.4472299182649896E-2</v>
      </c>
    </row>
    <row r="62" spans="1:26" x14ac:dyDescent="0.35">
      <c r="A62" s="7">
        <f t="shared" si="1"/>
        <v>40030.145833333336</v>
      </c>
      <c r="B62" s="3">
        <v>217</v>
      </c>
      <c r="C62" s="3">
        <v>3</v>
      </c>
      <c r="D62" s="3">
        <v>30</v>
      </c>
      <c r="E62" s="3">
        <f t="shared" si="2"/>
        <v>330</v>
      </c>
      <c r="F62" s="3">
        <f t="shared" si="7"/>
        <v>217.14583333333334</v>
      </c>
      <c r="G62" s="3">
        <v>36000</v>
      </c>
      <c r="H62" s="3">
        <v>283.45999999999998</v>
      </c>
      <c r="I62" s="3">
        <v>9.5696002000000002E-3</v>
      </c>
      <c r="J62" s="3">
        <v>7.3292002E-4</v>
      </c>
      <c r="K62" s="3">
        <v>1.2302999999999999</v>
      </c>
      <c r="L62" s="3">
        <v>1.1191</v>
      </c>
      <c r="M62" s="3">
        <v>144.57</v>
      </c>
      <c r="N62" s="3">
        <v>-4.4128999999999996</v>
      </c>
      <c r="O62" s="3">
        <v>-0.63904000000000005</v>
      </c>
      <c r="P62" s="3">
        <v>5.6166999000000002E-2</v>
      </c>
      <c r="Q62" s="3">
        <v>7.0205998999999997E-8</v>
      </c>
      <c r="R62" s="3">
        <v>0</v>
      </c>
      <c r="S62" s="3">
        <v>0</v>
      </c>
      <c r="T62" s="3">
        <v>312.91419999999999</v>
      </c>
      <c r="U62" s="3">
        <v>356.78539999999998</v>
      </c>
      <c r="V62">
        <f t="shared" si="4"/>
        <v>-43.871199999999988</v>
      </c>
      <c r="W62" s="3">
        <v>-77.536666999999994</v>
      </c>
      <c r="X62" s="3"/>
      <c r="Y62" s="3">
        <f t="shared" si="5"/>
        <v>38.717407000000009</v>
      </c>
      <c r="Z62">
        <f t="shared" si="6"/>
        <v>0.15006297105577057</v>
      </c>
    </row>
    <row r="63" spans="1:26" x14ac:dyDescent="0.35">
      <c r="A63" s="7">
        <f t="shared" si="1"/>
        <v>40030.166666666664</v>
      </c>
      <c r="B63" s="3">
        <v>217</v>
      </c>
      <c r="C63" s="3">
        <v>4</v>
      </c>
      <c r="D63" s="3">
        <v>0</v>
      </c>
      <c r="E63" s="3">
        <f t="shared" si="2"/>
        <v>400</v>
      </c>
      <c r="F63" s="3">
        <f t="shared" si="7"/>
        <v>217.16666666666666</v>
      </c>
      <c r="G63" s="3">
        <v>36000</v>
      </c>
      <c r="H63" s="3">
        <v>283.77</v>
      </c>
      <c r="I63" s="3">
        <v>9.5408996999999992E-3</v>
      </c>
      <c r="J63" s="3">
        <v>7.3103000999999999E-4</v>
      </c>
      <c r="K63" s="3">
        <v>1.2291000000000001</v>
      </c>
      <c r="L63" s="3">
        <v>1.0085</v>
      </c>
      <c r="M63" s="3">
        <v>160.68</v>
      </c>
      <c r="N63" s="3">
        <v>-3.0029999000000002E-2</v>
      </c>
      <c r="O63" s="3">
        <v>8.5827000000000001E-2</v>
      </c>
      <c r="P63" s="3">
        <v>5.6809000999999998E-2</v>
      </c>
      <c r="Q63" s="3">
        <v>-3.8459999E-10</v>
      </c>
      <c r="R63" s="3">
        <v>0</v>
      </c>
      <c r="S63" s="3">
        <v>0</v>
      </c>
      <c r="T63" s="3">
        <v>316.9076</v>
      </c>
      <c r="U63" s="3">
        <v>358.64762999999999</v>
      </c>
      <c r="V63">
        <f t="shared" si="4"/>
        <v>-41.74002999999999</v>
      </c>
      <c r="W63" s="3">
        <v>-72.846666999999997</v>
      </c>
      <c r="X63" s="3"/>
      <c r="Y63" s="3">
        <f t="shared" si="5"/>
        <v>31.050839999000004</v>
      </c>
      <c r="Z63">
        <f t="shared" si="6"/>
        <v>1.7937329901654103E-3</v>
      </c>
    </row>
    <row r="64" spans="1:26" x14ac:dyDescent="0.35">
      <c r="A64" s="7">
        <f t="shared" si="1"/>
        <v>40030.1875</v>
      </c>
      <c r="B64" s="3">
        <v>217</v>
      </c>
      <c r="C64" s="3">
        <v>4</v>
      </c>
      <c r="D64" s="3">
        <v>30</v>
      </c>
      <c r="E64" s="3">
        <f t="shared" si="2"/>
        <v>430</v>
      </c>
      <c r="F64" s="3">
        <f t="shared" si="7"/>
        <v>217.1875</v>
      </c>
      <c r="G64" s="3">
        <v>36000</v>
      </c>
      <c r="H64" s="3">
        <v>283.20999999999998</v>
      </c>
      <c r="I64" s="3">
        <v>9.5213995999999992E-3</v>
      </c>
      <c r="J64" s="3">
        <v>7.5121002999999997E-4</v>
      </c>
      <c r="K64" s="3">
        <v>1.2315</v>
      </c>
      <c r="L64" s="3">
        <v>0.89756999999999998</v>
      </c>
      <c r="M64" s="3">
        <v>176.26</v>
      </c>
      <c r="N64" s="3">
        <v>2.9020999999999999</v>
      </c>
      <c r="O64" s="3">
        <v>0.25180999999999998</v>
      </c>
      <c r="P64" s="3">
        <v>4.4650000000000002E-2</v>
      </c>
      <c r="Q64" s="3">
        <v>-9.1434002999999994E-8</v>
      </c>
      <c r="R64" s="3">
        <v>11.107675</v>
      </c>
      <c r="S64" s="3">
        <v>2.7873646999999999</v>
      </c>
      <c r="T64" s="3">
        <v>315.19069999999999</v>
      </c>
      <c r="U64" s="3">
        <v>358.85453000000001</v>
      </c>
      <c r="V64">
        <f t="shared" si="4"/>
        <v>-35.343519700000002</v>
      </c>
      <c r="W64" s="3">
        <v>-71.486666999999997</v>
      </c>
      <c r="X64" s="3"/>
      <c r="Y64" s="3">
        <f t="shared" si="5"/>
        <v>32.989237299999999</v>
      </c>
      <c r="Z64">
        <f t="shared" si="6"/>
        <v>8.7261631473914289E-2</v>
      </c>
    </row>
    <row r="65" spans="1:26" x14ac:dyDescent="0.35">
      <c r="A65" s="7">
        <f t="shared" si="1"/>
        <v>40030.208333333336</v>
      </c>
      <c r="B65" s="3">
        <v>217</v>
      </c>
      <c r="C65" s="3">
        <v>5</v>
      </c>
      <c r="D65" s="3">
        <v>0</v>
      </c>
      <c r="E65" s="3">
        <f t="shared" si="2"/>
        <v>500</v>
      </c>
      <c r="F65" s="3">
        <f t="shared" si="7"/>
        <v>217.20833333333334</v>
      </c>
      <c r="G65" s="3">
        <v>36000</v>
      </c>
      <c r="H65" s="3">
        <v>284.67</v>
      </c>
      <c r="I65" s="3">
        <v>9.7647002000000004E-3</v>
      </c>
      <c r="J65" s="3">
        <v>7.3301001000000005E-4</v>
      </c>
      <c r="K65" s="3">
        <v>1.2251000000000001</v>
      </c>
      <c r="L65" s="3">
        <v>0.83977000000000002</v>
      </c>
      <c r="M65" s="3">
        <v>146.28</v>
      </c>
      <c r="N65" s="3">
        <v>-1.8566</v>
      </c>
      <c r="O65" s="3">
        <v>2.2787000000000002</v>
      </c>
      <c r="P65" s="3">
        <v>3.9027001999999998E-2</v>
      </c>
      <c r="Q65" s="3">
        <v>9.2585999000000002E-8</v>
      </c>
      <c r="R65" s="3">
        <v>66.062403000000003</v>
      </c>
      <c r="S65" s="3">
        <v>9.2545640000000002</v>
      </c>
      <c r="T65" s="3">
        <v>320.85187000000002</v>
      </c>
      <c r="U65" s="3">
        <v>366.10217</v>
      </c>
      <c r="V65">
        <f t="shared" si="4"/>
        <v>11.55753900000002</v>
      </c>
      <c r="W65" s="3">
        <v>-81.536666999999994</v>
      </c>
      <c r="X65" s="3"/>
      <c r="Y65" s="3">
        <f t="shared" si="5"/>
        <v>92.672106000000014</v>
      </c>
      <c r="Z65">
        <f t="shared" si="6"/>
        <v>4.5341167633998628E-3</v>
      </c>
    </row>
    <row r="66" spans="1:26" x14ac:dyDescent="0.35">
      <c r="A66" s="7">
        <f t="shared" si="1"/>
        <v>40030.229166666672</v>
      </c>
      <c r="B66" s="3">
        <v>217</v>
      </c>
      <c r="C66" s="3">
        <v>5</v>
      </c>
      <c r="D66" s="3">
        <v>30</v>
      </c>
      <c r="E66" s="3">
        <f t="shared" si="2"/>
        <v>530</v>
      </c>
      <c r="F66" s="3">
        <f t="shared" si="7"/>
        <v>217.22916666666669</v>
      </c>
      <c r="G66" s="3">
        <v>36000</v>
      </c>
      <c r="H66" s="3">
        <v>285.57</v>
      </c>
      <c r="I66" s="3">
        <v>1.0775E-2</v>
      </c>
      <c r="J66" s="3">
        <v>7.1575999E-4</v>
      </c>
      <c r="K66" s="3">
        <v>1.2208000000000001</v>
      </c>
      <c r="L66" s="3">
        <v>0.20776</v>
      </c>
      <c r="M66" s="3">
        <v>77.256</v>
      </c>
      <c r="N66" s="3">
        <v>6.2293000000000003</v>
      </c>
      <c r="O66" s="3">
        <v>12.044</v>
      </c>
      <c r="P66" s="3">
        <v>5.8662999E-2</v>
      </c>
      <c r="Q66" s="3">
        <v>1.1508999999999999E-7</v>
      </c>
      <c r="R66" s="3">
        <v>121.25873</v>
      </c>
      <c r="S66" s="3">
        <v>18.169392999999999</v>
      </c>
      <c r="T66" s="3">
        <v>323.05610000000001</v>
      </c>
      <c r="U66" s="3">
        <v>376.67527000000001</v>
      </c>
      <c r="V66">
        <f t="shared" si="4"/>
        <v>49.470167000000004</v>
      </c>
      <c r="W66" s="3">
        <v>-66.226667000000006</v>
      </c>
      <c r="X66" s="3"/>
      <c r="Y66" s="3">
        <f t="shared" si="5"/>
        <v>97.423534000000004</v>
      </c>
      <c r="Z66">
        <f t="shared" si="6"/>
        <v>0.15794122767438906</v>
      </c>
    </row>
    <row r="67" spans="1:26" x14ac:dyDescent="0.35">
      <c r="A67" s="7">
        <f t="shared" si="1"/>
        <v>40030.25</v>
      </c>
      <c r="B67" s="3">
        <v>217</v>
      </c>
      <c r="C67" s="3">
        <v>6</v>
      </c>
      <c r="D67" s="3">
        <v>0</v>
      </c>
      <c r="E67" s="3">
        <f t="shared" si="2"/>
        <v>600</v>
      </c>
      <c r="F67" s="3">
        <f t="shared" si="7"/>
        <v>217.25</v>
      </c>
      <c r="G67" s="3">
        <v>36000</v>
      </c>
      <c r="H67" s="3">
        <v>287.72000000000003</v>
      </c>
      <c r="I67" s="3">
        <v>1.1289E-2</v>
      </c>
      <c r="J67" s="3">
        <v>6.4619997E-4</v>
      </c>
      <c r="K67" s="3">
        <v>1.2116</v>
      </c>
      <c r="L67" s="3">
        <v>0.32291999999999998</v>
      </c>
      <c r="M67" s="3">
        <v>52.024000000000001</v>
      </c>
      <c r="N67" s="3">
        <v>8.6201000000000008</v>
      </c>
      <c r="O67" s="3">
        <v>17.015000000000001</v>
      </c>
      <c r="P67" s="3">
        <v>8.4471002000000003E-2</v>
      </c>
      <c r="Q67" s="3">
        <v>7.0940998999999996E-8</v>
      </c>
      <c r="R67" s="3">
        <v>137.62437</v>
      </c>
      <c r="S67" s="3">
        <v>24.164750000000002</v>
      </c>
      <c r="T67" s="3">
        <v>326.88663000000003</v>
      </c>
      <c r="U67" s="3">
        <v>386.58776999999998</v>
      </c>
      <c r="V67">
        <f t="shared" si="4"/>
        <v>53.758480000000077</v>
      </c>
      <c r="W67" s="3">
        <v>-24.079667000000001</v>
      </c>
      <c r="X67" s="3"/>
      <c r="Y67" s="3">
        <f t="shared" si="5"/>
        <v>52.203047000000076</v>
      </c>
      <c r="Z67">
        <f t="shared" si="6"/>
        <v>0.32933851829746119</v>
      </c>
    </row>
    <row r="68" spans="1:26" x14ac:dyDescent="0.35">
      <c r="A68" s="7">
        <f t="shared" si="1"/>
        <v>40030.270833333336</v>
      </c>
      <c r="B68" s="3">
        <v>217</v>
      </c>
      <c r="C68" s="3">
        <v>6</v>
      </c>
      <c r="D68" s="3">
        <v>30</v>
      </c>
      <c r="E68" s="3">
        <f t="shared" si="2"/>
        <v>630</v>
      </c>
      <c r="F68" s="3">
        <f t="shared" si="7"/>
        <v>217.27083333333334</v>
      </c>
      <c r="G68" s="3">
        <v>36000</v>
      </c>
      <c r="H68" s="3">
        <v>288.94</v>
      </c>
      <c r="I68" s="3">
        <v>1.1061E-2</v>
      </c>
      <c r="J68" s="3">
        <v>6.2571000000000002E-4</v>
      </c>
      <c r="K68" s="3">
        <v>1.2067000000000001</v>
      </c>
      <c r="L68" s="3">
        <v>0.73106000000000004</v>
      </c>
      <c r="M68" s="3">
        <v>77.013999999999996</v>
      </c>
      <c r="N68" s="3">
        <v>14.079000000000001</v>
      </c>
      <c r="O68" s="3">
        <v>50.625</v>
      </c>
      <c r="P68" s="3">
        <v>0.16003999999999999</v>
      </c>
      <c r="Q68" s="3">
        <v>2.093E-7</v>
      </c>
      <c r="R68" s="3">
        <v>222.58850000000001</v>
      </c>
      <c r="S68" s="3">
        <v>42.546692999999998</v>
      </c>
      <c r="T68" s="3">
        <v>327.99360000000001</v>
      </c>
      <c r="U68" s="3">
        <v>394.48822999999999</v>
      </c>
      <c r="V68">
        <f t="shared" si="4"/>
        <v>113.54717700000003</v>
      </c>
      <c r="W68" s="3">
        <v>-17.833333</v>
      </c>
      <c r="X68" s="3"/>
      <c r="Y68" s="3">
        <f t="shared" si="5"/>
        <v>66.676510000000022</v>
      </c>
      <c r="Z68">
        <f t="shared" si="6"/>
        <v>0.49249314072536321</v>
      </c>
    </row>
    <row r="69" spans="1:26" x14ac:dyDescent="0.35">
      <c r="A69" s="7">
        <f t="shared" si="1"/>
        <v>40030.291666666664</v>
      </c>
      <c r="B69" s="3">
        <v>217</v>
      </c>
      <c r="C69" s="3">
        <v>7</v>
      </c>
      <c r="D69" s="3">
        <v>0</v>
      </c>
      <c r="E69" s="3">
        <f t="shared" si="2"/>
        <v>700</v>
      </c>
      <c r="F69" s="3">
        <f t="shared" si="7"/>
        <v>217.29166666666666</v>
      </c>
      <c r="G69" s="3">
        <v>36000</v>
      </c>
      <c r="H69" s="3">
        <v>291.19</v>
      </c>
      <c r="I69" s="3">
        <v>1.0475999999999999E-2</v>
      </c>
      <c r="J69" s="3">
        <v>6.1275000999999997E-4</v>
      </c>
      <c r="K69" s="3">
        <v>1.1977</v>
      </c>
      <c r="L69" s="3">
        <v>1.6926000000000001</v>
      </c>
      <c r="M69" s="3">
        <v>95.593999999999994</v>
      </c>
      <c r="N69" s="3">
        <v>73.557000000000002</v>
      </c>
      <c r="O69" s="3">
        <v>79.063999999999993</v>
      </c>
      <c r="P69" s="3">
        <v>0.29061999999999999</v>
      </c>
      <c r="Q69" s="3">
        <v>2.6507999000000001E-8</v>
      </c>
      <c r="R69" s="3">
        <v>358.96463</v>
      </c>
      <c r="S69" s="3">
        <v>72.901233000000005</v>
      </c>
      <c r="T69" s="3">
        <v>334.81173000000001</v>
      </c>
      <c r="U69" s="3">
        <v>411.19623000000001</v>
      </c>
      <c r="V69">
        <f t="shared" si="4"/>
        <v>209.67889700000001</v>
      </c>
      <c r="W69" s="3">
        <v>6.1429999999999998</v>
      </c>
      <c r="X69" s="3"/>
      <c r="Y69" s="3">
        <f t="shared" si="5"/>
        <v>50.914896999999996</v>
      </c>
      <c r="Z69">
        <f t="shared" si="6"/>
        <v>0.74984807225430106</v>
      </c>
    </row>
    <row r="70" spans="1:26" x14ac:dyDescent="0.35">
      <c r="A70" s="7">
        <f t="shared" si="1"/>
        <v>40030.3125</v>
      </c>
      <c r="B70" s="3">
        <v>217</v>
      </c>
      <c r="C70" s="3">
        <v>7</v>
      </c>
      <c r="D70" s="3">
        <v>30</v>
      </c>
      <c r="E70" s="3">
        <f t="shared" si="2"/>
        <v>730</v>
      </c>
      <c r="F70" s="3">
        <f t="shared" si="7"/>
        <v>217.3125</v>
      </c>
      <c r="G70" s="3">
        <v>36000</v>
      </c>
      <c r="H70" s="3">
        <v>292.83999999999997</v>
      </c>
      <c r="I70" s="3">
        <v>1.0296E-2</v>
      </c>
      <c r="J70" s="3">
        <v>6.0635997000000003E-4</v>
      </c>
      <c r="K70" s="3">
        <v>1.1911</v>
      </c>
      <c r="L70" s="3">
        <v>1.3297000000000001</v>
      </c>
      <c r="M70" s="3">
        <v>89.997</v>
      </c>
      <c r="N70" s="3">
        <v>110.76</v>
      </c>
      <c r="O70" s="3">
        <v>48.493000000000002</v>
      </c>
      <c r="P70" s="3">
        <v>0.25514999999999999</v>
      </c>
      <c r="Q70" s="3">
        <v>8.6688998999999999E-8</v>
      </c>
      <c r="R70" s="3">
        <v>436.17723000000001</v>
      </c>
      <c r="S70" s="3">
        <v>89.391229999999993</v>
      </c>
      <c r="T70" s="3">
        <v>341.75936999999999</v>
      </c>
      <c r="U70" s="3">
        <v>430.06592999999998</v>
      </c>
      <c r="V70">
        <f t="shared" si="4"/>
        <v>258.47944000000007</v>
      </c>
      <c r="W70" s="3">
        <v>40.686667</v>
      </c>
      <c r="X70" s="3"/>
      <c r="Y70" s="3">
        <f t="shared" si="5"/>
        <v>58.539773000000082</v>
      </c>
      <c r="Z70">
        <f t="shared" si="6"/>
        <v>0.73121342736198125</v>
      </c>
    </row>
    <row r="71" spans="1:26" x14ac:dyDescent="0.35">
      <c r="A71" s="7">
        <f t="shared" si="1"/>
        <v>40030.333333333336</v>
      </c>
      <c r="B71" s="3">
        <v>217</v>
      </c>
      <c r="C71" s="3">
        <v>8</v>
      </c>
      <c r="D71" s="3">
        <v>0</v>
      </c>
      <c r="E71" s="3">
        <f t="shared" si="2"/>
        <v>800</v>
      </c>
      <c r="F71" s="3">
        <f t="shared" si="7"/>
        <v>217.33333333333334</v>
      </c>
      <c r="G71" s="3">
        <v>36000</v>
      </c>
      <c r="H71" s="3">
        <v>294.12</v>
      </c>
      <c r="I71" s="3">
        <v>1.0181000000000001E-2</v>
      </c>
      <c r="J71" s="3">
        <v>5.9901998999999995E-4</v>
      </c>
      <c r="K71" s="3">
        <v>1.1859999999999999</v>
      </c>
      <c r="L71" s="3">
        <v>1.3093999999999999</v>
      </c>
      <c r="M71" s="3">
        <v>78.995000000000005</v>
      </c>
      <c r="N71" s="3">
        <v>134.08000000000001</v>
      </c>
      <c r="O71" s="3">
        <v>36.04</v>
      </c>
      <c r="P71" s="3">
        <v>0.25041999999999998</v>
      </c>
      <c r="Q71" s="3">
        <v>6.7352999999999994E-8</v>
      </c>
      <c r="R71" s="3">
        <v>501.97107</v>
      </c>
      <c r="S71" s="3">
        <v>103.32527</v>
      </c>
      <c r="T71" s="3">
        <v>348.50473</v>
      </c>
      <c r="U71" s="3">
        <v>445.54802999999998</v>
      </c>
      <c r="V71">
        <f t="shared" si="4"/>
        <v>301.60250000000002</v>
      </c>
      <c r="W71" s="3">
        <v>80.37</v>
      </c>
      <c r="X71" s="3"/>
      <c r="Y71" s="3">
        <f t="shared" si="5"/>
        <v>51.112500000000011</v>
      </c>
      <c r="Z71">
        <f t="shared" si="6"/>
        <v>0.76896477687500708</v>
      </c>
    </row>
    <row r="72" spans="1:26" x14ac:dyDescent="0.35">
      <c r="A72" s="7">
        <f t="shared" ref="A72:A135" si="8">DATE(2009,1,1)+B72-1+C72/24+D72/24/60</f>
        <v>40030.354166666672</v>
      </c>
      <c r="B72" s="3">
        <v>217</v>
      </c>
      <c r="C72" s="3">
        <v>8</v>
      </c>
      <c r="D72" s="3">
        <v>30</v>
      </c>
      <c r="E72" s="3">
        <f t="shared" ref="E72:E135" si="9">+C72*100+D72</f>
        <v>830</v>
      </c>
      <c r="F72" s="3">
        <f t="shared" si="7"/>
        <v>217.35416666666669</v>
      </c>
      <c r="G72" s="3">
        <v>36000</v>
      </c>
      <c r="H72" s="3">
        <v>295.08</v>
      </c>
      <c r="I72" s="3">
        <v>1.0246999999999999E-2</v>
      </c>
      <c r="J72" s="3">
        <v>5.9192999999999995E-4</v>
      </c>
      <c r="K72" s="3">
        <v>1.1820999999999999</v>
      </c>
      <c r="L72" s="3">
        <v>1.7497</v>
      </c>
      <c r="M72" s="3">
        <v>91.94</v>
      </c>
      <c r="N72" s="3">
        <v>166.31</v>
      </c>
      <c r="O72" s="3">
        <v>38.722000000000001</v>
      </c>
      <c r="P72" s="3">
        <v>0.32723000000000002</v>
      </c>
      <c r="Q72" s="3">
        <v>2.3649999E-8</v>
      </c>
      <c r="R72" s="3">
        <v>497.75700000000001</v>
      </c>
      <c r="S72" s="3">
        <v>102.23399999999999</v>
      </c>
      <c r="T72" s="3">
        <v>353.17160000000001</v>
      </c>
      <c r="U72" s="3">
        <v>454.91773000000001</v>
      </c>
      <c r="V72">
        <f t="shared" ref="V72:V135" si="10">R72-S72+T72-U72</f>
        <v>293.77687000000003</v>
      </c>
      <c r="W72" s="3">
        <v>105.13333</v>
      </c>
      <c r="X72" s="3"/>
      <c r="Y72" s="3">
        <f t="shared" ref="Y72:Y135" si="11">V72-N72-O72-W72</f>
        <v>-16.388459999999981</v>
      </c>
      <c r="Z72">
        <f t="shared" ref="Z72:Z135" si="12">ABS((N72+O72)/(V72-W72))</f>
        <v>1.0868752781038777</v>
      </c>
    </row>
    <row r="73" spans="1:26" x14ac:dyDescent="0.35">
      <c r="A73" s="7">
        <f t="shared" si="8"/>
        <v>40030.375</v>
      </c>
      <c r="B73" s="3">
        <v>217</v>
      </c>
      <c r="C73" s="3">
        <v>9</v>
      </c>
      <c r="D73" s="3">
        <v>0</v>
      </c>
      <c r="E73" s="3">
        <f t="shared" si="9"/>
        <v>900</v>
      </c>
      <c r="F73" s="3">
        <f t="shared" ref="F73:F136" si="13">+B73+C73/24+D73/(24*60)</f>
        <v>217.375</v>
      </c>
      <c r="G73" s="3">
        <v>36000</v>
      </c>
      <c r="H73" s="3">
        <v>296.04000000000002</v>
      </c>
      <c r="I73" s="3">
        <v>1.0274E-2</v>
      </c>
      <c r="J73" s="3">
        <v>5.8617000000000001E-4</v>
      </c>
      <c r="K73" s="3">
        <v>1.1782999999999999</v>
      </c>
      <c r="L73" s="3">
        <v>1.6721999999999999</v>
      </c>
      <c r="M73" s="3">
        <v>89.477000000000004</v>
      </c>
      <c r="N73" s="3">
        <v>187.2</v>
      </c>
      <c r="O73" s="3">
        <v>39.686</v>
      </c>
      <c r="P73" s="3">
        <v>0.29332000000000003</v>
      </c>
      <c r="Q73" s="3">
        <v>4.4162000000000002E-8</v>
      </c>
      <c r="R73" s="3">
        <v>614.83236999999997</v>
      </c>
      <c r="S73" s="3">
        <v>127.7642</v>
      </c>
      <c r="T73" s="3">
        <v>357.65226999999999</v>
      </c>
      <c r="U73" s="3">
        <v>471.23322999999999</v>
      </c>
      <c r="V73">
        <f t="shared" si="10"/>
        <v>373.48720999999995</v>
      </c>
      <c r="W73" s="3">
        <v>137.4</v>
      </c>
      <c r="X73" s="3"/>
      <c r="Y73" s="3">
        <f t="shared" si="11"/>
        <v>9.2012099999999464</v>
      </c>
      <c r="Z73">
        <f t="shared" si="12"/>
        <v>0.96102622416521444</v>
      </c>
    </row>
    <row r="74" spans="1:26" x14ac:dyDescent="0.35">
      <c r="A74" s="7">
        <f t="shared" si="8"/>
        <v>40030.395833333336</v>
      </c>
      <c r="B74" s="3">
        <v>217</v>
      </c>
      <c r="C74" s="3">
        <v>9</v>
      </c>
      <c r="D74" s="3">
        <v>30</v>
      </c>
      <c r="E74" s="3">
        <f t="shared" si="9"/>
        <v>930</v>
      </c>
      <c r="F74" s="3">
        <f t="shared" si="13"/>
        <v>217.39583333333334</v>
      </c>
      <c r="G74" s="3">
        <v>36000</v>
      </c>
      <c r="H74" s="3">
        <v>297.18</v>
      </c>
      <c r="I74" s="3">
        <v>1.0017E-2</v>
      </c>
      <c r="J74" s="3">
        <v>5.7785998999999996E-4</v>
      </c>
      <c r="K74" s="3">
        <v>1.1737</v>
      </c>
      <c r="L74" s="3">
        <v>1.5605</v>
      </c>
      <c r="M74" s="3">
        <v>90.32</v>
      </c>
      <c r="N74" s="3">
        <v>216.05</v>
      </c>
      <c r="O74" s="3">
        <v>41.23</v>
      </c>
      <c r="P74" s="3">
        <v>0.30256</v>
      </c>
      <c r="Q74" s="3">
        <v>4.5132999999999998E-8</v>
      </c>
      <c r="R74" s="3">
        <v>666.90972999999997</v>
      </c>
      <c r="S74" s="3">
        <v>138.79732999999999</v>
      </c>
      <c r="T74" s="3">
        <v>361.78046999999998</v>
      </c>
      <c r="U74" s="3">
        <v>485.61167</v>
      </c>
      <c r="V74">
        <f t="shared" si="10"/>
        <v>404.2811999999999</v>
      </c>
      <c r="W74" s="3">
        <v>162.33332999999999</v>
      </c>
      <c r="X74" s="3"/>
      <c r="Y74" s="3">
        <f t="shared" si="11"/>
        <v>-15.332130000000092</v>
      </c>
      <c r="Z74">
        <f t="shared" si="12"/>
        <v>1.0633695597320205</v>
      </c>
    </row>
    <row r="75" spans="1:26" x14ac:dyDescent="0.35">
      <c r="A75" s="7">
        <f t="shared" si="8"/>
        <v>40030.416666666664</v>
      </c>
      <c r="B75" s="3">
        <v>217</v>
      </c>
      <c r="C75" s="3">
        <v>10</v>
      </c>
      <c r="D75" s="3">
        <v>0</v>
      </c>
      <c r="E75" s="3">
        <f t="shared" si="9"/>
        <v>1000</v>
      </c>
      <c r="F75" s="3">
        <f t="shared" si="13"/>
        <v>217.41666666666666</v>
      </c>
      <c r="G75" s="3">
        <v>36000</v>
      </c>
      <c r="H75" s="3">
        <v>298.04000000000002</v>
      </c>
      <c r="I75" s="3">
        <v>9.4990999999999999E-3</v>
      </c>
      <c r="J75" s="3">
        <v>5.7213998000000003E-4</v>
      </c>
      <c r="K75" s="3">
        <v>1.1704000000000001</v>
      </c>
      <c r="L75" s="3">
        <v>1.5086999999999999</v>
      </c>
      <c r="M75" s="3">
        <v>40.341999999999999</v>
      </c>
      <c r="N75" s="3">
        <v>208.08</v>
      </c>
      <c r="O75" s="3">
        <v>50.164000000000001</v>
      </c>
      <c r="P75" s="3">
        <v>0.27672999999999998</v>
      </c>
      <c r="Q75" s="3">
        <v>9.6859999000000005E-8</v>
      </c>
      <c r="R75" s="3">
        <v>719.24839999999995</v>
      </c>
      <c r="S75" s="3">
        <v>150.36497</v>
      </c>
      <c r="T75" s="3">
        <v>364.4984</v>
      </c>
      <c r="U75" s="3">
        <v>495.87896999999998</v>
      </c>
      <c r="V75">
        <f t="shared" si="10"/>
        <v>437.50286000000006</v>
      </c>
      <c r="W75" s="3">
        <v>174.7</v>
      </c>
      <c r="X75" s="3"/>
      <c r="Y75" s="3">
        <f t="shared" si="11"/>
        <v>4.5588600000000383</v>
      </c>
      <c r="Z75">
        <f t="shared" si="12"/>
        <v>0.98265292851074737</v>
      </c>
    </row>
    <row r="76" spans="1:26" x14ac:dyDescent="0.35">
      <c r="A76" s="7">
        <f t="shared" si="8"/>
        <v>40030.4375</v>
      </c>
      <c r="B76" s="3">
        <v>217</v>
      </c>
      <c r="C76" s="3">
        <v>10</v>
      </c>
      <c r="D76" s="3">
        <v>30</v>
      </c>
      <c r="E76" s="3">
        <f t="shared" si="9"/>
        <v>1030</v>
      </c>
      <c r="F76" s="3">
        <f t="shared" si="13"/>
        <v>217.4375</v>
      </c>
      <c r="G76" s="3">
        <v>36000</v>
      </c>
      <c r="H76" s="3">
        <v>298.76</v>
      </c>
      <c r="I76" s="3">
        <v>8.8662998999999992E-3</v>
      </c>
      <c r="J76" s="3">
        <v>5.6690001000000002E-4</v>
      </c>
      <c r="K76" s="3">
        <v>1.1677999999999999</v>
      </c>
      <c r="L76" s="3">
        <v>1.7485999999999999</v>
      </c>
      <c r="M76" s="3">
        <v>81.27</v>
      </c>
      <c r="N76" s="3">
        <v>249.49</v>
      </c>
      <c r="O76" s="3">
        <v>50.420999999999999</v>
      </c>
      <c r="P76" s="3">
        <v>0.32013000000000003</v>
      </c>
      <c r="Q76" s="3">
        <v>7.0817001999999999E-8</v>
      </c>
      <c r="R76" s="3">
        <v>758.49963000000002</v>
      </c>
      <c r="S76" s="3">
        <v>160.25743</v>
      </c>
      <c r="T76" s="3">
        <v>366.63866999999999</v>
      </c>
      <c r="U76" s="3">
        <v>505.62527</v>
      </c>
      <c r="V76">
        <f t="shared" si="10"/>
        <v>459.25559999999996</v>
      </c>
      <c r="W76" s="3">
        <v>156.9</v>
      </c>
      <c r="X76" s="3"/>
      <c r="Y76" s="3">
        <f t="shared" si="11"/>
        <v>2.4445999999999515</v>
      </c>
      <c r="Z76">
        <f t="shared" si="12"/>
        <v>0.99191481818097638</v>
      </c>
    </row>
    <row r="77" spans="1:26" x14ac:dyDescent="0.35">
      <c r="A77" s="7">
        <f t="shared" si="8"/>
        <v>40030.458333333336</v>
      </c>
      <c r="B77" s="3">
        <v>217</v>
      </c>
      <c r="C77" s="3">
        <v>11</v>
      </c>
      <c r="D77" s="3">
        <v>0</v>
      </c>
      <c r="E77" s="3">
        <f t="shared" si="9"/>
        <v>1100</v>
      </c>
      <c r="F77" s="3">
        <f t="shared" si="13"/>
        <v>217.45833333333334</v>
      </c>
      <c r="G77" s="3">
        <v>36000</v>
      </c>
      <c r="H77" s="3">
        <v>299.10000000000002</v>
      </c>
      <c r="I77" s="3">
        <v>8.5835996999999997E-3</v>
      </c>
      <c r="J77" s="3">
        <v>5.6493997999999997E-4</v>
      </c>
      <c r="K77" s="3">
        <v>1.1665000000000001</v>
      </c>
      <c r="L77" s="3">
        <v>1.8512999999999999</v>
      </c>
      <c r="M77" s="3">
        <v>101.8</v>
      </c>
      <c r="N77" s="3">
        <v>265.85000000000002</v>
      </c>
      <c r="O77" s="3">
        <v>59.814999999999998</v>
      </c>
      <c r="P77" s="3">
        <v>0.32289000000000001</v>
      </c>
      <c r="Q77" s="3">
        <v>9.0973003000000001E-8</v>
      </c>
      <c r="R77" s="3">
        <v>776.42123000000004</v>
      </c>
      <c r="S77" s="3">
        <v>164.23433</v>
      </c>
      <c r="T77" s="3">
        <v>367.65057000000002</v>
      </c>
      <c r="U77" s="3">
        <v>511.00119999999998</v>
      </c>
      <c r="V77">
        <f t="shared" si="10"/>
        <v>468.83627000000007</v>
      </c>
      <c r="W77" s="3">
        <v>162.43333000000001</v>
      </c>
      <c r="X77" s="3"/>
      <c r="Y77" s="3">
        <f t="shared" si="11"/>
        <v>-19.262059999999963</v>
      </c>
      <c r="Z77">
        <f t="shared" si="12"/>
        <v>1.0628651278607182</v>
      </c>
    </row>
    <row r="78" spans="1:26" x14ac:dyDescent="0.35">
      <c r="A78" s="7">
        <f t="shared" si="8"/>
        <v>40030.479166666672</v>
      </c>
      <c r="B78" s="3">
        <v>217</v>
      </c>
      <c r="C78" s="3">
        <v>11</v>
      </c>
      <c r="D78" s="3">
        <v>30</v>
      </c>
      <c r="E78" s="3">
        <f t="shared" si="9"/>
        <v>1130</v>
      </c>
      <c r="F78" s="3">
        <f t="shared" si="13"/>
        <v>217.47916666666669</v>
      </c>
      <c r="G78" s="3">
        <v>36000</v>
      </c>
      <c r="H78" s="3">
        <v>299.7</v>
      </c>
      <c r="I78" s="3">
        <v>8.3764000000000009E-3</v>
      </c>
      <c r="J78" s="3">
        <v>5.6424999000000001E-4</v>
      </c>
      <c r="K78" s="3">
        <v>1.1639999999999999</v>
      </c>
      <c r="L78" s="3">
        <v>1.7689999999999999</v>
      </c>
      <c r="M78" s="3">
        <v>98.356999999999999</v>
      </c>
      <c r="N78" s="3">
        <v>264.94</v>
      </c>
      <c r="O78" s="3">
        <v>64.289000000000001</v>
      </c>
      <c r="P78" s="3">
        <v>0.31230000000000002</v>
      </c>
      <c r="Q78" s="3">
        <v>7.2383996999999997E-8</v>
      </c>
      <c r="R78" s="3">
        <v>790.88649999999996</v>
      </c>
      <c r="S78" s="3">
        <v>167.3605</v>
      </c>
      <c r="T78" s="3">
        <v>369.97390000000001</v>
      </c>
      <c r="U78" s="3">
        <v>517.55286999999998</v>
      </c>
      <c r="V78">
        <f t="shared" si="10"/>
        <v>475.94703000000004</v>
      </c>
      <c r="W78" s="3">
        <v>147.1</v>
      </c>
      <c r="X78" s="3"/>
      <c r="Y78" s="3">
        <f t="shared" si="11"/>
        <v>-0.38196999999993864</v>
      </c>
      <c r="Z78">
        <f t="shared" si="12"/>
        <v>1.001161543104099</v>
      </c>
    </row>
    <row r="79" spans="1:26" x14ac:dyDescent="0.35">
      <c r="A79" s="7">
        <f t="shared" si="8"/>
        <v>40030.5</v>
      </c>
      <c r="B79" s="3">
        <v>217</v>
      </c>
      <c r="C79" s="3">
        <v>12</v>
      </c>
      <c r="D79" s="3">
        <v>0</v>
      </c>
      <c r="E79" s="3">
        <f t="shared" si="9"/>
        <v>1200</v>
      </c>
      <c r="F79" s="3">
        <f t="shared" si="13"/>
        <v>217.5</v>
      </c>
      <c r="G79" s="3">
        <v>36000</v>
      </c>
      <c r="H79" s="3">
        <v>299.95999999999998</v>
      </c>
      <c r="I79" s="3">
        <v>8.1160003000000005E-3</v>
      </c>
      <c r="J79" s="3">
        <v>5.6466000000000003E-4</v>
      </c>
      <c r="K79" s="3">
        <v>1.163</v>
      </c>
      <c r="L79" s="3">
        <v>1.8541000000000001</v>
      </c>
      <c r="M79" s="3">
        <v>89.477999999999994</v>
      </c>
      <c r="N79" s="3">
        <v>289.2</v>
      </c>
      <c r="O79" s="3">
        <v>69.763999999999996</v>
      </c>
      <c r="P79" s="3">
        <v>0.37125999999999998</v>
      </c>
      <c r="Q79" s="3">
        <v>6.8963999000000004E-8</v>
      </c>
      <c r="R79" s="3">
        <v>789.78223000000003</v>
      </c>
      <c r="S79" s="3">
        <v>167.81557000000001</v>
      </c>
      <c r="T79" s="3">
        <v>371.09440000000001</v>
      </c>
      <c r="U79" s="3">
        <v>521.22559999999999</v>
      </c>
      <c r="V79">
        <f t="shared" si="10"/>
        <v>471.83546000000001</v>
      </c>
      <c r="W79" s="3">
        <v>148.03333000000001</v>
      </c>
      <c r="X79" s="3"/>
      <c r="Y79" s="3">
        <f t="shared" si="11"/>
        <v>-35.161869999999979</v>
      </c>
      <c r="Z79">
        <f t="shared" si="12"/>
        <v>1.1085906074799445</v>
      </c>
    </row>
    <row r="80" spans="1:26" x14ac:dyDescent="0.35">
      <c r="A80" s="7">
        <f t="shared" si="8"/>
        <v>40030.520833333336</v>
      </c>
      <c r="B80" s="3">
        <v>217</v>
      </c>
      <c r="C80" s="3">
        <v>12</v>
      </c>
      <c r="D80" s="3">
        <v>30</v>
      </c>
      <c r="E80" s="3">
        <f t="shared" si="9"/>
        <v>1230</v>
      </c>
      <c r="F80" s="3">
        <f t="shared" si="13"/>
        <v>217.52083333333334</v>
      </c>
      <c r="G80" s="3">
        <v>36000</v>
      </c>
      <c r="H80" s="3">
        <v>300.18</v>
      </c>
      <c r="I80" s="3">
        <v>8.0377003000000006E-3</v>
      </c>
      <c r="J80" s="3">
        <v>5.6587002000000003E-4</v>
      </c>
      <c r="K80" s="3">
        <v>1.1619999999999999</v>
      </c>
      <c r="L80" s="3">
        <v>1.5862000000000001</v>
      </c>
      <c r="M80" s="3">
        <v>86.251000000000005</v>
      </c>
      <c r="N80" s="3">
        <v>247.83</v>
      </c>
      <c r="O80" s="3">
        <v>50.783999999999999</v>
      </c>
      <c r="P80" s="3">
        <v>0.29389999999999999</v>
      </c>
      <c r="Q80" s="3">
        <v>7.0905998000000006E-8</v>
      </c>
      <c r="R80" s="3">
        <v>768.94617000000005</v>
      </c>
      <c r="S80" s="3">
        <v>164.19049999999999</v>
      </c>
      <c r="T80" s="3">
        <v>372.96143000000001</v>
      </c>
      <c r="U80" s="3">
        <v>523.2509</v>
      </c>
      <c r="V80">
        <f t="shared" si="10"/>
        <v>454.46620000000007</v>
      </c>
      <c r="W80" s="3">
        <v>132.63333</v>
      </c>
      <c r="X80" s="3"/>
      <c r="Y80" s="3">
        <f t="shared" si="11"/>
        <v>23.218870000000067</v>
      </c>
      <c r="Z80">
        <f t="shared" si="12"/>
        <v>0.92785426174772012</v>
      </c>
    </row>
    <row r="81" spans="1:26" x14ac:dyDescent="0.35">
      <c r="A81" s="7">
        <f t="shared" si="8"/>
        <v>40030.541666666664</v>
      </c>
      <c r="B81" s="3">
        <v>217</v>
      </c>
      <c r="C81" s="3">
        <v>13</v>
      </c>
      <c r="D81" s="3">
        <v>0</v>
      </c>
      <c r="E81" s="3">
        <f t="shared" si="9"/>
        <v>1300</v>
      </c>
      <c r="F81" s="3">
        <f t="shared" si="13"/>
        <v>217.54166666666666</v>
      </c>
      <c r="G81" s="3">
        <v>36000</v>
      </c>
      <c r="H81" s="3">
        <v>300.08</v>
      </c>
      <c r="I81" s="3">
        <v>8.2067000000000008E-3</v>
      </c>
      <c r="J81" s="3">
        <v>5.6706998E-4</v>
      </c>
      <c r="K81" s="3">
        <v>1.1621999999999999</v>
      </c>
      <c r="L81" s="3">
        <v>1.3541000000000001</v>
      </c>
      <c r="M81" s="3">
        <v>47.881999999999998</v>
      </c>
      <c r="N81" s="3">
        <v>269.07</v>
      </c>
      <c r="O81" s="3">
        <v>55.279000000000003</v>
      </c>
      <c r="P81" s="3">
        <v>0.29705999999999999</v>
      </c>
      <c r="Q81" s="3">
        <v>8.5581000000000004E-8</v>
      </c>
      <c r="R81" s="3">
        <v>737.57027000000005</v>
      </c>
      <c r="S81" s="3">
        <v>158.42500000000001</v>
      </c>
      <c r="T81" s="3">
        <v>373.89463000000001</v>
      </c>
      <c r="U81" s="3">
        <v>521.14469999999994</v>
      </c>
      <c r="V81">
        <f t="shared" si="10"/>
        <v>431.89520000000005</v>
      </c>
      <c r="W81" s="3">
        <v>132.1</v>
      </c>
      <c r="X81" s="3"/>
      <c r="Y81" s="3">
        <f t="shared" si="11"/>
        <v>-24.553799999999939</v>
      </c>
      <c r="Z81">
        <f t="shared" si="12"/>
        <v>1.0819019117050572</v>
      </c>
    </row>
    <row r="82" spans="1:26" x14ac:dyDescent="0.35">
      <c r="A82" s="7">
        <f t="shared" si="8"/>
        <v>40030.5625</v>
      </c>
      <c r="B82" s="3">
        <v>217</v>
      </c>
      <c r="C82" s="3">
        <v>13</v>
      </c>
      <c r="D82" s="3">
        <v>30</v>
      </c>
      <c r="E82" s="3">
        <f t="shared" si="9"/>
        <v>1330</v>
      </c>
      <c r="F82" s="3">
        <f t="shared" si="13"/>
        <v>217.5625</v>
      </c>
      <c r="G82" s="3">
        <v>36000</v>
      </c>
      <c r="H82" s="3">
        <v>300.35000000000002</v>
      </c>
      <c r="I82" s="3">
        <v>8.4378001999999997E-3</v>
      </c>
      <c r="J82" s="3">
        <v>5.6752999000000005E-4</v>
      </c>
      <c r="K82" s="3">
        <v>1.1609</v>
      </c>
      <c r="L82" s="3">
        <v>1.6160000000000001</v>
      </c>
      <c r="M82" s="3">
        <v>68.825000000000003</v>
      </c>
      <c r="N82" s="3">
        <v>225.74</v>
      </c>
      <c r="O82" s="3">
        <v>50.901000000000003</v>
      </c>
      <c r="P82" s="3">
        <v>0.27940999999999999</v>
      </c>
      <c r="Q82" s="3">
        <v>8.1099997999999998E-8</v>
      </c>
      <c r="R82" s="3">
        <v>721.49463000000003</v>
      </c>
      <c r="S82" s="3">
        <v>158.22093000000001</v>
      </c>
      <c r="T82" s="3">
        <v>375.81232999999997</v>
      </c>
      <c r="U82" s="3">
        <v>520.09630000000004</v>
      </c>
      <c r="V82">
        <f t="shared" si="10"/>
        <v>418.98972999999989</v>
      </c>
      <c r="W82" s="3">
        <v>142.86667</v>
      </c>
      <c r="X82" s="3"/>
      <c r="Y82" s="3">
        <f t="shared" si="11"/>
        <v>-0.51794000000012375</v>
      </c>
      <c r="Z82">
        <f t="shared" si="12"/>
        <v>1.0018757578595576</v>
      </c>
    </row>
    <row r="83" spans="1:26" x14ac:dyDescent="0.35">
      <c r="A83" s="7">
        <f t="shared" si="8"/>
        <v>40030.583333333336</v>
      </c>
      <c r="B83" s="3">
        <v>217</v>
      </c>
      <c r="C83" s="3">
        <v>14</v>
      </c>
      <c r="D83" s="3">
        <v>0</v>
      </c>
      <c r="E83" s="3">
        <f t="shared" si="9"/>
        <v>1400</v>
      </c>
      <c r="F83" s="3">
        <f t="shared" si="13"/>
        <v>217.58333333333334</v>
      </c>
      <c r="G83" s="3">
        <v>36000</v>
      </c>
      <c r="H83" s="3">
        <v>300.44</v>
      </c>
      <c r="I83" s="3">
        <v>8.1845000000000008E-3</v>
      </c>
      <c r="J83" s="3">
        <v>5.6744E-4</v>
      </c>
      <c r="K83" s="3">
        <v>1.1605000000000001</v>
      </c>
      <c r="L83" s="3">
        <v>1.734</v>
      </c>
      <c r="M83" s="3">
        <v>61.908000000000001</v>
      </c>
      <c r="N83" s="3">
        <v>252.4</v>
      </c>
      <c r="O83" s="3">
        <v>66.853999999999999</v>
      </c>
      <c r="P83" s="3">
        <v>0.31567000000000001</v>
      </c>
      <c r="Q83" s="3">
        <v>6.9827003000000005E-8</v>
      </c>
      <c r="R83" s="3">
        <v>669.16443000000004</v>
      </c>
      <c r="S83" s="3">
        <v>149.22579999999999</v>
      </c>
      <c r="T83" s="3">
        <v>376.10140000000001</v>
      </c>
      <c r="U83" s="3">
        <v>516.02359999999999</v>
      </c>
      <c r="V83">
        <f t="shared" si="10"/>
        <v>380.01643000000013</v>
      </c>
      <c r="W83" s="3">
        <v>97.403333000000003</v>
      </c>
      <c r="X83" s="3"/>
      <c r="Y83" s="3">
        <f t="shared" si="11"/>
        <v>-36.640902999999881</v>
      </c>
      <c r="Z83">
        <f t="shared" si="12"/>
        <v>1.1296504068245636</v>
      </c>
    </row>
    <row r="84" spans="1:26" x14ac:dyDescent="0.35">
      <c r="A84" s="7">
        <f t="shared" si="8"/>
        <v>40030.604166666672</v>
      </c>
      <c r="B84" s="3">
        <v>217</v>
      </c>
      <c r="C84" s="3">
        <v>14</v>
      </c>
      <c r="D84" s="3">
        <v>30</v>
      </c>
      <c r="E84" s="3">
        <f t="shared" si="9"/>
        <v>1430</v>
      </c>
      <c r="F84" s="3">
        <f t="shared" si="13"/>
        <v>217.60416666666669</v>
      </c>
      <c r="G84" s="3">
        <v>36000</v>
      </c>
      <c r="H84" s="3">
        <v>300.45999999999998</v>
      </c>
      <c r="I84" s="3">
        <v>8.0027998999999995E-3</v>
      </c>
      <c r="J84" s="3">
        <v>5.6784000000000001E-4</v>
      </c>
      <c r="K84" s="3">
        <v>1.1604000000000001</v>
      </c>
      <c r="L84" s="3">
        <v>1.5547</v>
      </c>
      <c r="M84" s="3">
        <v>58.642000000000003</v>
      </c>
      <c r="N84" s="3">
        <v>173.46</v>
      </c>
      <c r="O84" s="3">
        <v>53.59</v>
      </c>
      <c r="P84" s="3">
        <v>0.27202999999999999</v>
      </c>
      <c r="Q84" s="3">
        <v>4.8781999000000003E-8</v>
      </c>
      <c r="R84" s="3">
        <v>547.32759999999996</v>
      </c>
      <c r="S84" s="3">
        <v>123.41613</v>
      </c>
      <c r="T84" s="3">
        <v>375.03467000000001</v>
      </c>
      <c r="U84" s="3">
        <v>504.64179999999999</v>
      </c>
      <c r="V84">
        <f t="shared" si="10"/>
        <v>294.30434000000002</v>
      </c>
      <c r="W84" s="3">
        <v>83.873333000000002</v>
      </c>
      <c r="X84" s="3"/>
      <c r="Y84" s="3">
        <f t="shared" si="11"/>
        <v>-16.618992999999989</v>
      </c>
      <c r="Z84">
        <f t="shared" si="12"/>
        <v>1.0789759704946904</v>
      </c>
    </row>
    <row r="85" spans="1:26" x14ac:dyDescent="0.35">
      <c r="A85" s="7">
        <f t="shared" si="8"/>
        <v>40030.625</v>
      </c>
      <c r="B85" s="3">
        <v>217</v>
      </c>
      <c r="C85" s="3">
        <v>15</v>
      </c>
      <c r="D85" s="3">
        <v>0</v>
      </c>
      <c r="E85" s="3">
        <f t="shared" si="9"/>
        <v>1500</v>
      </c>
      <c r="F85" s="3">
        <f t="shared" si="13"/>
        <v>217.625</v>
      </c>
      <c r="G85" s="3">
        <v>36000</v>
      </c>
      <c r="H85" s="3">
        <v>300.55</v>
      </c>
      <c r="I85" s="3">
        <v>8.0976001999999991E-3</v>
      </c>
      <c r="J85" s="3">
        <v>5.6880001999999998E-4</v>
      </c>
      <c r="K85" s="3">
        <v>1.1597999999999999</v>
      </c>
      <c r="L85" s="3">
        <v>1.6491</v>
      </c>
      <c r="M85" s="3">
        <v>49.267000000000003</v>
      </c>
      <c r="N85" s="3">
        <v>196.27</v>
      </c>
      <c r="O85" s="3">
        <v>49.92</v>
      </c>
      <c r="P85" s="3">
        <v>0.34116000000000002</v>
      </c>
      <c r="Q85" s="3">
        <v>8.1218999999999994E-8</v>
      </c>
      <c r="R85" s="3">
        <v>535.19449999999995</v>
      </c>
      <c r="S85" s="3">
        <v>123.37123</v>
      </c>
      <c r="T85" s="3">
        <v>376.86630000000002</v>
      </c>
      <c r="U85" s="3">
        <v>504.1583</v>
      </c>
      <c r="V85">
        <f t="shared" si="10"/>
        <v>284.53127000000001</v>
      </c>
      <c r="W85" s="3">
        <v>92.766666999999998</v>
      </c>
      <c r="X85" s="3"/>
      <c r="Y85" s="3">
        <f t="shared" si="11"/>
        <v>-54.425397000000004</v>
      </c>
      <c r="Z85">
        <f t="shared" si="12"/>
        <v>1.2838135722055022</v>
      </c>
    </row>
    <row r="86" spans="1:26" x14ac:dyDescent="0.35">
      <c r="A86" s="7">
        <f t="shared" si="8"/>
        <v>40030.645833333336</v>
      </c>
      <c r="B86" s="3">
        <v>217</v>
      </c>
      <c r="C86" s="3">
        <v>15</v>
      </c>
      <c r="D86" s="3">
        <v>30</v>
      </c>
      <c r="E86" s="3">
        <f t="shared" si="9"/>
        <v>1530</v>
      </c>
      <c r="F86" s="3">
        <f t="shared" si="13"/>
        <v>217.64583333333334</v>
      </c>
      <c r="G86" s="3">
        <v>36000</v>
      </c>
      <c r="H86" s="3">
        <v>300.77</v>
      </c>
      <c r="I86" s="3">
        <v>8.3247003999999993E-3</v>
      </c>
      <c r="J86" s="3">
        <v>5.6925998000000001E-4</v>
      </c>
      <c r="K86" s="3">
        <v>1.1586000000000001</v>
      </c>
      <c r="L86" s="3">
        <v>1.6880999999999999</v>
      </c>
      <c r="M86" s="3">
        <v>69.042000000000002</v>
      </c>
      <c r="N86" s="3">
        <v>160.93</v>
      </c>
      <c r="O86" s="3">
        <v>35.103000000000002</v>
      </c>
      <c r="P86" s="3">
        <v>0.32499</v>
      </c>
      <c r="Q86" s="3">
        <v>7.6431000000000005E-8</v>
      </c>
      <c r="R86" s="3">
        <v>502.94887</v>
      </c>
      <c r="S86" s="3">
        <v>118.98863</v>
      </c>
      <c r="T86" s="3">
        <v>377.14093000000003</v>
      </c>
      <c r="U86" s="3">
        <v>502.06067000000002</v>
      </c>
      <c r="V86">
        <f t="shared" si="10"/>
        <v>259.04050000000001</v>
      </c>
      <c r="W86" s="3">
        <v>84.083332999999996</v>
      </c>
      <c r="X86" s="3"/>
      <c r="Y86" s="3">
        <f t="shared" si="11"/>
        <v>-21.075832999999996</v>
      </c>
      <c r="Z86">
        <f t="shared" si="12"/>
        <v>1.1204628159073928</v>
      </c>
    </row>
    <row r="87" spans="1:26" x14ac:dyDescent="0.35">
      <c r="A87" s="7">
        <f t="shared" si="8"/>
        <v>40030.666666666664</v>
      </c>
      <c r="B87" s="3">
        <v>217</v>
      </c>
      <c r="C87" s="3">
        <v>16</v>
      </c>
      <c r="D87" s="3">
        <v>0</v>
      </c>
      <c r="E87" s="3">
        <f t="shared" si="9"/>
        <v>1600</v>
      </c>
      <c r="F87" s="3">
        <f t="shared" si="13"/>
        <v>217.66666666666666</v>
      </c>
      <c r="G87" s="3">
        <v>36000</v>
      </c>
      <c r="H87" s="3">
        <v>300.49</v>
      </c>
      <c r="I87" s="3">
        <v>8.5059999999999997E-3</v>
      </c>
      <c r="J87" s="3">
        <v>5.6965998000000002E-4</v>
      </c>
      <c r="K87" s="3">
        <v>1.1595</v>
      </c>
      <c r="L87" s="3">
        <v>1.6272</v>
      </c>
      <c r="M87" s="3">
        <v>72.228999999999999</v>
      </c>
      <c r="N87" s="3">
        <v>103.55</v>
      </c>
      <c r="O87" s="3">
        <v>29.402999999999999</v>
      </c>
      <c r="P87" s="3">
        <v>0.26905000000000001</v>
      </c>
      <c r="Q87" s="3">
        <v>6.3988999000000001E-8</v>
      </c>
      <c r="R87" s="3">
        <v>404.60977000000003</v>
      </c>
      <c r="S87" s="3">
        <v>98.250316999999995</v>
      </c>
      <c r="T87" s="3">
        <v>375.28426999999999</v>
      </c>
      <c r="U87" s="3">
        <v>491.60766999999998</v>
      </c>
      <c r="V87">
        <f t="shared" si="10"/>
        <v>190.03605300000004</v>
      </c>
      <c r="W87" s="3">
        <v>29.873667000000001</v>
      </c>
      <c r="X87" s="3"/>
      <c r="Y87" s="3">
        <f t="shared" si="11"/>
        <v>27.209386000000041</v>
      </c>
      <c r="Z87">
        <f t="shared" si="12"/>
        <v>0.83011375717142466</v>
      </c>
    </row>
    <row r="88" spans="1:26" x14ac:dyDescent="0.35">
      <c r="A88" s="7">
        <f t="shared" si="8"/>
        <v>40030.6875</v>
      </c>
      <c r="B88" s="3">
        <v>217</v>
      </c>
      <c r="C88" s="3">
        <v>16</v>
      </c>
      <c r="D88" s="3">
        <v>30</v>
      </c>
      <c r="E88" s="3">
        <f t="shared" si="9"/>
        <v>1630</v>
      </c>
      <c r="F88" s="3">
        <f t="shared" si="13"/>
        <v>217.6875</v>
      </c>
      <c r="G88" s="3">
        <v>36000</v>
      </c>
      <c r="H88" s="3">
        <v>300.41000000000003</v>
      </c>
      <c r="I88" s="3">
        <v>8.6717996999999998E-3</v>
      </c>
      <c r="J88" s="3">
        <v>5.6964997000000001E-4</v>
      </c>
      <c r="K88" s="3">
        <v>1.1597</v>
      </c>
      <c r="L88" s="3">
        <v>1.546</v>
      </c>
      <c r="M88" s="3">
        <v>62.679000000000002</v>
      </c>
      <c r="N88" s="3">
        <v>103.41</v>
      </c>
      <c r="O88" s="3">
        <v>35.21</v>
      </c>
      <c r="P88" s="3">
        <v>0.29725000000000001</v>
      </c>
      <c r="Q88" s="3">
        <v>5.5055001000000003E-8</v>
      </c>
      <c r="R88" s="3">
        <v>353.11817000000002</v>
      </c>
      <c r="S88" s="3">
        <v>89.516620000000003</v>
      </c>
      <c r="T88" s="3">
        <v>375.38162999999997</v>
      </c>
      <c r="U88" s="3">
        <v>485.66359999999997</v>
      </c>
      <c r="V88">
        <f t="shared" si="10"/>
        <v>153.31957999999997</v>
      </c>
      <c r="W88" s="3">
        <v>4.8460000000000001</v>
      </c>
      <c r="X88" s="3"/>
      <c r="Y88" s="3">
        <f t="shared" si="11"/>
        <v>9.853579999999976</v>
      </c>
      <c r="Z88">
        <f t="shared" si="12"/>
        <v>0.93363411860884626</v>
      </c>
    </row>
    <row r="89" spans="1:26" x14ac:dyDescent="0.35">
      <c r="A89" s="7">
        <f t="shared" si="8"/>
        <v>40030.708333333336</v>
      </c>
      <c r="B89" s="3">
        <v>217</v>
      </c>
      <c r="C89" s="3">
        <v>17</v>
      </c>
      <c r="D89" s="3">
        <v>0</v>
      </c>
      <c r="E89" s="3">
        <f t="shared" si="9"/>
        <v>1700</v>
      </c>
      <c r="F89" s="3">
        <f t="shared" si="13"/>
        <v>217.70833333333334</v>
      </c>
      <c r="G89" s="3">
        <v>36000</v>
      </c>
      <c r="H89" s="3">
        <v>300.17</v>
      </c>
      <c r="I89" s="3">
        <v>8.8980002000000006E-3</v>
      </c>
      <c r="J89" s="3">
        <v>5.6864000999999999E-4</v>
      </c>
      <c r="K89" s="3">
        <v>1.1604000000000001</v>
      </c>
      <c r="L89" s="3">
        <v>1.9200999999999999</v>
      </c>
      <c r="M89" s="3">
        <v>81.052999999999997</v>
      </c>
      <c r="N89" s="3">
        <v>66.387</v>
      </c>
      <c r="O89" s="3">
        <v>24.117000000000001</v>
      </c>
      <c r="P89" s="3">
        <v>0.34411999999999998</v>
      </c>
      <c r="Q89" s="3">
        <v>9.8069001999999997E-8</v>
      </c>
      <c r="R89" s="3">
        <v>268.91230000000002</v>
      </c>
      <c r="S89" s="3">
        <v>72.683363</v>
      </c>
      <c r="T89" s="3">
        <v>374.15246999999999</v>
      </c>
      <c r="U89" s="3">
        <v>476.45922999999999</v>
      </c>
      <c r="V89">
        <f t="shared" si="10"/>
        <v>93.92217700000009</v>
      </c>
      <c r="W89" s="3">
        <v>-12.758667000000001</v>
      </c>
      <c r="X89" s="3"/>
      <c r="Y89" s="3">
        <f t="shared" si="11"/>
        <v>16.176844000000088</v>
      </c>
      <c r="Z89">
        <f t="shared" si="12"/>
        <v>0.84836224205350241</v>
      </c>
    </row>
    <row r="90" spans="1:26" x14ac:dyDescent="0.35">
      <c r="A90" s="7">
        <f t="shared" si="8"/>
        <v>40030.729166666672</v>
      </c>
      <c r="B90" s="3">
        <v>217</v>
      </c>
      <c r="C90" s="3">
        <v>17</v>
      </c>
      <c r="D90" s="3">
        <v>30</v>
      </c>
      <c r="E90" s="3">
        <f t="shared" si="9"/>
        <v>1730</v>
      </c>
      <c r="F90" s="3">
        <f t="shared" si="13"/>
        <v>217.72916666666669</v>
      </c>
      <c r="G90" s="3">
        <v>36000</v>
      </c>
      <c r="H90" s="3">
        <v>299.66000000000003</v>
      </c>
      <c r="I90" s="3">
        <v>9.2423995999999994E-3</v>
      </c>
      <c r="J90" s="3">
        <v>5.6731002000000004E-4</v>
      </c>
      <c r="K90" s="3">
        <v>1.1619999999999999</v>
      </c>
      <c r="L90" s="3">
        <v>1.9421999999999999</v>
      </c>
      <c r="M90" s="3">
        <v>85.611000000000004</v>
      </c>
      <c r="N90" s="3">
        <v>39.164999999999999</v>
      </c>
      <c r="O90" s="3">
        <v>28.190999999999999</v>
      </c>
      <c r="P90" s="3">
        <v>0.30814000000000002</v>
      </c>
      <c r="Q90" s="3">
        <v>9.7711996999999997E-8</v>
      </c>
      <c r="R90" s="3">
        <v>191.67726999999999</v>
      </c>
      <c r="S90" s="3">
        <v>54.977527000000002</v>
      </c>
      <c r="T90" s="3">
        <v>371.8125</v>
      </c>
      <c r="U90" s="3">
        <v>465.35727000000003</v>
      </c>
      <c r="V90">
        <f t="shared" si="10"/>
        <v>43.154972999999984</v>
      </c>
      <c r="W90" s="3">
        <v>-28.613333000000001</v>
      </c>
      <c r="X90" s="3"/>
      <c r="Y90" s="3">
        <f t="shared" si="11"/>
        <v>4.4123059999999867</v>
      </c>
      <c r="Z90">
        <f t="shared" si="12"/>
        <v>0.93852013171385174</v>
      </c>
    </row>
    <row r="91" spans="1:26" x14ac:dyDescent="0.35">
      <c r="A91" s="7">
        <f t="shared" si="8"/>
        <v>40030.75</v>
      </c>
      <c r="B91" s="3">
        <v>217</v>
      </c>
      <c r="C91" s="3">
        <v>18</v>
      </c>
      <c r="D91" s="3">
        <v>0</v>
      </c>
      <c r="E91" s="3">
        <f t="shared" si="9"/>
        <v>1800</v>
      </c>
      <c r="F91" s="3">
        <f t="shared" si="13"/>
        <v>217.75</v>
      </c>
      <c r="G91" s="3">
        <v>36000</v>
      </c>
      <c r="H91" s="3">
        <v>298.68</v>
      </c>
      <c r="I91" s="3">
        <v>9.5627996999999992E-3</v>
      </c>
      <c r="J91" s="3">
        <v>5.6800996999999999E-4</v>
      </c>
      <c r="K91" s="3">
        <v>1.1656</v>
      </c>
      <c r="L91" s="3">
        <v>1.8859999999999999</v>
      </c>
      <c r="M91" s="3">
        <v>87.935000000000002</v>
      </c>
      <c r="N91" s="3">
        <v>-1.589</v>
      </c>
      <c r="O91" s="3">
        <v>24.088000000000001</v>
      </c>
      <c r="P91" s="3">
        <v>0.29802000000000001</v>
      </c>
      <c r="Q91" s="3">
        <v>8.0463002999999995E-8</v>
      </c>
      <c r="R91" s="3">
        <v>89.765307000000007</v>
      </c>
      <c r="S91" s="3">
        <v>25.748653000000001</v>
      </c>
      <c r="T91" s="3">
        <v>369.12567000000001</v>
      </c>
      <c r="U91" s="3">
        <v>449.52816999999999</v>
      </c>
      <c r="V91">
        <f t="shared" si="10"/>
        <v>-16.385845999999958</v>
      </c>
      <c r="W91" s="3">
        <v>-30.9</v>
      </c>
      <c r="X91" s="3"/>
      <c r="Y91" s="3">
        <f t="shared" si="11"/>
        <v>-7.9848459999999619</v>
      </c>
      <c r="Z91">
        <f t="shared" si="12"/>
        <v>1.5501420199895868</v>
      </c>
    </row>
    <row r="92" spans="1:26" x14ac:dyDescent="0.35">
      <c r="A92" s="7">
        <f t="shared" si="8"/>
        <v>40030.770833333336</v>
      </c>
      <c r="B92" s="3">
        <v>217</v>
      </c>
      <c r="C92" s="3">
        <v>18</v>
      </c>
      <c r="D92" s="3">
        <v>30</v>
      </c>
      <c r="E92" s="3">
        <f t="shared" si="9"/>
        <v>1830</v>
      </c>
      <c r="F92" s="3">
        <f t="shared" si="13"/>
        <v>217.77083333333334</v>
      </c>
      <c r="G92" s="3">
        <v>36000</v>
      </c>
      <c r="H92" s="3">
        <v>297.7</v>
      </c>
      <c r="I92" s="3">
        <v>9.9074999E-3</v>
      </c>
      <c r="J92" s="3">
        <v>5.6857999999999995E-4</v>
      </c>
      <c r="K92" s="3">
        <v>1.1693</v>
      </c>
      <c r="L92" s="3">
        <v>1.5808</v>
      </c>
      <c r="M92" s="3">
        <v>90.626999999999995</v>
      </c>
      <c r="N92" s="3">
        <v>-13.18</v>
      </c>
      <c r="O92" s="3">
        <v>14.811999999999999</v>
      </c>
      <c r="P92" s="3">
        <v>0.22942000000000001</v>
      </c>
      <c r="Q92" s="3">
        <v>6.4268000999999994E-8</v>
      </c>
      <c r="R92" s="3">
        <v>60.111733000000001</v>
      </c>
      <c r="S92" s="3">
        <v>21.670950000000001</v>
      </c>
      <c r="T92" s="3">
        <v>365.34257000000002</v>
      </c>
      <c r="U92" s="3">
        <v>439.10962999999998</v>
      </c>
      <c r="V92">
        <f t="shared" si="10"/>
        <v>-35.326276999999948</v>
      </c>
      <c r="W92" s="3">
        <v>-36.996667000000002</v>
      </c>
      <c r="X92" s="3"/>
      <c r="Y92" s="3">
        <f t="shared" si="11"/>
        <v>3.8390000000056546E-2</v>
      </c>
      <c r="Z92">
        <f t="shared" si="12"/>
        <v>0.97701734325513589</v>
      </c>
    </row>
    <row r="93" spans="1:26" x14ac:dyDescent="0.35">
      <c r="A93" s="7">
        <f t="shared" si="8"/>
        <v>40030.791666666664</v>
      </c>
      <c r="B93" s="3">
        <v>217</v>
      </c>
      <c r="C93" s="3">
        <v>19</v>
      </c>
      <c r="D93" s="3">
        <v>0</v>
      </c>
      <c r="E93" s="3">
        <f t="shared" si="9"/>
        <v>1900</v>
      </c>
      <c r="F93" s="3">
        <f t="shared" si="13"/>
        <v>217.79166666666666</v>
      </c>
      <c r="G93" s="3">
        <v>36000</v>
      </c>
      <c r="H93" s="3">
        <v>296.17</v>
      </c>
      <c r="I93" s="3">
        <v>1.0172E-2</v>
      </c>
      <c r="J93" s="3">
        <v>5.7826999999999998E-4</v>
      </c>
      <c r="K93" s="3">
        <v>1.1754</v>
      </c>
      <c r="L93" s="3">
        <v>1.5309999999999999</v>
      </c>
      <c r="M93" s="3">
        <v>98.034999999999997</v>
      </c>
      <c r="N93" s="3">
        <v>-22.591000000000001</v>
      </c>
      <c r="O93" s="3">
        <v>10.250999999999999</v>
      </c>
      <c r="P93" s="3">
        <v>0.15625</v>
      </c>
      <c r="Q93" s="3">
        <v>7.4988002000000003E-8</v>
      </c>
      <c r="R93" s="3">
        <v>20.091132999999999</v>
      </c>
      <c r="S93" s="3">
        <v>6.9542590000000004</v>
      </c>
      <c r="T93" s="3">
        <v>363.24617000000001</v>
      </c>
      <c r="U93" s="3">
        <v>425.60656999999998</v>
      </c>
      <c r="V93">
        <f t="shared" si="10"/>
        <v>-49.223525999999993</v>
      </c>
      <c r="W93" s="3">
        <v>-38.746667000000002</v>
      </c>
      <c r="X93" s="3"/>
      <c r="Y93" s="3">
        <f t="shared" si="11"/>
        <v>1.863141000000013</v>
      </c>
      <c r="Z93">
        <f t="shared" si="12"/>
        <v>1.1778339290430475</v>
      </c>
    </row>
    <row r="94" spans="1:26" x14ac:dyDescent="0.35">
      <c r="A94" s="7">
        <f t="shared" si="8"/>
        <v>40030.8125</v>
      </c>
      <c r="B94" s="3">
        <v>217</v>
      </c>
      <c r="C94" s="3">
        <v>19</v>
      </c>
      <c r="D94" s="3">
        <v>30</v>
      </c>
      <c r="E94" s="3">
        <f t="shared" si="9"/>
        <v>1930</v>
      </c>
      <c r="F94" s="3">
        <f t="shared" si="13"/>
        <v>217.8125</v>
      </c>
      <c r="G94" s="3">
        <v>36000</v>
      </c>
      <c r="H94" s="3">
        <v>294.95999999999998</v>
      </c>
      <c r="I94" s="3">
        <v>1.0276E-2</v>
      </c>
      <c r="J94" s="3">
        <v>5.9172999999999995E-4</v>
      </c>
      <c r="K94" s="3">
        <v>1.1803999999999999</v>
      </c>
      <c r="L94" s="3">
        <v>1.4695</v>
      </c>
      <c r="M94" s="3">
        <v>106.17</v>
      </c>
      <c r="N94" s="3">
        <v>-13.372999999999999</v>
      </c>
      <c r="O94" s="3">
        <v>3.2471000000000001</v>
      </c>
      <c r="P94" s="3">
        <v>8.5600003999999993E-2</v>
      </c>
      <c r="Q94" s="3">
        <v>5.8885000000000001E-8</v>
      </c>
      <c r="R94" s="3">
        <v>0.74523017000000003</v>
      </c>
      <c r="S94" s="3">
        <v>0.55526682999999999</v>
      </c>
      <c r="T94" s="3">
        <v>362.87923000000001</v>
      </c>
      <c r="U94" s="3">
        <v>412.27967000000001</v>
      </c>
      <c r="V94">
        <f t="shared" si="10"/>
        <v>-49.210476659999983</v>
      </c>
      <c r="W94" s="3">
        <v>-45.056666999999997</v>
      </c>
      <c r="X94" s="3"/>
      <c r="Y94" s="3">
        <f t="shared" si="11"/>
        <v>5.9720903400000083</v>
      </c>
      <c r="Z94">
        <f t="shared" si="12"/>
        <v>2.4377380835500375</v>
      </c>
    </row>
    <row r="95" spans="1:26" x14ac:dyDescent="0.35">
      <c r="A95" s="7">
        <f t="shared" si="8"/>
        <v>40030.833333333336</v>
      </c>
      <c r="B95" s="3">
        <v>217</v>
      </c>
      <c r="C95" s="3">
        <v>20</v>
      </c>
      <c r="D95" s="3">
        <v>0</v>
      </c>
      <c r="E95" s="3">
        <f t="shared" si="9"/>
        <v>2000</v>
      </c>
      <c r="F95" s="3">
        <f t="shared" si="13"/>
        <v>217.83333333333334</v>
      </c>
      <c r="G95" s="3">
        <v>36000</v>
      </c>
      <c r="H95" s="3">
        <v>294.14999999999998</v>
      </c>
      <c r="I95" s="3">
        <v>1.0409E-2</v>
      </c>
      <c r="J95" s="3">
        <v>6.1530997999999996E-4</v>
      </c>
      <c r="K95" s="3">
        <v>1.1838</v>
      </c>
      <c r="L95" s="3">
        <v>1.4670000000000001</v>
      </c>
      <c r="M95" s="3">
        <v>114.41</v>
      </c>
      <c r="N95" s="3">
        <v>-12.07</v>
      </c>
      <c r="O95" s="3">
        <v>3.4994000000000001</v>
      </c>
      <c r="P95" s="3">
        <v>6.8438000999999998E-2</v>
      </c>
      <c r="Q95" s="3">
        <v>1.2620999999999999E-7</v>
      </c>
      <c r="R95" s="3">
        <v>0</v>
      </c>
      <c r="S95" s="3">
        <v>0</v>
      </c>
      <c r="T95" s="3">
        <v>362.65773000000002</v>
      </c>
      <c r="U95" s="3">
        <v>404.66917000000001</v>
      </c>
      <c r="V95">
        <f t="shared" si="10"/>
        <v>-42.011439999999993</v>
      </c>
      <c r="W95" s="3">
        <v>-51.933332999999998</v>
      </c>
      <c r="X95" s="3"/>
      <c r="Y95" s="3">
        <f t="shared" si="11"/>
        <v>18.492493000000003</v>
      </c>
      <c r="Z95">
        <f t="shared" si="12"/>
        <v>0.86380693684158827</v>
      </c>
    </row>
    <row r="96" spans="1:26" x14ac:dyDescent="0.35">
      <c r="A96" s="7">
        <f t="shared" si="8"/>
        <v>40030.854166666672</v>
      </c>
      <c r="B96" s="3">
        <v>217</v>
      </c>
      <c r="C96" s="3">
        <v>20</v>
      </c>
      <c r="D96" s="3">
        <v>30</v>
      </c>
      <c r="E96" s="3">
        <f t="shared" si="9"/>
        <v>2030</v>
      </c>
      <c r="F96" s="3">
        <f t="shared" si="13"/>
        <v>217.85416666666669</v>
      </c>
      <c r="G96" s="3">
        <v>36000</v>
      </c>
      <c r="H96" s="3">
        <v>291.97000000000003</v>
      </c>
      <c r="I96" s="3">
        <v>1.1002E-2</v>
      </c>
      <c r="J96" s="3">
        <v>6.5206002999999998E-4</v>
      </c>
      <c r="K96" s="3">
        <v>1.1923999999999999</v>
      </c>
      <c r="L96" s="3">
        <v>1.3922000000000001</v>
      </c>
      <c r="M96" s="3">
        <v>161.33000000000001</v>
      </c>
      <c r="N96" s="3">
        <v>-14.843</v>
      </c>
      <c r="O96" s="3">
        <v>5.5435999999999996</v>
      </c>
      <c r="P96" s="3">
        <v>6.1393000000000003E-2</v>
      </c>
      <c r="Q96" s="3">
        <v>1.7665000000000001E-7</v>
      </c>
      <c r="R96" s="3">
        <v>0</v>
      </c>
      <c r="S96" s="3">
        <v>0</v>
      </c>
      <c r="T96" s="3">
        <v>357.66537</v>
      </c>
      <c r="U96" s="3">
        <v>398.34332999999998</v>
      </c>
      <c r="V96">
        <f t="shared" si="10"/>
        <v>-40.677959999999985</v>
      </c>
      <c r="W96" s="3">
        <v>-55.516666999999998</v>
      </c>
      <c r="X96" s="3"/>
      <c r="Y96" s="3">
        <f t="shared" si="11"/>
        <v>24.138107000000012</v>
      </c>
      <c r="Z96">
        <f t="shared" si="12"/>
        <v>0.62669880873043671</v>
      </c>
    </row>
    <row r="97" spans="1:26" x14ac:dyDescent="0.35">
      <c r="A97" s="7">
        <f t="shared" si="8"/>
        <v>40030.875</v>
      </c>
      <c r="B97" s="3">
        <v>217</v>
      </c>
      <c r="C97" s="3">
        <v>21</v>
      </c>
      <c r="D97" s="3">
        <v>0</v>
      </c>
      <c r="E97" s="3">
        <f t="shared" si="9"/>
        <v>2100</v>
      </c>
      <c r="F97" s="3">
        <f t="shared" si="13"/>
        <v>217.875</v>
      </c>
      <c r="G97" s="3">
        <v>36000</v>
      </c>
      <c r="H97" s="3">
        <v>290.93</v>
      </c>
      <c r="I97" s="3">
        <v>1.1258000000000001E-2</v>
      </c>
      <c r="J97" s="3">
        <v>6.3284999000000005E-4</v>
      </c>
      <c r="K97" s="3">
        <v>1.1967000000000001</v>
      </c>
      <c r="L97" s="3">
        <v>1.6618999999999999</v>
      </c>
      <c r="M97" s="3">
        <v>169.03</v>
      </c>
      <c r="N97" s="3">
        <v>-8.4243000000000006</v>
      </c>
      <c r="O97" s="3">
        <v>1.6429</v>
      </c>
      <c r="P97" s="3">
        <v>6.1227001000000003E-2</v>
      </c>
      <c r="Q97" s="3">
        <v>5.4714000000000003E-8</v>
      </c>
      <c r="R97" s="3">
        <v>0</v>
      </c>
      <c r="S97" s="3">
        <v>0</v>
      </c>
      <c r="T97" s="3">
        <v>352.08202999999997</v>
      </c>
      <c r="U97" s="3">
        <v>395.32690000000002</v>
      </c>
      <c r="V97">
        <f t="shared" si="10"/>
        <v>-43.244870000000049</v>
      </c>
      <c r="W97" s="3">
        <v>-61.72</v>
      </c>
      <c r="X97" s="3"/>
      <c r="Y97" s="3">
        <f t="shared" si="11"/>
        <v>25.256529999999955</v>
      </c>
      <c r="Z97">
        <f t="shared" si="12"/>
        <v>0.36705560393891784</v>
      </c>
    </row>
    <row r="98" spans="1:26" x14ac:dyDescent="0.35">
      <c r="A98" s="7">
        <f t="shared" si="8"/>
        <v>40030.895833333336</v>
      </c>
      <c r="B98" s="3">
        <v>217</v>
      </c>
      <c r="C98" s="3">
        <v>21</v>
      </c>
      <c r="D98" s="3">
        <v>30</v>
      </c>
      <c r="E98" s="3">
        <f t="shared" si="9"/>
        <v>2130</v>
      </c>
      <c r="F98" s="3">
        <f t="shared" si="13"/>
        <v>217.89583333333334</v>
      </c>
      <c r="G98" s="3">
        <v>36000</v>
      </c>
      <c r="H98" s="3">
        <v>290.81</v>
      </c>
      <c r="I98" s="3">
        <v>1.1181999999999999E-2</v>
      </c>
      <c r="J98" s="3">
        <v>6.5437000000000004E-4</v>
      </c>
      <c r="K98" s="3">
        <v>1.1973</v>
      </c>
      <c r="L98" s="3">
        <v>1.4683999999999999</v>
      </c>
      <c r="M98" s="3">
        <v>136.65</v>
      </c>
      <c r="N98" s="3">
        <v>-9.2842000000000002</v>
      </c>
      <c r="O98" s="3">
        <v>2.2094</v>
      </c>
      <c r="P98" s="3">
        <v>5.3307001E-2</v>
      </c>
      <c r="Q98" s="3">
        <v>1.3820999999999999E-7</v>
      </c>
      <c r="R98" s="3">
        <v>0</v>
      </c>
      <c r="S98" s="3">
        <v>0</v>
      </c>
      <c r="T98" s="3">
        <v>350.04703000000001</v>
      </c>
      <c r="U98" s="3">
        <v>393.01369999999997</v>
      </c>
      <c r="V98">
        <f t="shared" si="10"/>
        <v>-42.966669999999965</v>
      </c>
      <c r="W98" s="3">
        <v>-64.836667000000006</v>
      </c>
      <c r="X98" s="3"/>
      <c r="Y98" s="3">
        <f t="shared" si="11"/>
        <v>28.944797000000037</v>
      </c>
      <c r="Z98">
        <f t="shared" si="12"/>
        <v>0.32349341428807632</v>
      </c>
    </row>
    <row r="99" spans="1:26" x14ac:dyDescent="0.35">
      <c r="A99" s="7">
        <f t="shared" si="8"/>
        <v>40030.916666666664</v>
      </c>
      <c r="B99" s="3">
        <v>217</v>
      </c>
      <c r="C99" s="3">
        <v>22</v>
      </c>
      <c r="D99" s="3">
        <v>0</v>
      </c>
      <c r="E99" s="3">
        <f t="shared" si="9"/>
        <v>2200</v>
      </c>
      <c r="F99" s="3">
        <f t="shared" si="13"/>
        <v>217.91666666666666</v>
      </c>
      <c r="G99" s="3">
        <v>36000</v>
      </c>
      <c r="H99" s="3">
        <v>290.08</v>
      </c>
      <c r="I99" s="3">
        <v>1.1377E-2</v>
      </c>
      <c r="J99" s="3">
        <v>6.8157999000000003E-4</v>
      </c>
      <c r="K99" s="3">
        <v>1.2001999999999999</v>
      </c>
      <c r="L99" s="3">
        <v>1.6581999999999999</v>
      </c>
      <c r="M99" s="3">
        <v>139.19999999999999</v>
      </c>
      <c r="N99" s="3">
        <v>-5.3259999999999996</v>
      </c>
      <c r="O99" s="3">
        <v>-5.4028000999999999E-2</v>
      </c>
      <c r="P99" s="3">
        <v>3.8474999000000003E-2</v>
      </c>
      <c r="Q99" s="3">
        <v>6.2978998000000004E-8</v>
      </c>
      <c r="R99" s="3">
        <v>0</v>
      </c>
      <c r="S99" s="3">
        <v>0</v>
      </c>
      <c r="T99" s="3">
        <v>347.09879999999998</v>
      </c>
      <c r="U99" s="3">
        <v>389.67766999999998</v>
      </c>
      <c r="V99">
        <f t="shared" si="10"/>
        <v>-42.578869999999995</v>
      </c>
      <c r="W99" s="3">
        <v>-64.363332999999997</v>
      </c>
      <c r="X99" s="3"/>
      <c r="Y99" s="3">
        <f t="shared" si="11"/>
        <v>27.164491001000002</v>
      </c>
      <c r="Z99">
        <f t="shared" si="12"/>
        <v>0.24696628973594617</v>
      </c>
    </row>
    <row r="100" spans="1:26" x14ac:dyDescent="0.35">
      <c r="A100" s="7">
        <f t="shared" si="8"/>
        <v>40030.9375</v>
      </c>
      <c r="B100" s="3">
        <v>217</v>
      </c>
      <c r="C100" s="3">
        <v>22</v>
      </c>
      <c r="D100" s="3">
        <v>30</v>
      </c>
      <c r="E100" s="3">
        <f t="shared" si="9"/>
        <v>2230</v>
      </c>
      <c r="F100" s="3">
        <f t="shared" si="13"/>
        <v>217.9375</v>
      </c>
      <c r="G100" s="3">
        <v>36000</v>
      </c>
      <c r="H100" s="3">
        <v>289.92</v>
      </c>
      <c r="I100" s="3">
        <v>1.1348E-2</v>
      </c>
      <c r="J100" s="3">
        <v>6.8360998000000005E-4</v>
      </c>
      <c r="K100" s="3">
        <v>1.2010000000000001</v>
      </c>
      <c r="L100" s="3">
        <v>1.4719</v>
      </c>
      <c r="M100" s="3">
        <v>139.68</v>
      </c>
      <c r="N100" s="3">
        <v>-3.9639000000000002</v>
      </c>
      <c r="O100" s="3">
        <v>-0.23709</v>
      </c>
      <c r="P100" s="3">
        <v>3.4506998999999997E-2</v>
      </c>
      <c r="Q100" s="3">
        <v>3.6186001999999998E-8</v>
      </c>
      <c r="R100" s="3">
        <v>0</v>
      </c>
      <c r="S100" s="3">
        <v>0</v>
      </c>
      <c r="T100" s="3">
        <v>346.08530000000002</v>
      </c>
      <c r="U100" s="3">
        <v>387.40257000000003</v>
      </c>
      <c r="V100">
        <f t="shared" si="10"/>
        <v>-41.317270000000008</v>
      </c>
      <c r="W100" s="3">
        <v>-65.773332999999994</v>
      </c>
      <c r="X100" s="3"/>
      <c r="Y100" s="3">
        <f t="shared" si="11"/>
        <v>28.657052999999991</v>
      </c>
      <c r="Z100">
        <f t="shared" si="12"/>
        <v>0.17177703541244568</v>
      </c>
    </row>
    <row r="101" spans="1:26" x14ac:dyDescent="0.35">
      <c r="A101" s="7">
        <f t="shared" si="8"/>
        <v>40030.958333333336</v>
      </c>
      <c r="B101" s="3">
        <v>217</v>
      </c>
      <c r="C101" s="3">
        <v>23</v>
      </c>
      <c r="D101" s="3">
        <v>0</v>
      </c>
      <c r="E101" s="3">
        <f t="shared" si="9"/>
        <v>2300</v>
      </c>
      <c r="F101" s="3">
        <f t="shared" si="13"/>
        <v>217.95833333333334</v>
      </c>
      <c r="G101" s="3">
        <v>36000</v>
      </c>
      <c r="H101" s="3">
        <v>288.55</v>
      </c>
      <c r="I101" s="3">
        <v>1.1478E-2</v>
      </c>
      <c r="J101" s="3">
        <v>7.1558001000000002E-4</v>
      </c>
      <c r="K101" s="3">
        <v>1.2065999999999999</v>
      </c>
      <c r="L101" s="3">
        <v>1.0073000000000001</v>
      </c>
      <c r="M101" s="3">
        <v>160.46</v>
      </c>
      <c r="N101" s="3">
        <v>-3.0975999000000001E-2</v>
      </c>
      <c r="O101" s="3">
        <v>-8.5277996999999994E-2</v>
      </c>
      <c r="P101" s="3">
        <v>8.8860998E-3</v>
      </c>
      <c r="Q101" s="3">
        <v>3.0494000999999999E-9</v>
      </c>
      <c r="R101" s="3">
        <v>0</v>
      </c>
      <c r="S101" s="3">
        <v>0</v>
      </c>
      <c r="T101" s="3">
        <v>343.23836999999997</v>
      </c>
      <c r="U101" s="3">
        <v>383.01740000000001</v>
      </c>
      <c r="V101">
        <f t="shared" si="10"/>
        <v>-39.779030000000034</v>
      </c>
      <c r="W101" s="3">
        <v>-66.41</v>
      </c>
      <c r="X101" s="3"/>
      <c r="Y101" s="3">
        <f t="shared" si="11"/>
        <v>26.74722399599996</v>
      </c>
      <c r="Z101">
        <f t="shared" si="12"/>
        <v>4.3653684413297814E-3</v>
      </c>
    </row>
    <row r="102" spans="1:26" x14ac:dyDescent="0.35">
      <c r="A102" s="7">
        <f t="shared" si="8"/>
        <v>40030.979166666672</v>
      </c>
      <c r="B102" s="3">
        <v>217</v>
      </c>
      <c r="C102" s="3">
        <v>23</v>
      </c>
      <c r="D102" s="3">
        <v>30</v>
      </c>
      <c r="E102" s="3">
        <f t="shared" si="9"/>
        <v>2330</v>
      </c>
      <c r="F102" s="3">
        <f t="shared" si="13"/>
        <v>217.97916666666669</v>
      </c>
      <c r="G102" s="3">
        <v>36000</v>
      </c>
      <c r="H102" s="3">
        <v>287.91000000000003</v>
      </c>
      <c r="I102" s="3">
        <v>1.1505E-2</v>
      </c>
      <c r="J102" s="3">
        <v>7.4032001E-4</v>
      </c>
      <c r="K102" s="3">
        <v>1.2093</v>
      </c>
      <c r="L102" s="3">
        <v>1.0526</v>
      </c>
      <c r="M102" s="3">
        <v>176.65</v>
      </c>
      <c r="N102" s="3">
        <v>-4.5000999999999998</v>
      </c>
      <c r="O102" s="3">
        <v>5.3856999000000003E-2</v>
      </c>
      <c r="P102" s="3">
        <v>3.8878001000000002E-2</v>
      </c>
      <c r="Q102" s="3">
        <v>1.1293000000000001E-7</v>
      </c>
      <c r="R102" s="3">
        <v>0</v>
      </c>
      <c r="S102" s="3">
        <v>0</v>
      </c>
      <c r="T102" s="3">
        <v>341.7534</v>
      </c>
      <c r="U102" s="3">
        <v>380.83659999999998</v>
      </c>
      <c r="V102">
        <f t="shared" si="10"/>
        <v>-39.083199999999977</v>
      </c>
      <c r="W102" s="3">
        <v>-66.489999999999995</v>
      </c>
      <c r="X102" s="3"/>
      <c r="Y102" s="3">
        <f t="shared" si="11"/>
        <v>31.853043001000025</v>
      </c>
      <c r="Z102">
        <f t="shared" si="12"/>
        <v>0.1622313805697855</v>
      </c>
    </row>
    <row r="103" spans="1:26" x14ac:dyDescent="0.35">
      <c r="A103" s="7">
        <f t="shared" si="8"/>
        <v>40031</v>
      </c>
      <c r="B103" s="3">
        <v>218</v>
      </c>
      <c r="C103" s="3">
        <v>0</v>
      </c>
      <c r="D103" s="3">
        <v>0</v>
      </c>
      <c r="E103" s="3">
        <f t="shared" si="9"/>
        <v>0</v>
      </c>
      <c r="F103" s="3">
        <f t="shared" si="13"/>
        <v>218</v>
      </c>
      <c r="G103" s="3">
        <v>36000</v>
      </c>
      <c r="H103" s="3">
        <v>288.07</v>
      </c>
      <c r="I103" s="3">
        <v>1.1431E-2</v>
      </c>
      <c r="J103" s="3">
        <v>7.5069000000000004E-4</v>
      </c>
      <c r="K103" s="3">
        <v>1.2087000000000001</v>
      </c>
      <c r="L103" s="3">
        <v>0.99587000000000003</v>
      </c>
      <c r="M103" s="3">
        <v>115.85</v>
      </c>
      <c r="N103" s="3">
        <v>-4.3887</v>
      </c>
      <c r="O103" s="3">
        <v>-1.8591</v>
      </c>
      <c r="P103" s="3">
        <v>7.6296002000000002E-2</v>
      </c>
      <c r="Q103" s="3">
        <v>-1.0361E-7</v>
      </c>
      <c r="R103" s="3">
        <v>0</v>
      </c>
      <c r="S103" s="3">
        <v>0</v>
      </c>
      <c r="T103" s="3">
        <v>338.95553000000001</v>
      </c>
      <c r="U103" s="3">
        <v>379.40352999999999</v>
      </c>
      <c r="V103">
        <f t="shared" si="10"/>
        <v>-40.447999999999979</v>
      </c>
      <c r="W103" s="3">
        <v>-67.646666999999994</v>
      </c>
      <c r="X103" s="3"/>
      <c r="Y103" s="3">
        <f t="shared" si="11"/>
        <v>33.446467000000013</v>
      </c>
      <c r="Z103">
        <f t="shared" si="12"/>
        <v>0.22970978688036425</v>
      </c>
    </row>
    <row r="104" spans="1:26" x14ac:dyDescent="0.35">
      <c r="A104" s="7">
        <f t="shared" si="8"/>
        <v>40031.020833333336</v>
      </c>
      <c r="B104" s="3">
        <v>218</v>
      </c>
      <c r="C104" s="3">
        <v>0</v>
      </c>
      <c r="D104" s="3">
        <v>30</v>
      </c>
      <c r="E104" s="3">
        <f t="shared" si="9"/>
        <v>30</v>
      </c>
      <c r="F104" s="3">
        <f t="shared" si="13"/>
        <v>218.02083333333334</v>
      </c>
      <c r="G104" s="3">
        <v>35958</v>
      </c>
      <c r="H104" s="3">
        <v>287.5</v>
      </c>
      <c r="I104" s="3">
        <v>1.1338000000000001E-2</v>
      </c>
      <c r="J104" s="3">
        <v>7.3508999999999998E-4</v>
      </c>
      <c r="K104" s="3">
        <v>1.2110000000000001</v>
      </c>
      <c r="L104" s="3">
        <v>0.57079999999999997</v>
      </c>
      <c r="M104" s="3">
        <v>128.36000000000001</v>
      </c>
      <c r="N104" s="3">
        <v>-11.478</v>
      </c>
      <c r="O104" s="3">
        <v>-1.3315999999999999</v>
      </c>
      <c r="P104" s="3">
        <v>6.5348998000000005E-2</v>
      </c>
      <c r="Q104" s="3">
        <v>1.2132999999999999E-7</v>
      </c>
      <c r="R104" s="3">
        <v>0</v>
      </c>
      <c r="S104" s="3">
        <v>0</v>
      </c>
      <c r="T104" s="3">
        <v>337.13632999999999</v>
      </c>
      <c r="U104" s="3">
        <v>377.99579999999997</v>
      </c>
      <c r="V104">
        <f t="shared" si="10"/>
        <v>-40.859469999999988</v>
      </c>
      <c r="W104" s="3">
        <v>-65.426666999999995</v>
      </c>
      <c r="X104" s="3"/>
      <c r="Y104" s="3">
        <f t="shared" si="11"/>
        <v>37.37679700000001</v>
      </c>
      <c r="Z104">
        <f t="shared" si="12"/>
        <v>0.52141072504120012</v>
      </c>
    </row>
    <row r="105" spans="1:26" x14ac:dyDescent="0.35">
      <c r="A105" s="7">
        <f t="shared" si="8"/>
        <v>40031.041666666664</v>
      </c>
      <c r="B105" s="3">
        <v>218</v>
      </c>
      <c r="C105" s="3">
        <v>1</v>
      </c>
      <c r="D105" s="3">
        <v>0</v>
      </c>
      <c r="E105" s="3">
        <f t="shared" si="9"/>
        <v>100</v>
      </c>
      <c r="F105" s="3">
        <f t="shared" si="13"/>
        <v>218.04166666666666</v>
      </c>
      <c r="G105" s="3">
        <v>36000</v>
      </c>
      <c r="H105" s="3">
        <v>287.64</v>
      </c>
      <c r="I105" s="3">
        <v>1.1306E-2</v>
      </c>
      <c r="J105" s="3">
        <v>7.3543999999999997E-4</v>
      </c>
      <c r="K105" s="3">
        <v>1.2102999999999999</v>
      </c>
      <c r="L105" s="3">
        <v>0.66222999999999999</v>
      </c>
      <c r="M105" s="3">
        <v>161.19999999999999</v>
      </c>
      <c r="N105" s="3">
        <v>-1.1779999999999999</v>
      </c>
      <c r="O105" s="3">
        <v>-0.25530000000000003</v>
      </c>
      <c r="P105" s="3">
        <v>2.6620001000000001E-2</v>
      </c>
      <c r="Q105" s="3">
        <v>4.9421999E-8</v>
      </c>
      <c r="R105" s="3">
        <v>0</v>
      </c>
      <c r="S105" s="3">
        <v>0</v>
      </c>
      <c r="T105" s="3">
        <v>334.85566999999998</v>
      </c>
      <c r="U105" s="3">
        <v>375.64139999999998</v>
      </c>
      <c r="V105">
        <f t="shared" si="10"/>
        <v>-40.785730000000001</v>
      </c>
      <c r="W105" s="3">
        <v>-69.586667000000006</v>
      </c>
      <c r="X105" s="3"/>
      <c r="Y105" s="3">
        <f t="shared" si="11"/>
        <v>30.234237</v>
      </c>
      <c r="Z105">
        <f t="shared" si="12"/>
        <v>4.9765741996519064E-2</v>
      </c>
    </row>
    <row r="106" spans="1:26" x14ac:dyDescent="0.35">
      <c r="A106" s="7">
        <f t="shared" si="8"/>
        <v>40031.0625</v>
      </c>
      <c r="B106" s="3">
        <v>218</v>
      </c>
      <c r="C106" s="3">
        <v>1</v>
      </c>
      <c r="D106" s="3">
        <v>30</v>
      </c>
      <c r="E106" s="3">
        <f t="shared" si="9"/>
        <v>130</v>
      </c>
      <c r="F106" s="3">
        <f t="shared" si="13"/>
        <v>218.0625</v>
      </c>
      <c r="G106" s="3">
        <v>36000</v>
      </c>
      <c r="H106" s="3">
        <v>286.79000000000002</v>
      </c>
      <c r="I106" s="3">
        <v>1.1174999999999999E-2</v>
      </c>
      <c r="J106" s="3">
        <v>7.3756999000000004E-4</v>
      </c>
      <c r="K106" s="3">
        <v>1.2141</v>
      </c>
      <c r="L106" s="3">
        <v>1.0942000000000001</v>
      </c>
      <c r="M106" s="3">
        <v>139.06</v>
      </c>
      <c r="N106" s="3">
        <v>-6.6989999999999998</v>
      </c>
      <c r="O106" s="3">
        <v>-1.341</v>
      </c>
      <c r="P106" s="3">
        <v>5.8681997999999999E-2</v>
      </c>
      <c r="Q106" s="3">
        <v>7.4162998000000006E-8</v>
      </c>
      <c r="R106" s="3">
        <v>0</v>
      </c>
      <c r="S106" s="3">
        <v>0</v>
      </c>
      <c r="T106" s="3">
        <v>333.71587</v>
      </c>
      <c r="U106" s="3">
        <v>374.70603</v>
      </c>
      <c r="V106">
        <f t="shared" si="10"/>
        <v>-40.990160000000003</v>
      </c>
      <c r="W106" s="3">
        <v>-68.943332999999996</v>
      </c>
      <c r="X106" s="3"/>
      <c r="Y106" s="3">
        <f t="shared" si="11"/>
        <v>35.993172999999992</v>
      </c>
      <c r="Z106">
        <f t="shared" si="12"/>
        <v>0.2876238772607318</v>
      </c>
    </row>
    <row r="107" spans="1:26" x14ac:dyDescent="0.35">
      <c r="A107" s="7">
        <f t="shared" si="8"/>
        <v>40031.083333333336</v>
      </c>
      <c r="B107" s="3">
        <v>218</v>
      </c>
      <c r="C107" s="3">
        <v>2</v>
      </c>
      <c r="D107" s="3">
        <v>0</v>
      </c>
      <c r="E107" s="3">
        <f t="shared" si="9"/>
        <v>200</v>
      </c>
      <c r="F107" s="3">
        <f t="shared" si="13"/>
        <v>218.08333333333334</v>
      </c>
      <c r="G107" s="3">
        <v>36000</v>
      </c>
      <c r="H107" s="3">
        <v>286.76</v>
      </c>
      <c r="I107" s="3">
        <v>1.1150999999999999E-2</v>
      </c>
      <c r="J107" s="3">
        <v>7.0264999999999998E-4</v>
      </c>
      <c r="K107" s="3">
        <v>1.2141</v>
      </c>
      <c r="L107" s="3">
        <v>1.2786</v>
      </c>
      <c r="M107" s="3">
        <v>129.5</v>
      </c>
      <c r="N107" s="3">
        <v>-8.1170000000000009</v>
      </c>
      <c r="O107" s="3">
        <v>-1.4998</v>
      </c>
      <c r="P107" s="3">
        <v>6.7013003000000002E-2</v>
      </c>
      <c r="Q107" s="3">
        <v>1.4110000000000001E-7</v>
      </c>
      <c r="R107" s="3">
        <v>0</v>
      </c>
      <c r="S107" s="3">
        <v>0</v>
      </c>
      <c r="T107" s="3">
        <v>332.53109999999998</v>
      </c>
      <c r="U107" s="3">
        <v>375.98419999999999</v>
      </c>
      <c r="V107">
        <f t="shared" si="10"/>
        <v>-43.453100000000006</v>
      </c>
      <c r="W107" s="3">
        <v>-68.323333000000005</v>
      </c>
      <c r="X107" s="3"/>
      <c r="Y107" s="3">
        <f t="shared" si="11"/>
        <v>34.487033000000004</v>
      </c>
      <c r="Z107">
        <f t="shared" si="12"/>
        <v>0.38667912761412415</v>
      </c>
    </row>
    <row r="108" spans="1:26" x14ac:dyDescent="0.35">
      <c r="A108" s="7">
        <f t="shared" si="8"/>
        <v>40031.104166666672</v>
      </c>
      <c r="B108" s="3">
        <v>218</v>
      </c>
      <c r="C108" s="3">
        <v>2</v>
      </c>
      <c r="D108" s="3">
        <v>30</v>
      </c>
      <c r="E108" s="3">
        <f t="shared" si="9"/>
        <v>230</v>
      </c>
      <c r="F108" s="3">
        <f t="shared" si="13"/>
        <v>218.10416666666669</v>
      </c>
      <c r="G108" s="3">
        <v>36000</v>
      </c>
      <c r="H108" s="3">
        <v>286.31</v>
      </c>
      <c r="I108" s="3">
        <v>1.1098999999999999E-2</v>
      </c>
      <c r="J108" s="3">
        <v>7.4688996999999996E-4</v>
      </c>
      <c r="K108" s="3">
        <v>1.2161</v>
      </c>
      <c r="L108" s="3">
        <v>1.0178</v>
      </c>
      <c r="M108" s="3">
        <v>154.96</v>
      </c>
      <c r="N108" s="3">
        <v>-1.0230999999999999</v>
      </c>
      <c r="O108" s="3">
        <v>-0.98863000000000001</v>
      </c>
      <c r="P108" s="3">
        <v>4.5621999000000003E-2</v>
      </c>
      <c r="Q108" s="3">
        <v>-2.2910998999999999E-8</v>
      </c>
      <c r="R108" s="3">
        <v>0</v>
      </c>
      <c r="S108" s="3">
        <v>0</v>
      </c>
      <c r="T108" s="3">
        <v>330.43236999999999</v>
      </c>
      <c r="U108" s="3">
        <v>371.77526999999998</v>
      </c>
      <c r="V108">
        <f t="shared" si="10"/>
        <v>-41.342899999999986</v>
      </c>
      <c r="W108" s="3">
        <v>-67.209999999999994</v>
      </c>
      <c r="X108" s="3"/>
      <c r="Y108" s="3">
        <f t="shared" si="11"/>
        <v>27.878830000000008</v>
      </c>
      <c r="Z108">
        <f t="shared" si="12"/>
        <v>7.7771764132817334E-2</v>
      </c>
    </row>
    <row r="109" spans="1:26" x14ac:dyDescent="0.35">
      <c r="A109" s="7">
        <f t="shared" si="8"/>
        <v>40031.125</v>
      </c>
      <c r="B109" s="3">
        <v>218</v>
      </c>
      <c r="C109" s="3">
        <v>3</v>
      </c>
      <c r="D109" s="3">
        <v>0</v>
      </c>
      <c r="E109" s="3">
        <f t="shared" si="9"/>
        <v>300</v>
      </c>
      <c r="F109" s="3">
        <f t="shared" si="13"/>
        <v>218.125</v>
      </c>
      <c r="G109" s="3">
        <v>36000</v>
      </c>
      <c r="H109" s="3">
        <v>285.83</v>
      </c>
      <c r="I109" s="3">
        <v>1.091E-2</v>
      </c>
      <c r="J109" s="3">
        <v>7.6451001E-4</v>
      </c>
      <c r="K109" s="3">
        <v>1.2181999999999999</v>
      </c>
      <c r="L109" s="3">
        <v>0.75505999999999995</v>
      </c>
      <c r="M109" s="3">
        <v>150.78</v>
      </c>
      <c r="N109" s="3">
        <v>-2.0701999999999998</v>
      </c>
      <c r="O109" s="3">
        <v>-0.60665999999999998</v>
      </c>
      <c r="P109" s="3">
        <v>3.2668999999999997E-2</v>
      </c>
      <c r="Q109" s="3">
        <v>6.6097001999999994E-8</v>
      </c>
      <c r="R109" s="3">
        <v>0</v>
      </c>
      <c r="S109" s="3">
        <v>0</v>
      </c>
      <c r="T109" s="3">
        <v>329.73930000000001</v>
      </c>
      <c r="U109" s="3">
        <v>370.03300000000002</v>
      </c>
      <c r="V109">
        <f t="shared" si="10"/>
        <v>-40.293700000000001</v>
      </c>
      <c r="W109" s="3">
        <v>-67.69</v>
      </c>
      <c r="X109" s="3"/>
      <c r="Y109" s="3">
        <f t="shared" si="11"/>
        <v>30.073159999999994</v>
      </c>
      <c r="Z109">
        <f t="shared" si="12"/>
        <v>9.7708814693955023E-2</v>
      </c>
    </row>
    <row r="110" spans="1:26" x14ac:dyDescent="0.35">
      <c r="A110" s="7">
        <f t="shared" si="8"/>
        <v>40031.145833333336</v>
      </c>
      <c r="B110" s="3">
        <v>218</v>
      </c>
      <c r="C110" s="3">
        <v>3</v>
      </c>
      <c r="D110" s="3">
        <v>30</v>
      </c>
      <c r="E110" s="3">
        <f t="shared" si="9"/>
        <v>330</v>
      </c>
      <c r="F110" s="3">
        <f t="shared" si="13"/>
        <v>218.14583333333334</v>
      </c>
      <c r="G110" s="3">
        <v>36000</v>
      </c>
      <c r="H110" s="3">
        <v>286.04000000000002</v>
      </c>
      <c r="I110" s="3">
        <v>1.098E-2</v>
      </c>
      <c r="J110" s="3">
        <v>7.3948001999999996E-4</v>
      </c>
      <c r="K110" s="3">
        <v>1.2173</v>
      </c>
      <c r="L110" s="3">
        <v>0.89398</v>
      </c>
      <c r="M110" s="3">
        <v>99.100999999999999</v>
      </c>
      <c r="N110" s="3">
        <v>0.85573999999999995</v>
      </c>
      <c r="O110" s="3">
        <v>1.0379</v>
      </c>
      <c r="P110" s="3">
        <v>6.5805003000000001E-2</v>
      </c>
      <c r="Q110" s="3">
        <v>-6.0780003000000003E-8</v>
      </c>
      <c r="R110" s="3">
        <v>0</v>
      </c>
      <c r="S110" s="3">
        <v>0</v>
      </c>
      <c r="T110" s="3">
        <v>328.43517000000003</v>
      </c>
      <c r="U110" s="3">
        <v>369.33112999999997</v>
      </c>
      <c r="V110">
        <f t="shared" si="10"/>
        <v>-40.895959999999945</v>
      </c>
      <c r="W110" s="3">
        <v>-69.596666999999997</v>
      </c>
      <c r="X110" s="3"/>
      <c r="Y110" s="3">
        <f t="shared" si="11"/>
        <v>26.807067000000053</v>
      </c>
      <c r="Z110">
        <f t="shared" si="12"/>
        <v>6.597886247192436E-2</v>
      </c>
    </row>
    <row r="111" spans="1:26" x14ac:dyDescent="0.35">
      <c r="A111" s="7">
        <f t="shared" si="8"/>
        <v>40031.166666666664</v>
      </c>
      <c r="B111" s="3">
        <v>218</v>
      </c>
      <c r="C111" s="3">
        <v>4</v>
      </c>
      <c r="D111" s="3">
        <v>0</v>
      </c>
      <c r="E111" s="3">
        <f t="shared" si="9"/>
        <v>400</v>
      </c>
      <c r="F111" s="3">
        <f t="shared" si="13"/>
        <v>218.16666666666666</v>
      </c>
      <c r="G111" s="3">
        <v>36000</v>
      </c>
      <c r="H111" s="3">
        <v>285.42</v>
      </c>
      <c r="I111" s="3">
        <v>1.0855E-2</v>
      </c>
      <c r="J111" s="3">
        <v>7.5249001000000004E-4</v>
      </c>
      <c r="K111" s="3">
        <v>1.22</v>
      </c>
      <c r="L111" s="3">
        <v>1.3668</v>
      </c>
      <c r="M111" s="3">
        <v>121.2</v>
      </c>
      <c r="N111" s="3">
        <v>-11.103</v>
      </c>
      <c r="O111" s="3">
        <v>-4.1025999999999998</v>
      </c>
      <c r="P111" s="3">
        <v>7.9542003999999999E-2</v>
      </c>
      <c r="Q111" s="3">
        <v>2.8913000999999998E-7</v>
      </c>
      <c r="R111" s="3">
        <v>0</v>
      </c>
      <c r="S111" s="3">
        <v>0</v>
      </c>
      <c r="T111" s="3">
        <v>327.87133</v>
      </c>
      <c r="U111" s="3">
        <v>370.63549999999998</v>
      </c>
      <c r="V111">
        <f t="shared" si="10"/>
        <v>-42.764169999999979</v>
      </c>
      <c r="W111" s="3">
        <v>-67.183333000000005</v>
      </c>
      <c r="X111" s="3"/>
      <c r="Y111" s="3">
        <f t="shared" si="11"/>
        <v>39.62476300000003</v>
      </c>
      <c r="Z111">
        <f t="shared" si="12"/>
        <v>0.62269128552850006</v>
      </c>
    </row>
    <row r="112" spans="1:26" x14ac:dyDescent="0.35">
      <c r="A112" s="7">
        <f t="shared" si="8"/>
        <v>40031.1875</v>
      </c>
      <c r="B112" s="3">
        <v>218</v>
      </c>
      <c r="C112" s="3">
        <v>4</v>
      </c>
      <c r="D112" s="3">
        <v>30</v>
      </c>
      <c r="E112" s="3">
        <f t="shared" si="9"/>
        <v>430</v>
      </c>
      <c r="F112" s="3">
        <f t="shared" si="13"/>
        <v>218.1875</v>
      </c>
      <c r="G112" s="3">
        <v>36000</v>
      </c>
      <c r="H112" s="3">
        <v>285.58999999999997</v>
      </c>
      <c r="I112" s="3">
        <v>1.0944000000000001E-2</v>
      </c>
      <c r="J112" s="3">
        <v>7.3466001999999996E-4</v>
      </c>
      <c r="K112" s="3">
        <v>1.2192000000000001</v>
      </c>
      <c r="L112" s="3">
        <v>1.2527999999999999</v>
      </c>
      <c r="M112" s="3">
        <v>121.26</v>
      </c>
      <c r="N112" s="3">
        <v>-12.85</v>
      </c>
      <c r="O112" s="3">
        <v>-3.57</v>
      </c>
      <c r="P112" s="3">
        <v>9.7713000999999994E-2</v>
      </c>
      <c r="Q112" s="3">
        <v>1.4809E-7</v>
      </c>
      <c r="R112" s="3">
        <v>8.0203620000000004</v>
      </c>
      <c r="S112" s="3">
        <v>2.7153917000000001</v>
      </c>
      <c r="T112" s="3">
        <v>327.46992999999998</v>
      </c>
      <c r="U112" s="3">
        <v>372.61083000000002</v>
      </c>
      <c r="V112">
        <f t="shared" si="10"/>
        <v>-39.835929700000065</v>
      </c>
      <c r="W112" s="3">
        <v>-64.92</v>
      </c>
      <c r="X112" s="3"/>
      <c r="Y112" s="3">
        <f t="shared" si="11"/>
        <v>41.504070299999938</v>
      </c>
      <c r="Z112">
        <f t="shared" si="12"/>
        <v>0.65459870761086325</v>
      </c>
    </row>
    <row r="113" spans="1:26" x14ac:dyDescent="0.35">
      <c r="A113" s="7">
        <f t="shared" si="8"/>
        <v>40031.208333333336</v>
      </c>
      <c r="B113" s="3">
        <v>218</v>
      </c>
      <c r="C113" s="3">
        <v>5</v>
      </c>
      <c r="D113" s="3">
        <v>0</v>
      </c>
      <c r="E113" s="3">
        <f t="shared" si="9"/>
        <v>500</v>
      </c>
      <c r="F113" s="3">
        <f t="shared" si="13"/>
        <v>218.20833333333334</v>
      </c>
      <c r="G113" s="3">
        <v>36000</v>
      </c>
      <c r="H113" s="3">
        <v>286.64</v>
      </c>
      <c r="I113" s="3">
        <v>1.1261999999999999E-2</v>
      </c>
      <c r="J113" s="3">
        <v>7.2715001000000004E-4</v>
      </c>
      <c r="K113" s="3">
        <v>1.2145999999999999</v>
      </c>
      <c r="L113" s="3">
        <v>1.4968999999999999</v>
      </c>
      <c r="M113" s="3">
        <v>121.4</v>
      </c>
      <c r="N113" s="3">
        <v>-10.672000000000001</v>
      </c>
      <c r="O113" s="3">
        <v>2.3454000000000002</v>
      </c>
      <c r="P113" s="3">
        <v>9.9275999000000004E-2</v>
      </c>
      <c r="Q113" s="3">
        <v>1.7590001000000001E-8</v>
      </c>
      <c r="R113" s="3">
        <v>48.674250000000001</v>
      </c>
      <c r="S113" s="3">
        <v>7.614757</v>
      </c>
      <c r="T113" s="3">
        <v>327.75369999999998</v>
      </c>
      <c r="U113" s="3">
        <v>377.08542999999997</v>
      </c>
      <c r="V113">
        <f t="shared" si="10"/>
        <v>-8.2722370000000183</v>
      </c>
      <c r="W113" s="3">
        <v>-70.746667000000002</v>
      </c>
      <c r="X113" s="3"/>
      <c r="Y113" s="3">
        <f t="shared" si="11"/>
        <v>70.801029999999983</v>
      </c>
      <c r="Z113">
        <f t="shared" si="12"/>
        <v>0.13328012756578977</v>
      </c>
    </row>
    <row r="114" spans="1:26" x14ac:dyDescent="0.35">
      <c r="A114" s="7">
        <f t="shared" si="8"/>
        <v>40031.229166666672</v>
      </c>
      <c r="B114" s="3">
        <v>218</v>
      </c>
      <c r="C114" s="3">
        <v>5</v>
      </c>
      <c r="D114" s="3">
        <v>30</v>
      </c>
      <c r="E114" s="3">
        <f t="shared" si="9"/>
        <v>530</v>
      </c>
      <c r="F114" s="3">
        <f t="shared" si="13"/>
        <v>218.22916666666669</v>
      </c>
      <c r="G114" s="3">
        <v>36000</v>
      </c>
      <c r="H114" s="3">
        <v>287.52</v>
      </c>
      <c r="I114" s="3">
        <v>1.1828999999999999E-2</v>
      </c>
      <c r="J114" s="3">
        <v>7.1728997999999996E-4</v>
      </c>
      <c r="K114" s="3">
        <v>1.2105999999999999</v>
      </c>
      <c r="L114" s="3">
        <v>1.0933999999999999</v>
      </c>
      <c r="M114" s="3">
        <v>104.52</v>
      </c>
      <c r="N114" s="3">
        <v>-0.53283000000000003</v>
      </c>
      <c r="O114" s="3">
        <v>13.138999999999999</v>
      </c>
      <c r="P114" s="3">
        <v>0.1231</v>
      </c>
      <c r="Q114" s="3">
        <v>6.2532003000000005E-8</v>
      </c>
      <c r="R114" s="3">
        <v>112.19207</v>
      </c>
      <c r="S114" s="3">
        <v>18.211189999999998</v>
      </c>
      <c r="T114" s="3">
        <v>329.99653000000001</v>
      </c>
      <c r="U114" s="3">
        <v>384.471</v>
      </c>
      <c r="V114">
        <f t="shared" si="10"/>
        <v>39.506410000000017</v>
      </c>
      <c r="W114" s="3">
        <v>-62.926667000000002</v>
      </c>
      <c r="X114" s="3"/>
      <c r="Y114" s="3">
        <f t="shared" si="11"/>
        <v>89.82690700000002</v>
      </c>
      <c r="Z114">
        <f t="shared" si="12"/>
        <v>0.12306737598051454</v>
      </c>
    </row>
    <row r="115" spans="1:26" x14ac:dyDescent="0.35">
      <c r="A115" s="7">
        <f t="shared" si="8"/>
        <v>40031.25</v>
      </c>
      <c r="B115" s="3">
        <v>218</v>
      </c>
      <c r="C115" s="3">
        <v>6</v>
      </c>
      <c r="D115" s="3">
        <v>0</v>
      </c>
      <c r="E115" s="3">
        <f t="shared" si="9"/>
        <v>600</v>
      </c>
      <c r="F115" s="3">
        <f t="shared" si="13"/>
        <v>218.25</v>
      </c>
      <c r="G115" s="3">
        <v>36000</v>
      </c>
      <c r="H115" s="3">
        <v>289.72000000000003</v>
      </c>
      <c r="I115" s="3">
        <v>1.2375000000000001E-2</v>
      </c>
      <c r="J115" s="3">
        <v>6.8743997999999996E-4</v>
      </c>
      <c r="K115" s="3">
        <v>1.2009000000000001</v>
      </c>
      <c r="L115" s="3">
        <v>1.0330999999999999</v>
      </c>
      <c r="M115" s="3">
        <v>92.259</v>
      </c>
      <c r="N115" s="3">
        <v>15.797000000000001</v>
      </c>
      <c r="O115" s="3">
        <v>31.74</v>
      </c>
      <c r="P115" s="3">
        <v>0.16378999999999999</v>
      </c>
      <c r="Q115" s="3">
        <v>2.7579000000000002E-8</v>
      </c>
      <c r="R115" s="3">
        <v>195.63153</v>
      </c>
      <c r="S115" s="3">
        <v>38.483750000000001</v>
      </c>
      <c r="T115" s="3">
        <v>337.03176999999999</v>
      </c>
      <c r="U115" s="3">
        <v>398.19529999999997</v>
      </c>
      <c r="V115">
        <f t="shared" si="10"/>
        <v>95.984250000000031</v>
      </c>
      <c r="W115" s="3">
        <v>-29.683333000000001</v>
      </c>
      <c r="X115" s="3"/>
      <c r="Y115" s="3">
        <f t="shared" si="11"/>
        <v>78.130583000000044</v>
      </c>
      <c r="Z115">
        <f t="shared" si="12"/>
        <v>0.3782757562863287</v>
      </c>
    </row>
    <row r="116" spans="1:26" x14ac:dyDescent="0.35">
      <c r="A116" s="7">
        <f t="shared" si="8"/>
        <v>40031.270833333336</v>
      </c>
      <c r="B116" s="3">
        <v>218</v>
      </c>
      <c r="C116" s="3">
        <v>6</v>
      </c>
      <c r="D116" s="3">
        <v>30</v>
      </c>
      <c r="E116" s="3">
        <f t="shared" si="9"/>
        <v>630</v>
      </c>
      <c r="F116" s="3">
        <f t="shared" si="13"/>
        <v>218.27083333333334</v>
      </c>
      <c r="G116" s="3">
        <v>36000</v>
      </c>
      <c r="H116" s="3">
        <v>291.87</v>
      </c>
      <c r="I116" s="3">
        <v>1.2137E-2</v>
      </c>
      <c r="J116" s="3">
        <v>6.3383997999999996E-4</v>
      </c>
      <c r="K116" s="3">
        <v>1.1922999999999999</v>
      </c>
      <c r="L116" s="3">
        <v>1.4746999999999999</v>
      </c>
      <c r="M116" s="3">
        <v>89.03</v>
      </c>
      <c r="N116" s="3">
        <v>40.188000000000002</v>
      </c>
      <c r="O116" s="3">
        <v>46.884</v>
      </c>
      <c r="P116" s="3">
        <v>0.24476000000000001</v>
      </c>
      <c r="Q116" s="3">
        <v>1.1067E-7</v>
      </c>
      <c r="R116" s="3">
        <v>287.67570000000001</v>
      </c>
      <c r="S116" s="3">
        <v>59.295740000000002</v>
      </c>
      <c r="T116" s="3">
        <v>346.23527000000001</v>
      </c>
      <c r="U116" s="3">
        <v>413.42239999999998</v>
      </c>
      <c r="V116">
        <f t="shared" si="10"/>
        <v>161.19283000000001</v>
      </c>
      <c r="W116" s="3">
        <v>-9.3773333000000001</v>
      </c>
      <c r="X116" s="3"/>
      <c r="Y116" s="3">
        <f t="shared" si="11"/>
        <v>83.498163300000016</v>
      </c>
      <c r="Z116">
        <f t="shared" si="12"/>
        <v>0.51047614843902767</v>
      </c>
    </row>
    <row r="117" spans="1:26" x14ac:dyDescent="0.35">
      <c r="A117" s="7">
        <f t="shared" si="8"/>
        <v>40031.291666666664</v>
      </c>
      <c r="B117" s="3">
        <v>218</v>
      </c>
      <c r="C117" s="3">
        <v>7</v>
      </c>
      <c r="D117" s="3">
        <v>0</v>
      </c>
      <c r="E117" s="3">
        <f t="shared" si="9"/>
        <v>700</v>
      </c>
      <c r="F117" s="3">
        <f t="shared" si="13"/>
        <v>218.29166666666666</v>
      </c>
      <c r="G117" s="3">
        <v>36000</v>
      </c>
      <c r="H117" s="3">
        <v>293.44</v>
      </c>
      <c r="I117" s="3">
        <v>1.1627999999999999E-2</v>
      </c>
      <c r="J117" s="3">
        <v>6.1074999E-4</v>
      </c>
      <c r="K117" s="3">
        <v>1.1861999999999999</v>
      </c>
      <c r="L117" s="3">
        <v>1.8741000000000001</v>
      </c>
      <c r="M117" s="3">
        <v>88.817999999999998</v>
      </c>
      <c r="N117" s="3">
        <v>74.38</v>
      </c>
      <c r="O117" s="3">
        <v>47.784999999999997</v>
      </c>
      <c r="P117" s="3">
        <v>0.30673</v>
      </c>
      <c r="Q117" s="3">
        <v>2.4039000000000001E-8</v>
      </c>
      <c r="R117" s="3">
        <v>341.24759999999998</v>
      </c>
      <c r="S117" s="3">
        <v>71.984156999999996</v>
      </c>
      <c r="T117" s="3">
        <v>352.23027000000002</v>
      </c>
      <c r="U117" s="3">
        <v>427.39517000000001</v>
      </c>
      <c r="V117">
        <f t="shared" si="10"/>
        <v>194.09854300000006</v>
      </c>
      <c r="W117" s="3">
        <v>25.846667</v>
      </c>
      <c r="X117" s="3"/>
      <c r="Y117" s="3">
        <f t="shared" si="11"/>
        <v>46.086876000000075</v>
      </c>
      <c r="Z117">
        <f t="shared" si="12"/>
        <v>0.72608402892339785</v>
      </c>
    </row>
    <row r="118" spans="1:26" x14ac:dyDescent="0.35">
      <c r="A118" s="7">
        <f t="shared" si="8"/>
        <v>40031.3125</v>
      </c>
      <c r="B118" s="3">
        <v>218</v>
      </c>
      <c r="C118" s="3">
        <v>7</v>
      </c>
      <c r="D118" s="3">
        <v>30</v>
      </c>
      <c r="E118" s="3">
        <f t="shared" si="9"/>
        <v>730</v>
      </c>
      <c r="F118" s="3">
        <f t="shared" si="13"/>
        <v>218.3125</v>
      </c>
      <c r="G118" s="3">
        <v>36000</v>
      </c>
      <c r="H118" s="3">
        <v>294.83</v>
      </c>
      <c r="I118" s="3">
        <v>1.1247999999999999E-2</v>
      </c>
      <c r="J118" s="3">
        <v>5.9895002000000003E-4</v>
      </c>
      <c r="K118" s="3">
        <v>1.1807000000000001</v>
      </c>
      <c r="L118" s="3">
        <v>2.2393999999999998</v>
      </c>
      <c r="M118" s="3">
        <v>98.337999999999994</v>
      </c>
      <c r="N118" s="3">
        <v>114.84</v>
      </c>
      <c r="O118" s="3">
        <v>44.837000000000003</v>
      </c>
      <c r="P118" s="3">
        <v>0.33077000000000001</v>
      </c>
      <c r="Q118" s="3">
        <v>-5.9375000999999998E-8</v>
      </c>
      <c r="R118" s="3">
        <v>403.89609999999999</v>
      </c>
      <c r="S118" s="3">
        <v>85.489303000000007</v>
      </c>
      <c r="T118" s="3">
        <v>358.35109999999997</v>
      </c>
      <c r="U118" s="3">
        <v>442.8186</v>
      </c>
      <c r="V118">
        <f t="shared" si="10"/>
        <v>233.93929699999995</v>
      </c>
      <c r="W118" s="3">
        <v>49.1</v>
      </c>
      <c r="X118" s="3"/>
      <c r="Y118" s="3">
        <f t="shared" si="11"/>
        <v>25.162296999999946</v>
      </c>
      <c r="Z118">
        <f t="shared" si="12"/>
        <v>0.86386933185533621</v>
      </c>
    </row>
    <row r="119" spans="1:26" x14ac:dyDescent="0.35">
      <c r="A119" s="7">
        <f t="shared" si="8"/>
        <v>40031.333333333336</v>
      </c>
      <c r="B119" s="3">
        <v>218</v>
      </c>
      <c r="C119" s="3">
        <v>8</v>
      </c>
      <c r="D119" s="3">
        <v>0</v>
      </c>
      <c r="E119" s="3">
        <f t="shared" si="9"/>
        <v>800</v>
      </c>
      <c r="F119" s="3">
        <f t="shared" si="13"/>
        <v>218.33333333333334</v>
      </c>
      <c r="G119" s="3">
        <v>36000</v>
      </c>
      <c r="H119" s="3">
        <v>295.44</v>
      </c>
      <c r="I119" s="3">
        <v>1.1336000000000001E-2</v>
      </c>
      <c r="J119" s="3">
        <v>5.8841001E-4</v>
      </c>
      <c r="K119" s="3">
        <v>1.1782999999999999</v>
      </c>
      <c r="L119" s="3">
        <v>1.8444</v>
      </c>
      <c r="M119" s="3">
        <v>99.326999999999998</v>
      </c>
      <c r="N119" s="3">
        <v>94.335999999999999</v>
      </c>
      <c r="O119" s="3">
        <v>29.207000000000001</v>
      </c>
      <c r="P119" s="3">
        <v>0.29053000000000001</v>
      </c>
      <c r="Q119" s="3">
        <v>7.7186001999999994E-8</v>
      </c>
      <c r="R119" s="3">
        <v>327.89949999999999</v>
      </c>
      <c r="S119" s="3">
        <v>67.960956999999993</v>
      </c>
      <c r="T119" s="3">
        <v>358.67057</v>
      </c>
      <c r="U119" s="3">
        <v>445.25619999999998</v>
      </c>
      <c r="V119">
        <f t="shared" si="10"/>
        <v>173.352913</v>
      </c>
      <c r="W119" s="3">
        <v>59.163333000000002</v>
      </c>
      <c r="X119" s="3"/>
      <c r="Y119" s="3">
        <f t="shared" si="11"/>
        <v>-9.3534199999999998</v>
      </c>
      <c r="Z119">
        <f t="shared" si="12"/>
        <v>1.0819113267602876</v>
      </c>
    </row>
    <row r="120" spans="1:26" x14ac:dyDescent="0.35">
      <c r="A120" s="7">
        <f t="shared" si="8"/>
        <v>40031.354166666672</v>
      </c>
      <c r="B120" s="3">
        <v>218</v>
      </c>
      <c r="C120" s="3">
        <v>8</v>
      </c>
      <c r="D120" s="3">
        <v>30</v>
      </c>
      <c r="E120" s="3">
        <f t="shared" si="9"/>
        <v>830</v>
      </c>
      <c r="F120" s="3">
        <f t="shared" si="13"/>
        <v>218.35416666666669</v>
      </c>
      <c r="G120" s="3">
        <v>36000</v>
      </c>
      <c r="H120" s="3">
        <v>296.55</v>
      </c>
      <c r="I120" s="3">
        <v>1.1315E-2</v>
      </c>
      <c r="J120" s="3">
        <v>5.8839999999999999E-4</v>
      </c>
      <c r="K120" s="3">
        <v>1.1738999999999999</v>
      </c>
      <c r="L120" s="3">
        <v>1.784</v>
      </c>
      <c r="M120" s="3">
        <v>94.457999999999998</v>
      </c>
      <c r="N120" s="3">
        <v>192.18</v>
      </c>
      <c r="O120" s="3">
        <v>43.688000000000002</v>
      </c>
      <c r="P120" s="3">
        <v>0.30420999999999998</v>
      </c>
      <c r="Q120" s="3">
        <v>6.8379002E-8</v>
      </c>
      <c r="R120" s="3">
        <v>585.54187000000002</v>
      </c>
      <c r="S120" s="3">
        <v>125.1696</v>
      </c>
      <c r="T120" s="3">
        <v>365.54442999999998</v>
      </c>
      <c r="U120" s="3">
        <v>471.31817000000001</v>
      </c>
      <c r="V120">
        <f t="shared" si="10"/>
        <v>354.59852999999998</v>
      </c>
      <c r="W120" s="3">
        <v>110.68333</v>
      </c>
      <c r="X120" s="3"/>
      <c r="Y120" s="3">
        <f t="shared" si="11"/>
        <v>8.0471999999999753</v>
      </c>
      <c r="Z120">
        <f t="shared" si="12"/>
        <v>0.9670082061306553</v>
      </c>
    </row>
    <row r="121" spans="1:26" x14ac:dyDescent="0.35">
      <c r="A121" s="7">
        <f t="shared" si="8"/>
        <v>40031.375</v>
      </c>
      <c r="B121" s="3">
        <v>218</v>
      </c>
      <c r="C121" s="3">
        <v>9</v>
      </c>
      <c r="D121" s="3">
        <v>0</v>
      </c>
      <c r="E121" s="3">
        <f t="shared" si="9"/>
        <v>900</v>
      </c>
      <c r="F121" s="3">
        <f t="shared" si="13"/>
        <v>218.375</v>
      </c>
      <c r="G121" s="3">
        <v>36000</v>
      </c>
      <c r="H121" s="3">
        <v>297.88</v>
      </c>
      <c r="I121" s="3">
        <v>1.1145E-2</v>
      </c>
      <c r="J121" s="3">
        <v>5.8380002000000002E-4</v>
      </c>
      <c r="K121" s="3">
        <v>1.1686000000000001</v>
      </c>
      <c r="L121" s="3">
        <v>1.8463000000000001</v>
      </c>
      <c r="M121" s="3">
        <v>97.852999999999994</v>
      </c>
      <c r="N121" s="3">
        <v>224.21</v>
      </c>
      <c r="O121" s="3">
        <v>48.786000000000001</v>
      </c>
      <c r="P121" s="3">
        <v>0.32623000000000002</v>
      </c>
      <c r="Q121" s="3">
        <v>1.1553E-7</v>
      </c>
      <c r="R121" s="3">
        <v>655.08833000000004</v>
      </c>
      <c r="S121" s="3">
        <v>139.11386999999999</v>
      </c>
      <c r="T121" s="3">
        <v>374.15042999999997</v>
      </c>
      <c r="U121" s="3">
        <v>489.32047</v>
      </c>
      <c r="V121">
        <f t="shared" si="10"/>
        <v>400.80442000000005</v>
      </c>
      <c r="W121" s="3">
        <v>154.83332999999999</v>
      </c>
      <c r="X121" s="3"/>
      <c r="Y121" s="3">
        <f t="shared" si="11"/>
        <v>-27.024909999999949</v>
      </c>
      <c r="Z121">
        <f t="shared" si="12"/>
        <v>1.1098702697134037</v>
      </c>
    </row>
    <row r="122" spans="1:26" x14ac:dyDescent="0.35">
      <c r="A122" s="7">
        <f t="shared" si="8"/>
        <v>40031.395833333336</v>
      </c>
      <c r="B122" s="3">
        <v>218</v>
      </c>
      <c r="C122" s="3">
        <v>9</v>
      </c>
      <c r="D122" s="3">
        <v>30</v>
      </c>
      <c r="E122" s="3">
        <f t="shared" si="9"/>
        <v>930</v>
      </c>
      <c r="F122" s="3">
        <f t="shared" si="13"/>
        <v>218.39583333333334</v>
      </c>
      <c r="G122" s="3">
        <v>36000</v>
      </c>
      <c r="H122" s="3">
        <v>298.88</v>
      </c>
      <c r="I122" s="3">
        <v>1.081E-2</v>
      </c>
      <c r="J122" s="3">
        <v>5.7779002000000004E-4</v>
      </c>
      <c r="K122" s="3">
        <v>1.1649</v>
      </c>
      <c r="L122" s="3">
        <v>1.5903</v>
      </c>
      <c r="M122" s="3">
        <v>92.537999999999997</v>
      </c>
      <c r="N122" s="3">
        <v>215.88</v>
      </c>
      <c r="O122" s="3">
        <v>39.359000000000002</v>
      </c>
      <c r="P122" s="3">
        <v>0.27705000000000002</v>
      </c>
      <c r="Q122" s="3">
        <v>6.2866000000000002E-8</v>
      </c>
      <c r="R122" s="3">
        <v>665.44203000000005</v>
      </c>
      <c r="S122" s="3">
        <v>141.74066999999999</v>
      </c>
      <c r="T122" s="3">
        <v>378.10860000000002</v>
      </c>
      <c r="U122" s="3">
        <v>499.57400000000001</v>
      </c>
      <c r="V122">
        <f t="shared" si="10"/>
        <v>402.23596000000003</v>
      </c>
      <c r="W122" s="3">
        <v>171.33332999999999</v>
      </c>
      <c r="X122" s="3"/>
      <c r="Y122" s="3">
        <f t="shared" si="11"/>
        <v>-24.33636999999996</v>
      </c>
      <c r="Z122">
        <f t="shared" si="12"/>
        <v>1.1053966773786854</v>
      </c>
    </row>
    <row r="123" spans="1:26" x14ac:dyDescent="0.35">
      <c r="A123" s="7">
        <f t="shared" si="8"/>
        <v>40031.416666666664</v>
      </c>
      <c r="B123" s="3">
        <v>218</v>
      </c>
      <c r="C123" s="3">
        <v>10</v>
      </c>
      <c r="D123" s="3">
        <v>0</v>
      </c>
      <c r="E123" s="3">
        <f t="shared" si="9"/>
        <v>1000</v>
      </c>
      <c r="F123" s="3">
        <f t="shared" si="13"/>
        <v>218.41666666666666</v>
      </c>
      <c r="G123" s="3">
        <v>36000</v>
      </c>
      <c r="H123" s="3">
        <v>299.43</v>
      </c>
      <c r="I123" s="3">
        <v>1.0177E-2</v>
      </c>
      <c r="J123" s="3">
        <v>5.6972000000000001E-4</v>
      </c>
      <c r="K123" s="3">
        <v>1.163</v>
      </c>
      <c r="L123" s="3">
        <v>2.0398000000000001</v>
      </c>
      <c r="M123" s="3">
        <v>102.22</v>
      </c>
      <c r="N123" s="3">
        <v>169.09</v>
      </c>
      <c r="O123" s="3">
        <v>31.402000000000001</v>
      </c>
      <c r="P123" s="3">
        <v>0.3473</v>
      </c>
      <c r="Q123" s="3">
        <v>5.9122001999999999E-8</v>
      </c>
      <c r="R123" s="3">
        <v>492.39643000000001</v>
      </c>
      <c r="S123" s="3">
        <v>103.11078999999999</v>
      </c>
      <c r="T123" s="3">
        <v>378.75799999999998</v>
      </c>
      <c r="U123" s="3">
        <v>490.73847000000001</v>
      </c>
      <c r="V123">
        <f t="shared" si="10"/>
        <v>277.30516999999998</v>
      </c>
      <c r="W123" s="3">
        <v>123.24</v>
      </c>
      <c r="X123" s="3"/>
      <c r="Y123" s="3">
        <f t="shared" si="11"/>
        <v>-46.426830000000024</v>
      </c>
      <c r="Z123">
        <f t="shared" si="12"/>
        <v>1.3013453981844181</v>
      </c>
    </row>
    <row r="124" spans="1:26" x14ac:dyDescent="0.35">
      <c r="A124" s="7">
        <f t="shared" si="8"/>
        <v>40031.4375</v>
      </c>
      <c r="B124" s="3">
        <v>218</v>
      </c>
      <c r="C124" s="3">
        <v>10</v>
      </c>
      <c r="D124" s="3">
        <v>30</v>
      </c>
      <c r="E124" s="3">
        <f t="shared" si="9"/>
        <v>1030</v>
      </c>
      <c r="F124" s="3">
        <f t="shared" si="13"/>
        <v>218.4375</v>
      </c>
      <c r="G124" s="3">
        <v>36000</v>
      </c>
      <c r="H124" s="3">
        <v>299.92</v>
      </c>
      <c r="I124" s="3">
        <v>9.6843000999999995E-3</v>
      </c>
      <c r="J124" s="3">
        <v>5.6487002000000001E-4</v>
      </c>
      <c r="K124" s="3">
        <v>1.1612</v>
      </c>
      <c r="L124" s="3">
        <v>2.1713</v>
      </c>
      <c r="M124" s="3">
        <v>103.84</v>
      </c>
      <c r="N124" s="3">
        <v>221.86</v>
      </c>
      <c r="O124" s="3">
        <v>50.100999999999999</v>
      </c>
      <c r="P124" s="3">
        <v>0.36434</v>
      </c>
      <c r="Q124" s="3">
        <v>9.6972001999999997E-8</v>
      </c>
      <c r="R124" s="3">
        <v>632.04432999999995</v>
      </c>
      <c r="S124" s="3">
        <v>135.70263</v>
      </c>
      <c r="T124" s="3">
        <v>383.32366999999999</v>
      </c>
      <c r="U124" s="3">
        <v>504.48273</v>
      </c>
      <c r="V124">
        <f t="shared" si="10"/>
        <v>375.18263999999994</v>
      </c>
      <c r="W124" s="3">
        <v>137.43</v>
      </c>
      <c r="X124" s="3"/>
      <c r="Y124" s="3">
        <f t="shared" si="11"/>
        <v>-34.208360000000084</v>
      </c>
      <c r="Z124">
        <f t="shared" si="12"/>
        <v>1.1438821457461001</v>
      </c>
    </row>
    <row r="125" spans="1:26" x14ac:dyDescent="0.35">
      <c r="A125" s="7">
        <f t="shared" si="8"/>
        <v>40031.458333333336</v>
      </c>
      <c r="B125" s="3">
        <v>218</v>
      </c>
      <c r="C125" s="3">
        <v>11</v>
      </c>
      <c r="D125" s="3">
        <v>0</v>
      </c>
      <c r="E125" s="3">
        <f t="shared" si="9"/>
        <v>1100</v>
      </c>
      <c r="F125" s="3">
        <f t="shared" si="13"/>
        <v>218.45833333333334</v>
      </c>
      <c r="G125" s="3">
        <v>36000</v>
      </c>
      <c r="H125" s="3">
        <v>300.62</v>
      </c>
      <c r="I125" s="3">
        <v>9.5618999999999999E-3</v>
      </c>
      <c r="J125" s="3">
        <v>5.6400999999999999E-4</v>
      </c>
      <c r="K125" s="3">
        <v>1.1583000000000001</v>
      </c>
      <c r="L125" s="3">
        <v>2.1101999999999999</v>
      </c>
      <c r="M125" s="3">
        <v>103.74</v>
      </c>
      <c r="N125" s="3">
        <v>254.62</v>
      </c>
      <c r="O125" s="3">
        <v>42.631999999999998</v>
      </c>
      <c r="P125" s="3">
        <v>0.38489000000000001</v>
      </c>
      <c r="Q125" s="3">
        <v>6.9873998E-8</v>
      </c>
      <c r="R125" s="3">
        <v>688.74373000000003</v>
      </c>
      <c r="S125" s="3">
        <v>147.08440999999999</v>
      </c>
      <c r="T125" s="3">
        <v>385.24536999999998</v>
      </c>
      <c r="U125" s="3">
        <v>516.70402999999999</v>
      </c>
      <c r="V125">
        <f t="shared" si="10"/>
        <v>410.20065999999997</v>
      </c>
      <c r="W125" s="3">
        <v>161.43333000000001</v>
      </c>
      <c r="X125" s="3"/>
      <c r="Y125" s="3">
        <f t="shared" si="11"/>
        <v>-48.484670000000051</v>
      </c>
      <c r="Z125">
        <f t="shared" si="12"/>
        <v>1.1948996678944943</v>
      </c>
    </row>
    <row r="126" spans="1:26" x14ac:dyDescent="0.35">
      <c r="A126" s="7">
        <f t="shared" si="8"/>
        <v>40031.479166666672</v>
      </c>
      <c r="B126" s="3">
        <v>218</v>
      </c>
      <c r="C126" s="3">
        <v>11</v>
      </c>
      <c r="D126" s="3">
        <v>30</v>
      </c>
      <c r="E126" s="3">
        <f t="shared" si="9"/>
        <v>1130</v>
      </c>
      <c r="F126" s="3">
        <f t="shared" si="13"/>
        <v>218.47916666666669</v>
      </c>
      <c r="G126" s="3">
        <v>36000</v>
      </c>
      <c r="H126" s="3">
        <v>300.8</v>
      </c>
      <c r="I126" s="3">
        <v>9.9317999999999993E-3</v>
      </c>
      <c r="J126" s="3">
        <v>5.6507997000000004E-4</v>
      </c>
      <c r="K126" s="3">
        <v>1.1571</v>
      </c>
      <c r="L126" s="3">
        <v>2.4847000000000001</v>
      </c>
      <c r="M126" s="3">
        <v>110.54</v>
      </c>
      <c r="N126" s="3">
        <v>210.64</v>
      </c>
      <c r="O126" s="3">
        <v>44.68</v>
      </c>
      <c r="P126" s="3">
        <v>0.39618999999999999</v>
      </c>
      <c r="Q126" s="3">
        <v>1.0306E-7</v>
      </c>
      <c r="R126" s="3">
        <v>615.38099999999997</v>
      </c>
      <c r="S126" s="3">
        <v>131.59899999999999</v>
      </c>
      <c r="T126" s="3">
        <v>386.10336999999998</v>
      </c>
      <c r="U126" s="3">
        <v>507.04007000000001</v>
      </c>
      <c r="V126">
        <f t="shared" si="10"/>
        <v>362.84529999999995</v>
      </c>
      <c r="W126" s="3">
        <v>114.54333</v>
      </c>
      <c r="X126" s="3"/>
      <c r="Y126" s="3">
        <f t="shared" si="11"/>
        <v>-7.0180300000000386</v>
      </c>
      <c r="Z126">
        <f t="shared" si="12"/>
        <v>1.0282640931121088</v>
      </c>
    </row>
    <row r="127" spans="1:26" x14ac:dyDescent="0.35">
      <c r="A127" s="7">
        <f t="shared" si="8"/>
        <v>40031.5</v>
      </c>
      <c r="B127" s="3">
        <v>218</v>
      </c>
      <c r="C127" s="3">
        <v>12</v>
      </c>
      <c r="D127" s="3">
        <v>0</v>
      </c>
      <c r="E127" s="3">
        <f t="shared" si="9"/>
        <v>1200</v>
      </c>
      <c r="F127" s="3">
        <f t="shared" si="13"/>
        <v>218.5</v>
      </c>
      <c r="G127" s="3">
        <v>36000</v>
      </c>
      <c r="H127" s="3">
        <v>301.48</v>
      </c>
      <c r="I127" s="3">
        <v>9.8925000000000003E-3</v>
      </c>
      <c r="J127" s="3">
        <v>5.6530000000000003E-4</v>
      </c>
      <c r="K127" s="3">
        <v>1.1541999999999999</v>
      </c>
      <c r="L127" s="3">
        <v>2.7576999999999998</v>
      </c>
      <c r="M127" s="3">
        <v>123.82</v>
      </c>
      <c r="N127" s="3">
        <v>284.47000000000003</v>
      </c>
      <c r="O127" s="3">
        <v>42.884</v>
      </c>
      <c r="P127" s="3">
        <v>0.39395999999999998</v>
      </c>
      <c r="Q127" s="3">
        <v>1.3895999999999999E-7</v>
      </c>
      <c r="R127" s="3">
        <v>772.60902999999996</v>
      </c>
      <c r="S127" s="3">
        <v>166.46313000000001</v>
      </c>
      <c r="T127" s="3">
        <v>387.35343</v>
      </c>
      <c r="U127" s="3">
        <v>529.07749999999999</v>
      </c>
      <c r="V127">
        <f t="shared" si="10"/>
        <v>464.42183</v>
      </c>
      <c r="W127" s="3">
        <v>158.5</v>
      </c>
      <c r="X127" s="3"/>
      <c r="Y127" s="3">
        <f t="shared" si="11"/>
        <v>-21.432170000000042</v>
      </c>
      <c r="Z127">
        <f t="shared" si="12"/>
        <v>1.070057667999698</v>
      </c>
    </row>
    <row r="128" spans="1:26" x14ac:dyDescent="0.35">
      <c r="A128" s="7">
        <f t="shared" si="8"/>
        <v>40031.520833333336</v>
      </c>
      <c r="B128" s="3">
        <v>218</v>
      </c>
      <c r="C128" s="3">
        <v>12</v>
      </c>
      <c r="D128" s="3">
        <v>30</v>
      </c>
      <c r="E128" s="3">
        <f t="shared" si="9"/>
        <v>1230</v>
      </c>
      <c r="F128" s="3">
        <f t="shared" si="13"/>
        <v>218.52083333333334</v>
      </c>
      <c r="G128" s="3">
        <v>36000</v>
      </c>
      <c r="H128" s="3">
        <v>301.51</v>
      </c>
      <c r="I128" s="3">
        <v>9.4833000999999997E-3</v>
      </c>
      <c r="J128" s="3">
        <v>5.6354997999999998E-4</v>
      </c>
      <c r="K128" s="3">
        <v>1.1540999999999999</v>
      </c>
      <c r="L128" s="3">
        <v>2.0185</v>
      </c>
      <c r="M128" s="3">
        <v>102.45</v>
      </c>
      <c r="N128" s="3">
        <v>243.48</v>
      </c>
      <c r="O128" s="3">
        <v>47.826999999999998</v>
      </c>
      <c r="P128" s="3">
        <v>0.35005999999999998</v>
      </c>
      <c r="Q128" s="3">
        <v>9.1294999999999998E-8</v>
      </c>
      <c r="R128" s="3">
        <v>756.72940000000006</v>
      </c>
      <c r="S128" s="3">
        <v>164.01562999999999</v>
      </c>
      <c r="T128" s="3">
        <v>385.23367000000002</v>
      </c>
      <c r="U128" s="3">
        <v>530.34439999999995</v>
      </c>
      <c r="V128">
        <f t="shared" si="10"/>
        <v>447.60304000000019</v>
      </c>
      <c r="W128" s="3">
        <v>144.33332999999999</v>
      </c>
      <c r="X128" s="3"/>
      <c r="Y128" s="3">
        <f t="shared" si="11"/>
        <v>11.962710000000214</v>
      </c>
      <c r="Z128">
        <f t="shared" si="12"/>
        <v>0.96055422086168718</v>
      </c>
    </row>
    <row r="129" spans="1:26" x14ac:dyDescent="0.35">
      <c r="A129" s="7">
        <f t="shared" si="8"/>
        <v>40031.541666666664</v>
      </c>
      <c r="B129" s="3">
        <v>218</v>
      </c>
      <c r="C129" s="3">
        <v>13</v>
      </c>
      <c r="D129" s="3">
        <v>0</v>
      </c>
      <c r="E129" s="3">
        <f t="shared" si="9"/>
        <v>1300</v>
      </c>
      <c r="F129" s="3">
        <f t="shared" si="13"/>
        <v>218.54166666666666</v>
      </c>
      <c r="G129" s="3">
        <v>36000</v>
      </c>
      <c r="H129" s="3">
        <v>301.95</v>
      </c>
      <c r="I129" s="3">
        <v>9.8201995999999993E-3</v>
      </c>
      <c r="J129" s="3">
        <v>5.6313002000000004E-4</v>
      </c>
      <c r="K129" s="3">
        <v>1.1518999999999999</v>
      </c>
      <c r="L129" s="3">
        <v>2.2543000000000002</v>
      </c>
      <c r="M129" s="3">
        <v>108.85</v>
      </c>
      <c r="N129" s="3">
        <v>277.16000000000003</v>
      </c>
      <c r="O129" s="3">
        <v>41.462000000000003</v>
      </c>
      <c r="P129" s="3">
        <v>0.43712000000000001</v>
      </c>
      <c r="Q129" s="3">
        <v>1.1176E-7</v>
      </c>
      <c r="R129" s="3">
        <v>732.63013000000001</v>
      </c>
      <c r="S129" s="3">
        <v>160.57293000000001</v>
      </c>
      <c r="T129" s="3">
        <v>388.14103</v>
      </c>
      <c r="U129" s="3">
        <v>533.33579999999995</v>
      </c>
      <c r="V129">
        <f t="shared" si="10"/>
        <v>426.86243000000002</v>
      </c>
      <c r="W129" s="3">
        <v>142.26667</v>
      </c>
      <c r="X129" s="3"/>
      <c r="Y129" s="3">
        <f t="shared" si="11"/>
        <v>-34.026240000000016</v>
      </c>
      <c r="Z129">
        <f t="shared" si="12"/>
        <v>1.1195598978705796</v>
      </c>
    </row>
    <row r="130" spans="1:26" x14ac:dyDescent="0.35">
      <c r="A130" s="7">
        <f t="shared" si="8"/>
        <v>40031.5625</v>
      </c>
      <c r="B130" s="3">
        <v>218</v>
      </c>
      <c r="C130" s="3">
        <v>13</v>
      </c>
      <c r="D130" s="3">
        <v>30</v>
      </c>
      <c r="E130" s="3">
        <f t="shared" si="9"/>
        <v>1330</v>
      </c>
      <c r="F130" s="3">
        <f t="shared" si="13"/>
        <v>218.5625</v>
      </c>
      <c r="G130" s="3">
        <v>36000</v>
      </c>
      <c r="H130" s="3">
        <v>302.27</v>
      </c>
      <c r="I130" s="3">
        <v>9.9178002999999997E-3</v>
      </c>
      <c r="J130" s="3">
        <v>5.6223001E-4</v>
      </c>
      <c r="K130" s="3">
        <v>1.1504000000000001</v>
      </c>
      <c r="L130" s="3">
        <v>2.4782999999999999</v>
      </c>
      <c r="M130" s="3">
        <v>107.37</v>
      </c>
      <c r="N130" s="3">
        <v>289.95999999999998</v>
      </c>
      <c r="O130" s="3">
        <v>45.677999999999997</v>
      </c>
      <c r="P130" s="3">
        <v>0.41788999999999998</v>
      </c>
      <c r="Q130" s="3">
        <v>1.2952999000000001E-7</v>
      </c>
      <c r="R130" s="3">
        <v>697.94797000000005</v>
      </c>
      <c r="S130" s="3">
        <v>155.19292999999999</v>
      </c>
      <c r="T130" s="3">
        <v>389.49223000000001</v>
      </c>
      <c r="U130" s="3">
        <v>531.37609999999995</v>
      </c>
      <c r="V130">
        <f t="shared" si="10"/>
        <v>400.87117000000012</v>
      </c>
      <c r="W130" s="3">
        <v>153.73333</v>
      </c>
      <c r="X130" s="3"/>
      <c r="Y130" s="3">
        <f t="shared" si="11"/>
        <v>-88.500159999999852</v>
      </c>
      <c r="Z130">
        <f t="shared" si="12"/>
        <v>1.3581004025931431</v>
      </c>
    </row>
    <row r="131" spans="1:26" x14ac:dyDescent="0.35">
      <c r="A131" s="7">
        <f t="shared" si="8"/>
        <v>40031.583333333336</v>
      </c>
      <c r="B131" s="3">
        <v>218</v>
      </c>
      <c r="C131" s="3">
        <v>14</v>
      </c>
      <c r="D131" s="3">
        <v>0</v>
      </c>
      <c r="E131" s="3">
        <f t="shared" si="9"/>
        <v>1400</v>
      </c>
      <c r="F131" s="3">
        <f t="shared" si="13"/>
        <v>218.58333333333334</v>
      </c>
      <c r="G131" s="3">
        <v>36000</v>
      </c>
      <c r="H131" s="3">
        <v>302.38</v>
      </c>
      <c r="I131" s="3">
        <v>9.9307996999999995E-3</v>
      </c>
      <c r="J131" s="3">
        <v>5.6258000999999998E-4</v>
      </c>
      <c r="K131" s="3">
        <v>1.1498999999999999</v>
      </c>
      <c r="L131" s="3">
        <v>2.6484999999999999</v>
      </c>
      <c r="M131" s="3">
        <v>103.75</v>
      </c>
      <c r="N131" s="3">
        <v>249.31</v>
      </c>
      <c r="O131" s="3">
        <v>47.738999999999997</v>
      </c>
      <c r="P131" s="3">
        <v>0.47247</v>
      </c>
      <c r="Q131" s="3">
        <v>1.0868E-7</v>
      </c>
      <c r="R131" s="3">
        <v>657.68663000000004</v>
      </c>
      <c r="S131" s="3">
        <v>148.7569</v>
      </c>
      <c r="T131" s="3">
        <v>388.80777</v>
      </c>
      <c r="U131" s="3">
        <v>526.32902999999999</v>
      </c>
      <c r="V131">
        <f t="shared" si="10"/>
        <v>371.40847000000008</v>
      </c>
      <c r="W131" s="3">
        <v>104.34667</v>
      </c>
      <c r="X131" s="3"/>
      <c r="Y131" s="3">
        <f t="shared" si="11"/>
        <v>-29.98719999999993</v>
      </c>
      <c r="Z131">
        <f t="shared" si="12"/>
        <v>1.1122856207814069</v>
      </c>
    </row>
    <row r="132" spans="1:26" x14ac:dyDescent="0.35">
      <c r="A132" s="7">
        <f t="shared" si="8"/>
        <v>40031.604166666672</v>
      </c>
      <c r="B132" s="3">
        <v>218</v>
      </c>
      <c r="C132" s="3">
        <v>14</v>
      </c>
      <c r="D132" s="3">
        <v>30</v>
      </c>
      <c r="E132" s="3">
        <f t="shared" si="9"/>
        <v>1430</v>
      </c>
      <c r="F132" s="3">
        <f t="shared" si="13"/>
        <v>218.60416666666669</v>
      </c>
      <c r="G132" s="3">
        <v>36000</v>
      </c>
      <c r="H132" s="3">
        <v>302.70999999999998</v>
      </c>
      <c r="I132" s="3">
        <v>1.0016000000000001E-2</v>
      </c>
      <c r="J132" s="3">
        <v>5.6284998000000002E-4</v>
      </c>
      <c r="K132" s="3">
        <v>1.1483000000000001</v>
      </c>
      <c r="L132" s="3">
        <v>2.7044000000000001</v>
      </c>
      <c r="M132" s="3">
        <v>90.619</v>
      </c>
      <c r="N132" s="3">
        <v>233.64</v>
      </c>
      <c r="O132" s="3">
        <v>47.476999999999997</v>
      </c>
      <c r="P132" s="3">
        <v>0.47011999999999998</v>
      </c>
      <c r="Q132" s="3">
        <v>1.0994E-7</v>
      </c>
      <c r="R132" s="3">
        <v>608.38356999999996</v>
      </c>
      <c r="S132" s="3">
        <v>139.9271</v>
      </c>
      <c r="T132" s="3">
        <v>389.16660000000002</v>
      </c>
      <c r="U132" s="3">
        <v>521.93092999999999</v>
      </c>
      <c r="V132">
        <f t="shared" si="10"/>
        <v>335.69213999999999</v>
      </c>
      <c r="W132" s="3">
        <v>102.02333</v>
      </c>
      <c r="X132" s="3"/>
      <c r="Y132" s="3">
        <f t="shared" si="11"/>
        <v>-47.44818999999999</v>
      </c>
      <c r="Z132">
        <f t="shared" si="12"/>
        <v>1.20305743843177</v>
      </c>
    </row>
    <row r="133" spans="1:26" x14ac:dyDescent="0.35">
      <c r="A133" s="7">
        <f t="shared" si="8"/>
        <v>40031.625</v>
      </c>
      <c r="B133" s="3">
        <v>218</v>
      </c>
      <c r="C133" s="3">
        <v>15</v>
      </c>
      <c r="D133" s="3">
        <v>0</v>
      </c>
      <c r="E133" s="3">
        <f t="shared" si="9"/>
        <v>1500</v>
      </c>
      <c r="F133" s="3">
        <f t="shared" si="13"/>
        <v>218.625</v>
      </c>
      <c r="G133" s="3">
        <v>36000</v>
      </c>
      <c r="H133" s="3">
        <v>302.69</v>
      </c>
      <c r="I133" s="3">
        <v>9.7936997000000001E-3</v>
      </c>
      <c r="J133" s="3">
        <v>5.6344998000000003E-4</v>
      </c>
      <c r="K133" s="3">
        <v>1.1483000000000001</v>
      </c>
      <c r="L133" s="3">
        <v>2.8672</v>
      </c>
      <c r="M133" s="3">
        <v>93.448999999999998</v>
      </c>
      <c r="N133" s="3">
        <v>193.96</v>
      </c>
      <c r="O133" s="3">
        <v>44.86</v>
      </c>
      <c r="P133" s="3">
        <v>0.45140999999999998</v>
      </c>
      <c r="Q133" s="3">
        <v>8.4935998000000006E-8</v>
      </c>
      <c r="R133" s="3">
        <v>548.89453000000003</v>
      </c>
      <c r="S133" s="3">
        <v>128.83896999999999</v>
      </c>
      <c r="T133" s="3">
        <v>388.08030000000002</v>
      </c>
      <c r="U133" s="3">
        <v>515.25283000000002</v>
      </c>
      <c r="V133">
        <f t="shared" si="10"/>
        <v>292.88303000000008</v>
      </c>
      <c r="W133" s="3">
        <v>100.51333</v>
      </c>
      <c r="X133" s="3"/>
      <c r="Y133" s="3">
        <f t="shared" si="11"/>
        <v>-46.450299999999928</v>
      </c>
      <c r="Z133">
        <f t="shared" si="12"/>
        <v>1.2414637024437836</v>
      </c>
    </row>
    <row r="134" spans="1:26" x14ac:dyDescent="0.35">
      <c r="A134" s="7">
        <f t="shared" si="8"/>
        <v>40031.645833333336</v>
      </c>
      <c r="B134" s="3">
        <v>218</v>
      </c>
      <c r="C134" s="3">
        <v>15</v>
      </c>
      <c r="D134" s="3">
        <v>30</v>
      </c>
      <c r="E134" s="3">
        <f t="shared" si="9"/>
        <v>1530</v>
      </c>
      <c r="F134" s="3">
        <f t="shared" si="13"/>
        <v>218.64583333333334</v>
      </c>
      <c r="G134" s="3">
        <v>36000</v>
      </c>
      <c r="H134" s="3">
        <v>302.48</v>
      </c>
      <c r="I134" s="3">
        <v>9.7712995000000004E-3</v>
      </c>
      <c r="J134" s="3">
        <v>5.6478002999999996E-4</v>
      </c>
      <c r="K134" s="3">
        <v>1.1488</v>
      </c>
      <c r="L134" s="3">
        <v>3.1034999999999999</v>
      </c>
      <c r="M134" s="3">
        <v>98.727000000000004</v>
      </c>
      <c r="N134" s="3">
        <v>176.73</v>
      </c>
      <c r="O134" s="3">
        <v>44.886000000000003</v>
      </c>
      <c r="P134" s="3">
        <v>0.47493000000000002</v>
      </c>
      <c r="Q134" s="3">
        <v>1.2962001E-7</v>
      </c>
      <c r="R134" s="3">
        <v>477.72460000000001</v>
      </c>
      <c r="S134" s="3">
        <v>115.77373</v>
      </c>
      <c r="T134" s="3">
        <v>388.08112999999997</v>
      </c>
      <c r="U134" s="3">
        <v>510.11450000000002</v>
      </c>
      <c r="V134">
        <f t="shared" si="10"/>
        <v>239.9174999999999</v>
      </c>
      <c r="W134" s="3">
        <v>87.133332999999993</v>
      </c>
      <c r="X134" s="3"/>
      <c r="Y134" s="3">
        <f t="shared" si="11"/>
        <v>-68.831833000000074</v>
      </c>
      <c r="Z134">
        <f t="shared" si="12"/>
        <v>1.4505167934056944</v>
      </c>
    </row>
    <row r="135" spans="1:26" x14ac:dyDescent="0.35">
      <c r="A135" s="7">
        <f t="shared" si="8"/>
        <v>40031.666666666664</v>
      </c>
      <c r="B135" s="3">
        <v>218</v>
      </c>
      <c r="C135" s="3">
        <v>16</v>
      </c>
      <c r="D135" s="3">
        <v>0</v>
      </c>
      <c r="E135" s="3">
        <f t="shared" si="9"/>
        <v>1600</v>
      </c>
      <c r="F135" s="3">
        <f t="shared" si="13"/>
        <v>218.66666666666666</v>
      </c>
      <c r="G135" s="3">
        <v>36000</v>
      </c>
      <c r="H135" s="3">
        <v>302.27</v>
      </c>
      <c r="I135" s="3">
        <v>1.0293E-2</v>
      </c>
      <c r="J135" s="3">
        <v>5.6345999000000004E-4</v>
      </c>
      <c r="K135" s="3">
        <v>1.1492</v>
      </c>
      <c r="L135" s="3">
        <v>3.1217000000000001</v>
      </c>
      <c r="M135" s="3">
        <v>101.64</v>
      </c>
      <c r="N135" s="3">
        <v>130.43</v>
      </c>
      <c r="O135" s="3">
        <v>68.037999999999997</v>
      </c>
      <c r="P135" s="3">
        <v>0.40467999999999998</v>
      </c>
      <c r="Q135" s="3">
        <v>1.1726000000000001E-7</v>
      </c>
      <c r="R135" s="3">
        <v>402.36243000000002</v>
      </c>
      <c r="S135" s="3">
        <v>100.44009</v>
      </c>
      <c r="T135" s="3">
        <v>388.43630000000002</v>
      </c>
      <c r="U135" s="3">
        <v>501.77292999999997</v>
      </c>
      <c r="V135">
        <f t="shared" si="10"/>
        <v>188.58571000000006</v>
      </c>
      <c r="W135" s="3">
        <v>43.783332999999999</v>
      </c>
      <c r="X135" s="3"/>
      <c r="Y135" s="3">
        <f t="shared" si="11"/>
        <v>-53.66562299999994</v>
      </c>
      <c r="Z135">
        <f t="shared" si="12"/>
        <v>1.3706128594836529</v>
      </c>
    </row>
    <row r="136" spans="1:26" x14ac:dyDescent="0.35">
      <c r="A136" s="7">
        <f t="shared" ref="A136:A199" si="14">DATE(2009,1,1)+B136-1+C136/24+D136/24/60</f>
        <v>40031.6875</v>
      </c>
      <c r="B136" s="3">
        <v>218</v>
      </c>
      <c r="C136" s="3">
        <v>16</v>
      </c>
      <c r="D136" s="3">
        <v>30</v>
      </c>
      <c r="E136" s="3">
        <f t="shared" ref="E136:E199" si="15">+C136*100+D136</f>
        <v>1630</v>
      </c>
      <c r="F136" s="3">
        <f t="shared" si="13"/>
        <v>218.6875</v>
      </c>
      <c r="G136" s="3">
        <v>36000</v>
      </c>
      <c r="H136" s="3">
        <v>301.89999999999998</v>
      </c>
      <c r="I136" s="3">
        <v>1.0794E-2</v>
      </c>
      <c r="J136" s="3">
        <v>5.6203001E-4</v>
      </c>
      <c r="K136" s="3">
        <v>1.1500999999999999</v>
      </c>
      <c r="L136" s="3">
        <v>3.3252000000000002</v>
      </c>
      <c r="M136" s="3">
        <v>99.03</v>
      </c>
      <c r="N136" s="3">
        <v>87.174000000000007</v>
      </c>
      <c r="O136" s="3">
        <v>83.658000000000001</v>
      </c>
      <c r="P136" s="3">
        <v>0.41459000000000001</v>
      </c>
      <c r="Q136" s="3">
        <v>9.4378001999999994E-8</v>
      </c>
      <c r="R136" s="3">
        <v>290.47770000000003</v>
      </c>
      <c r="S136" s="3">
        <v>84.142906999999994</v>
      </c>
      <c r="T136" s="3">
        <v>388.46839999999997</v>
      </c>
      <c r="U136" s="3">
        <v>491.81659999999999</v>
      </c>
      <c r="V136">
        <f t="shared" ref="V136:V199" si="16">R136-S136+T136-U136</f>
        <v>102.98659299999997</v>
      </c>
      <c r="W136" s="3">
        <v>6.649</v>
      </c>
      <c r="X136" s="3"/>
      <c r="Y136" s="3">
        <f t="shared" ref="Y136:Y199" si="17">V136-N136-O136-W136</f>
        <v>-74.494407000000038</v>
      </c>
      <c r="Z136">
        <f t="shared" ref="Z136:Z199" si="18">ABS((N136+O136)/(V136-W136))</f>
        <v>1.7732641503717044</v>
      </c>
    </row>
    <row r="137" spans="1:26" x14ac:dyDescent="0.35">
      <c r="A137" s="7">
        <f t="shared" si="14"/>
        <v>40031.708333333336</v>
      </c>
      <c r="B137" s="3">
        <v>218</v>
      </c>
      <c r="C137" s="3">
        <v>17</v>
      </c>
      <c r="D137" s="3">
        <v>0</v>
      </c>
      <c r="E137" s="3">
        <f t="shared" si="15"/>
        <v>1700</v>
      </c>
      <c r="F137" s="3">
        <f t="shared" ref="F137:F200" si="19">+B137+C137/24+D137/(24*60)</f>
        <v>218.70833333333334</v>
      </c>
      <c r="G137" s="3">
        <v>36000</v>
      </c>
      <c r="H137" s="3">
        <v>301.45</v>
      </c>
      <c r="I137" s="3">
        <v>1.1573999999999999E-2</v>
      </c>
      <c r="J137" s="3">
        <v>5.6019000000000002E-4</v>
      </c>
      <c r="K137" s="3">
        <v>1.1511</v>
      </c>
      <c r="L137" s="3">
        <v>3.2305000000000001</v>
      </c>
      <c r="M137" s="3">
        <v>84.927999999999997</v>
      </c>
      <c r="N137" s="3">
        <v>35.06</v>
      </c>
      <c r="O137" s="3">
        <v>32.081000000000003</v>
      </c>
      <c r="P137" s="3">
        <v>0.40262999999999999</v>
      </c>
      <c r="Q137" s="3">
        <v>4.7362999000000002E-8</v>
      </c>
      <c r="R137" s="3">
        <v>245.77587</v>
      </c>
      <c r="S137" s="3">
        <v>68.073882999999995</v>
      </c>
      <c r="T137" s="3">
        <v>386.93673000000001</v>
      </c>
      <c r="U137" s="3">
        <v>480.11009999999999</v>
      </c>
      <c r="V137">
        <f t="shared" si="16"/>
        <v>84.528617000000054</v>
      </c>
      <c r="W137" s="3">
        <v>-7.3583333</v>
      </c>
      <c r="X137" s="3"/>
      <c r="Y137" s="3">
        <f t="shared" si="17"/>
        <v>24.745950300000047</v>
      </c>
      <c r="Z137">
        <f t="shared" si="18"/>
        <v>0.73069135258916051</v>
      </c>
    </row>
    <row r="138" spans="1:26" x14ac:dyDescent="0.35">
      <c r="A138" s="7">
        <f t="shared" si="14"/>
        <v>40031.729166666672</v>
      </c>
      <c r="B138" s="3">
        <v>218</v>
      </c>
      <c r="C138" s="3">
        <v>17</v>
      </c>
      <c r="D138" s="3">
        <v>30</v>
      </c>
      <c r="E138" s="3">
        <f t="shared" si="15"/>
        <v>1730</v>
      </c>
      <c r="F138" s="3">
        <f t="shared" si="19"/>
        <v>218.72916666666669</v>
      </c>
      <c r="G138" s="3">
        <v>36000</v>
      </c>
      <c r="H138" s="3">
        <v>300.99</v>
      </c>
      <c r="I138" s="3">
        <v>1.187E-2</v>
      </c>
      <c r="J138" s="3">
        <v>5.6072999999999995E-4</v>
      </c>
      <c r="K138" s="3">
        <v>1.1526000000000001</v>
      </c>
      <c r="L138" s="3">
        <v>3.7995000000000001</v>
      </c>
      <c r="M138" s="3">
        <v>91.191000000000003</v>
      </c>
      <c r="N138" s="3">
        <v>23.437999999999999</v>
      </c>
      <c r="O138" s="3">
        <v>48.999000000000002</v>
      </c>
      <c r="P138" s="3">
        <v>0.48370000000000002</v>
      </c>
      <c r="Q138" s="3">
        <v>8.1187998999999995E-8</v>
      </c>
      <c r="R138" s="3">
        <v>177.86340000000001</v>
      </c>
      <c r="S138" s="3">
        <v>51.166733000000001</v>
      </c>
      <c r="T138" s="3">
        <v>385.56630000000001</v>
      </c>
      <c r="U138" s="3">
        <v>470.59757000000002</v>
      </c>
      <c r="V138">
        <f t="shared" si="16"/>
        <v>41.665396999999984</v>
      </c>
      <c r="W138" s="3">
        <v>-17.626667000000001</v>
      </c>
      <c r="X138" s="3"/>
      <c r="Y138" s="3">
        <f t="shared" si="17"/>
        <v>-13.144936000000015</v>
      </c>
      <c r="Z138">
        <f t="shared" si="18"/>
        <v>1.221698067383858</v>
      </c>
    </row>
    <row r="139" spans="1:26" x14ac:dyDescent="0.35">
      <c r="A139" s="7">
        <f t="shared" si="14"/>
        <v>40031.75</v>
      </c>
      <c r="B139" s="3">
        <v>218</v>
      </c>
      <c r="C139" s="3">
        <v>18</v>
      </c>
      <c r="D139" s="3">
        <v>0</v>
      </c>
      <c r="E139" s="3">
        <f t="shared" si="15"/>
        <v>1800</v>
      </c>
      <c r="F139" s="3">
        <f t="shared" si="19"/>
        <v>218.75</v>
      </c>
      <c r="G139" s="3">
        <v>36000</v>
      </c>
      <c r="H139" s="3">
        <v>300.48</v>
      </c>
      <c r="I139" s="3">
        <v>1.2002000000000001E-2</v>
      </c>
      <c r="J139" s="3">
        <v>5.6006998000000005E-4</v>
      </c>
      <c r="K139" s="3">
        <v>1.1544000000000001</v>
      </c>
      <c r="L139" s="3">
        <v>3.6634000000000002</v>
      </c>
      <c r="M139" s="3">
        <v>94.694000000000003</v>
      </c>
      <c r="N139" s="3">
        <v>-5.2187999999999999</v>
      </c>
      <c r="O139" s="3">
        <v>34.222000000000001</v>
      </c>
      <c r="P139" s="3">
        <v>0.42432999999999998</v>
      </c>
      <c r="Q139" s="3">
        <v>7.9167997E-8</v>
      </c>
      <c r="R139" s="3">
        <v>112.21657999999999</v>
      </c>
      <c r="S139" s="3">
        <v>35.071103000000001</v>
      </c>
      <c r="T139" s="3">
        <v>382.52809999999999</v>
      </c>
      <c r="U139" s="3">
        <v>461.12920000000003</v>
      </c>
      <c r="V139">
        <f t="shared" si="16"/>
        <v>-1.4556230000000028</v>
      </c>
      <c r="W139" s="3">
        <v>-26.143332999999998</v>
      </c>
      <c r="X139" s="3"/>
      <c r="Y139" s="3">
        <f t="shared" si="17"/>
        <v>-4.315490000000004</v>
      </c>
      <c r="Z139">
        <f t="shared" si="18"/>
        <v>1.174803171294543</v>
      </c>
    </row>
    <row r="140" spans="1:26" x14ac:dyDescent="0.35">
      <c r="A140" s="7">
        <f t="shared" si="14"/>
        <v>40031.770833333336</v>
      </c>
      <c r="B140" s="3">
        <v>218</v>
      </c>
      <c r="C140" s="3">
        <v>18</v>
      </c>
      <c r="D140" s="3">
        <v>30</v>
      </c>
      <c r="E140" s="3">
        <f t="shared" si="15"/>
        <v>1830</v>
      </c>
      <c r="F140" s="3">
        <f t="shared" si="19"/>
        <v>218.77083333333334</v>
      </c>
      <c r="G140" s="3">
        <v>36000</v>
      </c>
      <c r="H140" s="3">
        <v>299.76</v>
      </c>
      <c r="I140" s="3">
        <v>1.2245000000000001E-2</v>
      </c>
      <c r="J140" s="3">
        <v>5.6091998999999995E-4</v>
      </c>
      <c r="K140" s="3">
        <v>1.1572</v>
      </c>
      <c r="L140" s="3">
        <v>2.6312000000000002</v>
      </c>
      <c r="M140" s="3">
        <v>91.790999999999997</v>
      </c>
      <c r="N140" s="3">
        <v>-18.294</v>
      </c>
      <c r="O140" s="3">
        <v>16.861999999999998</v>
      </c>
      <c r="P140" s="3">
        <v>0.29736000000000001</v>
      </c>
      <c r="Q140" s="3">
        <v>6.2768002000000004E-8</v>
      </c>
      <c r="R140" s="3">
        <v>54.15137</v>
      </c>
      <c r="S140" s="3">
        <v>18.08962</v>
      </c>
      <c r="T140" s="3">
        <v>379.83177000000001</v>
      </c>
      <c r="U140" s="3">
        <v>450.76053000000002</v>
      </c>
      <c r="V140">
        <f t="shared" si="16"/>
        <v>-34.867009999999993</v>
      </c>
      <c r="W140" s="3">
        <v>-29.163333000000002</v>
      </c>
      <c r="X140" s="3"/>
      <c r="Y140" s="3">
        <f t="shared" si="17"/>
        <v>-4.2716769999999897</v>
      </c>
      <c r="Z140">
        <f t="shared" si="18"/>
        <v>0.25106611051081684</v>
      </c>
    </row>
    <row r="141" spans="1:26" x14ac:dyDescent="0.35">
      <c r="A141" s="7">
        <f t="shared" si="14"/>
        <v>40031.791666666664</v>
      </c>
      <c r="B141" s="3">
        <v>218</v>
      </c>
      <c r="C141" s="3">
        <v>19</v>
      </c>
      <c r="D141" s="3">
        <v>0</v>
      </c>
      <c r="E141" s="3">
        <f t="shared" si="15"/>
        <v>1900</v>
      </c>
      <c r="F141" s="3">
        <f t="shared" si="19"/>
        <v>218.79166666666666</v>
      </c>
      <c r="G141" s="3">
        <v>36000</v>
      </c>
      <c r="H141" s="3">
        <v>298.66000000000003</v>
      </c>
      <c r="I141" s="3">
        <v>1.2115000000000001E-2</v>
      </c>
      <c r="J141" s="3">
        <v>5.6443998000000001E-4</v>
      </c>
      <c r="K141" s="3">
        <v>1.1617</v>
      </c>
      <c r="L141" s="3">
        <v>2.2523</v>
      </c>
      <c r="M141" s="3">
        <v>93.8</v>
      </c>
      <c r="N141" s="3">
        <v>-26.488</v>
      </c>
      <c r="O141" s="3">
        <v>11.271000000000001</v>
      </c>
      <c r="P141" s="3">
        <v>0.23455000000000001</v>
      </c>
      <c r="Q141" s="3">
        <v>6.8924003E-8</v>
      </c>
      <c r="R141" s="3">
        <v>15.278173000000001</v>
      </c>
      <c r="S141" s="3">
        <v>5.4906647</v>
      </c>
      <c r="T141" s="3">
        <v>376.07013000000001</v>
      </c>
      <c r="U141" s="3">
        <v>439.12936999999999</v>
      </c>
      <c r="V141">
        <f t="shared" si="16"/>
        <v>-53.271731699999975</v>
      </c>
      <c r="W141" s="3">
        <v>-37.196666999999998</v>
      </c>
      <c r="X141" s="3"/>
      <c r="Y141" s="3">
        <f t="shared" si="17"/>
        <v>-0.85806469999997859</v>
      </c>
      <c r="Z141">
        <f t="shared" si="18"/>
        <v>0.94662138436058796</v>
      </c>
    </row>
    <row r="142" spans="1:26" x14ac:dyDescent="0.35">
      <c r="A142" s="7">
        <f t="shared" si="14"/>
        <v>40031.8125</v>
      </c>
      <c r="B142" s="3">
        <v>218</v>
      </c>
      <c r="C142" s="3">
        <v>19</v>
      </c>
      <c r="D142" s="3">
        <v>30</v>
      </c>
      <c r="E142" s="3">
        <f t="shared" si="15"/>
        <v>1930</v>
      </c>
      <c r="F142" s="3">
        <f t="shared" si="19"/>
        <v>218.8125</v>
      </c>
      <c r="G142" s="3">
        <v>36000</v>
      </c>
      <c r="H142" s="3">
        <v>297.12</v>
      </c>
      <c r="I142" s="3">
        <v>1.2238000000000001E-2</v>
      </c>
      <c r="J142" s="3">
        <v>5.7586998E-4</v>
      </c>
      <c r="K142" s="3">
        <v>1.1679999999999999</v>
      </c>
      <c r="L142" s="3">
        <v>1.7331000000000001</v>
      </c>
      <c r="M142" s="3">
        <v>97.239000000000004</v>
      </c>
      <c r="N142" s="3">
        <v>-15.573</v>
      </c>
      <c r="O142" s="3">
        <v>2.9087000000000001</v>
      </c>
      <c r="P142" s="3">
        <v>0.12021</v>
      </c>
      <c r="Q142" s="3">
        <v>6.1677000000000004E-8</v>
      </c>
      <c r="R142" s="3">
        <v>0</v>
      </c>
      <c r="S142" s="3">
        <v>0</v>
      </c>
      <c r="T142" s="3">
        <v>372.30667</v>
      </c>
      <c r="U142" s="3">
        <v>425.06862999999998</v>
      </c>
      <c r="V142">
        <f t="shared" si="16"/>
        <v>-52.761959999999988</v>
      </c>
      <c r="W142" s="3">
        <v>-43.086666999999998</v>
      </c>
      <c r="X142" s="3"/>
      <c r="Y142" s="3">
        <f t="shared" si="17"/>
        <v>2.989007000000008</v>
      </c>
      <c r="Z142">
        <f t="shared" si="18"/>
        <v>1.308931936221468</v>
      </c>
    </row>
    <row r="143" spans="1:26" x14ac:dyDescent="0.35">
      <c r="A143" s="7">
        <f t="shared" si="14"/>
        <v>40031.833333333336</v>
      </c>
      <c r="B143" s="3">
        <v>218</v>
      </c>
      <c r="C143" s="3">
        <v>20</v>
      </c>
      <c r="D143" s="3">
        <v>0</v>
      </c>
      <c r="E143" s="3">
        <f t="shared" si="15"/>
        <v>2000</v>
      </c>
      <c r="F143" s="3">
        <f t="shared" si="19"/>
        <v>218.83333333333334</v>
      </c>
      <c r="G143" s="3">
        <v>36000</v>
      </c>
      <c r="H143" s="3">
        <v>295.94</v>
      </c>
      <c r="I143" s="3">
        <v>1.2319999999999999E-2</v>
      </c>
      <c r="J143" s="3">
        <v>5.8758998E-4</v>
      </c>
      <c r="K143" s="3">
        <v>1.1727000000000001</v>
      </c>
      <c r="L143" s="3">
        <v>1.7763</v>
      </c>
      <c r="M143" s="3">
        <v>110.5</v>
      </c>
      <c r="N143" s="3">
        <v>-13.064</v>
      </c>
      <c r="O143" s="3">
        <v>1.2369000000000001</v>
      </c>
      <c r="P143" s="3">
        <v>9.6507995999999999E-2</v>
      </c>
      <c r="Q143" s="3">
        <v>8.7265000999999998E-8</v>
      </c>
      <c r="R143" s="3">
        <v>0</v>
      </c>
      <c r="S143" s="3">
        <v>0</v>
      </c>
      <c r="T143" s="3">
        <v>369.41163</v>
      </c>
      <c r="U143" s="3">
        <v>416.93477000000001</v>
      </c>
      <c r="V143">
        <f t="shared" si="16"/>
        <v>-47.523140000000012</v>
      </c>
      <c r="W143" s="3">
        <v>-49.073332999999998</v>
      </c>
      <c r="X143" s="3"/>
      <c r="Y143" s="3">
        <f t="shared" si="17"/>
        <v>13.377292999999987</v>
      </c>
      <c r="Z143">
        <f t="shared" si="18"/>
        <v>7.62943710879878</v>
      </c>
    </row>
    <row r="144" spans="1:26" x14ac:dyDescent="0.35">
      <c r="A144" s="7">
        <f t="shared" si="14"/>
        <v>40031.854166666672</v>
      </c>
      <c r="B144" s="3">
        <v>218</v>
      </c>
      <c r="C144" s="3">
        <v>20</v>
      </c>
      <c r="D144" s="3">
        <v>30</v>
      </c>
      <c r="E144" s="3">
        <f t="shared" si="15"/>
        <v>2030</v>
      </c>
      <c r="F144" s="3">
        <f t="shared" si="19"/>
        <v>218.85416666666669</v>
      </c>
      <c r="G144" s="3">
        <v>36000</v>
      </c>
      <c r="H144" s="3">
        <v>294.77</v>
      </c>
      <c r="I144" s="3">
        <v>1.2593999999999999E-2</v>
      </c>
      <c r="J144" s="3">
        <v>6.1596999999999997E-4</v>
      </c>
      <c r="K144" s="3">
        <v>1.1774</v>
      </c>
      <c r="L144" s="3">
        <v>1.6531</v>
      </c>
      <c r="M144" s="3">
        <v>193.9</v>
      </c>
      <c r="N144" s="3">
        <v>-1.2765</v>
      </c>
      <c r="O144" s="3">
        <v>-1.5023</v>
      </c>
      <c r="P144" s="3">
        <v>4.8781998E-2</v>
      </c>
      <c r="Q144" s="3">
        <v>-1.3249E-8</v>
      </c>
      <c r="R144" s="3">
        <v>0</v>
      </c>
      <c r="S144" s="3">
        <v>0</v>
      </c>
      <c r="T144" s="3">
        <v>365.78737000000001</v>
      </c>
      <c r="U144" s="3">
        <v>409.45967000000002</v>
      </c>
      <c r="V144">
        <f t="shared" si="16"/>
        <v>-43.672300000000007</v>
      </c>
      <c r="W144" s="3">
        <v>-50.86</v>
      </c>
      <c r="X144" s="3"/>
      <c r="Y144" s="3">
        <f t="shared" si="17"/>
        <v>9.9664999999999893</v>
      </c>
      <c r="Z144">
        <f t="shared" si="18"/>
        <v>0.38660489447250201</v>
      </c>
    </row>
    <row r="145" spans="1:26" x14ac:dyDescent="0.35">
      <c r="A145" s="7">
        <f t="shared" si="14"/>
        <v>40031.875</v>
      </c>
      <c r="B145" s="3">
        <v>218</v>
      </c>
      <c r="C145" s="3">
        <v>21</v>
      </c>
      <c r="D145" s="3">
        <v>0</v>
      </c>
      <c r="E145" s="3">
        <f t="shared" si="15"/>
        <v>2100</v>
      </c>
      <c r="F145" s="3">
        <f t="shared" si="19"/>
        <v>218.875</v>
      </c>
      <c r="G145" s="3">
        <v>36000</v>
      </c>
      <c r="H145" s="3">
        <v>293.32</v>
      </c>
      <c r="I145" s="3">
        <v>1.2858E-2</v>
      </c>
      <c r="J145" s="3">
        <v>6.5196997999999995E-4</v>
      </c>
      <c r="K145" s="3">
        <v>1.1831</v>
      </c>
      <c r="L145" s="3">
        <v>1.6812</v>
      </c>
      <c r="M145" s="3">
        <v>176.08</v>
      </c>
      <c r="N145" s="3">
        <v>-1.0671999999999999</v>
      </c>
      <c r="O145" s="3">
        <v>-5.1810997999999997E-2</v>
      </c>
      <c r="P145" s="3">
        <v>1.9184000999999999E-2</v>
      </c>
      <c r="Q145" s="3">
        <v>-1.1837999E-9</v>
      </c>
      <c r="R145" s="3">
        <v>0</v>
      </c>
      <c r="S145" s="3">
        <v>0</v>
      </c>
      <c r="T145" s="3">
        <v>364.12173000000001</v>
      </c>
      <c r="U145" s="3">
        <v>404.45657</v>
      </c>
      <c r="V145">
        <f t="shared" si="16"/>
        <v>-40.334839999999986</v>
      </c>
      <c r="W145" s="3">
        <v>-55.623333000000002</v>
      </c>
      <c r="X145" s="3"/>
      <c r="Y145" s="3">
        <f t="shared" si="17"/>
        <v>16.407503998000017</v>
      </c>
      <c r="Z145">
        <f t="shared" si="18"/>
        <v>7.3193021575115258E-2</v>
      </c>
    </row>
    <row r="146" spans="1:26" x14ac:dyDescent="0.35">
      <c r="A146" s="7">
        <f t="shared" si="14"/>
        <v>40031.895833333336</v>
      </c>
      <c r="B146" s="3">
        <v>218</v>
      </c>
      <c r="C146" s="3">
        <v>21</v>
      </c>
      <c r="D146" s="3">
        <v>30</v>
      </c>
      <c r="E146" s="3">
        <f t="shared" si="15"/>
        <v>2130</v>
      </c>
      <c r="F146" s="3">
        <f t="shared" si="19"/>
        <v>218.89583333333334</v>
      </c>
      <c r="G146" s="3">
        <v>36000</v>
      </c>
      <c r="H146" s="3">
        <v>292.01</v>
      </c>
      <c r="I146" s="3">
        <v>1.3036000000000001E-2</v>
      </c>
      <c r="J146" s="3">
        <v>6.7752000000000003E-4</v>
      </c>
      <c r="K146" s="3">
        <v>1.1881999999999999</v>
      </c>
      <c r="L146" s="3">
        <v>1.6873</v>
      </c>
      <c r="M146" s="3">
        <v>172</v>
      </c>
      <c r="N146" s="3">
        <v>-2.2134999999999998</v>
      </c>
      <c r="O146" s="3">
        <v>8.0459997000000005E-2</v>
      </c>
      <c r="P146" s="3">
        <v>2.7966000000000001E-2</v>
      </c>
      <c r="Q146" s="3">
        <v>2.3835000000000001E-8</v>
      </c>
      <c r="R146" s="3">
        <v>0</v>
      </c>
      <c r="S146" s="3">
        <v>0</v>
      </c>
      <c r="T146" s="3">
        <v>360.83886999999999</v>
      </c>
      <c r="U146" s="3">
        <v>400.45817</v>
      </c>
      <c r="V146">
        <f t="shared" si="16"/>
        <v>-39.61930000000001</v>
      </c>
      <c r="W146" s="3">
        <v>-58.11</v>
      </c>
      <c r="X146" s="3"/>
      <c r="Y146" s="3">
        <f t="shared" si="17"/>
        <v>20.623740002999988</v>
      </c>
      <c r="Z146">
        <f t="shared" si="18"/>
        <v>0.11535745012357568</v>
      </c>
    </row>
    <row r="147" spans="1:26" x14ac:dyDescent="0.35">
      <c r="A147" s="7">
        <f t="shared" si="14"/>
        <v>40031.916666666664</v>
      </c>
      <c r="B147" s="3">
        <v>218</v>
      </c>
      <c r="C147" s="3">
        <v>22</v>
      </c>
      <c r="D147" s="3">
        <v>0</v>
      </c>
      <c r="E147" s="3">
        <f t="shared" si="15"/>
        <v>2200</v>
      </c>
      <c r="F147" s="3">
        <f t="shared" si="19"/>
        <v>218.91666666666666</v>
      </c>
      <c r="G147" s="3">
        <v>36000</v>
      </c>
      <c r="H147" s="3">
        <v>291.98</v>
      </c>
      <c r="I147" s="3">
        <v>1.2913000000000001E-2</v>
      </c>
      <c r="J147" s="3">
        <v>6.6110002999999996E-4</v>
      </c>
      <c r="K147" s="3">
        <v>1.1883999999999999</v>
      </c>
      <c r="L147" s="3">
        <v>1.4753000000000001</v>
      </c>
      <c r="M147" s="3">
        <v>152.85</v>
      </c>
      <c r="N147" s="3">
        <v>0.40997</v>
      </c>
      <c r="O147" s="3">
        <v>0.39476</v>
      </c>
      <c r="P147" s="3">
        <v>1.8904001E-2</v>
      </c>
      <c r="Q147" s="3">
        <v>-3.0795999000000003E-8</v>
      </c>
      <c r="R147" s="3">
        <v>0</v>
      </c>
      <c r="S147" s="3">
        <v>0</v>
      </c>
      <c r="T147" s="3">
        <v>356.89429999999999</v>
      </c>
      <c r="U147" s="3">
        <v>396.4701</v>
      </c>
      <c r="V147">
        <f t="shared" si="16"/>
        <v>-39.575800000000015</v>
      </c>
      <c r="W147" s="3">
        <v>-62.516666999999998</v>
      </c>
      <c r="X147" s="3"/>
      <c r="Y147" s="3">
        <f t="shared" si="17"/>
        <v>22.136136999999984</v>
      </c>
      <c r="Z147">
        <f t="shared" si="18"/>
        <v>3.5078447558237469E-2</v>
      </c>
    </row>
    <row r="148" spans="1:26" x14ac:dyDescent="0.35">
      <c r="A148" s="7">
        <f t="shared" si="14"/>
        <v>40031.9375</v>
      </c>
      <c r="B148" s="3">
        <v>218</v>
      </c>
      <c r="C148" s="3">
        <v>22</v>
      </c>
      <c r="D148" s="3">
        <v>30</v>
      </c>
      <c r="E148" s="3">
        <f t="shared" si="15"/>
        <v>2230</v>
      </c>
      <c r="F148" s="3">
        <f t="shared" si="19"/>
        <v>218.9375</v>
      </c>
      <c r="G148" s="3">
        <v>36000</v>
      </c>
      <c r="H148" s="3">
        <v>291.08</v>
      </c>
      <c r="I148" s="3">
        <v>1.2955E-2</v>
      </c>
      <c r="J148" s="3">
        <v>7.2930002000000003E-4</v>
      </c>
      <c r="K148" s="3">
        <v>1.1919999999999999</v>
      </c>
      <c r="L148" s="3">
        <v>1.5298</v>
      </c>
      <c r="M148" s="3">
        <v>131.79</v>
      </c>
      <c r="N148" s="3">
        <v>-1.294</v>
      </c>
      <c r="O148" s="3">
        <v>-4.3692999000000003E-2</v>
      </c>
      <c r="P148" s="3">
        <v>3.2572999999999998E-2</v>
      </c>
      <c r="Q148" s="3">
        <v>-2.7718999000000001E-10</v>
      </c>
      <c r="R148" s="3">
        <v>0</v>
      </c>
      <c r="S148" s="3">
        <v>0</v>
      </c>
      <c r="T148" s="3">
        <v>354.64992999999998</v>
      </c>
      <c r="U148" s="3">
        <v>394.23059999999998</v>
      </c>
      <c r="V148">
        <f t="shared" si="16"/>
        <v>-39.580669999999998</v>
      </c>
      <c r="W148" s="3">
        <v>-63.473332999999997</v>
      </c>
      <c r="X148" s="3"/>
      <c r="Y148" s="3">
        <f t="shared" si="17"/>
        <v>25.230355998999997</v>
      </c>
      <c r="Z148">
        <f t="shared" si="18"/>
        <v>5.5987605860426691E-2</v>
      </c>
    </row>
    <row r="149" spans="1:26" x14ac:dyDescent="0.35">
      <c r="A149" s="7">
        <f t="shared" si="14"/>
        <v>40031.958333333336</v>
      </c>
      <c r="B149" s="3">
        <v>218</v>
      </c>
      <c r="C149" s="3">
        <v>23</v>
      </c>
      <c r="D149" s="3">
        <v>0</v>
      </c>
      <c r="E149" s="3">
        <f t="shared" si="15"/>
        <v>2300</v>
      </c>
      <c r="F149" s="3">
        <f t="shared" si="19"/>
        <v>218.95833333333334</v>
      </c>
      <c r="G149" s="3">
        <v>36000</v>
      </c>
      <c r="H149" s="3">
        <v>290.60000000000002</v>
      </c>
      <c r="I149" s="3">
        <v>1.2956000000000001E-2</v>
      </c>
      <c r="J149" s="3">
        <v>7.2626001000000002E-4</v>
      </c>
      <c r="K149" s="3">
        <v>1.1939</v>
      </c>
      <c r="L149" s="3">
        <v>1.3549</v>
      </c>
      <c r="M149" s="3">
        <v>158.81</v>
      </c>
      <c r="N149" s="3">
        <v>0.18210999999999999</v>
      </c>
      <c r="O149" s="3">
        <v>0.10074</v>
      </c>
      <c r="P149" s="3">
        <v>3.3241E-2</v>
      </c>
      <c r="Q149" s="3">
        <v>2.8634E-8</v>
      </c>
      <c r="R149" s="3">
        <v>0</v>
      </c>
      <c r="S149" s="3">
        <v>0</v>
      </c>
      <c r="T149" s="3">
        <v>351.3929</v>
      </c>
      <c r="U149" s="3">
        <v>390.91743000000002</v>
      </c>
      <c r="V149">
        <f t="shared" si="16"/>
        <v>-39.524530000000027</v>
      </c>
      <c r="W149" s="3">
        <v>-63.836666999999998</v>
      </c>
      <c r="X149" s="3"/>
      <c r="Y149" s="3">
        <f t="shared" si="17"/>
        <v>24.029286999999968</v>
      </c>
      <c r="Z149">
        <f t="shared" si="18"/>
        <v>1.1634106866048028E-2</v>
      </c>
    </row>
    <row r="150" spans="1:26" x14ac:dyDescent="0.35">
      <c r="A150" s="7">
        <f t="shared" si="14"/>
        <v>40031.979166666672</v>
      </c>
      <c r="B150" s="3">
        <v>218</v>
      </c>
      <c r="C150" s="3">
        <v>23</v>
      </c>
      <c r="D150" s="3">
        <v>30</v>
      </c>
      <c r="E150" s="3">
        <f t="shared" si="15"/>
        <v>2330</v>
      </c>
      <c r="F150" s="3">
        <f t="shared" si="19"/>
        <v>218.97916666666669</v>
      </c>
      <c r="G150" s="3">
        <v>36000</v>
      </c>
      <c r="H150" s="3">
        <v>290.12</v>
      </c>
      <c r="I150" s="3">
        <v>1.2892000000000001E-2</v>
      </c>
      <c r="J150" s="3">
        <v>7.2284997000000004E-4</v>
      </c>
      <c r="K150" s="3">
        <v>1.1958</v>
      </c>
      <c r="L150" s="3">
        <v>1.4037999999999999</v>
      </c>
      <c r="M150" s="3">
        <v>153.28</v>
      </c>
      <c r="N150" s="3">
        <v>0.29116999999999998</v>
      </c>
      <c r="O150" s="3">
        <v>1.3642E-2</v>
      </c>
      <c r="P150" s="3">
        <v>2.4312998999999998E-2</v>
      </c>
      <c r="Q150" s="3">
        <v>1.1829999E-10</v>
      </c>
      <c r="R150" s="3">
        <v>0</v>
      </c>
      <c r="S150" s="3">
        <v>0</v>
      </c>
      <c r="T150" s="3">
        <v>350.91687000000002</v>
      </c>
      <c r="U150" s="3">
        <v>389.7647</v>
      </c>
      <c r="V150">
        <f t="shared" si="16"/>
        <v>-38.847829999999988</v>
      </c>
      <c r="W150" s="3">
        <v>-64.44</v>
      </c>
      <c r="X150" s="3"/>
      <c r="Y150" s="3">
        <f t="shared" si="17"/>
        <v>25.287358000000012</v>
      </c>
      <c r="Z150">
        <f t="shared" si="18"/>
        <v>1.1910361645768993E-2</v>
      </c>
    </row>
    <row r="151" spans="1:26" x14ac:dyDescent="0.35">
      <c r="A151" s="7">
        <f t="shared" si="14"/>
        <v>40032</v>
      </c>
      <c r="B151" s="3">
        <v>219</v>
      </c>
      <c r="C151" s="3">
        <v>0</v>
      </c>
      <c r="D151" s="3">
        <v>0</v>
      </c>
      <c r="E151" s="3">
        <f t="shared" si="15"/>
        <v>0</v>
      </c>
      <c r="F151" s="3">
        <f t="shared" si="19"/>
        <v>219</v>
      </c>
      <c r="G151" s="3">
        <v>36000</v>
      </c>
      <c r="H151" s="3">
        <v>289.66000000000003</v>
      </c>
      <c r="I151" s="3">
        <v>1.2906000000000001E-2</v>
      </c>
      <c r="J151" s="3">
        <v>7.2697002999999995E-4</v>
      </c>
      <c r="K151" s="3">
        <v>1.1976</v>
      </c>
      <c r="L151" s="3">
        <v>0.29433999999999999</v>
      </c>
      <c r="M151" s="3">
        <v>184.63</v>
      </c>
      <c r="N151" s="3">
        <v>3.6501000000000001</v>
      </c>
      <c r="O151" s="3">
        <v>1.7710999999999999</v>
      </c>
      <c r="P151" s="3">
        <v>5.8572001999999998E-2</v>
      </c>
      <c r="Q151" s="3">
        <v>-1.5307000000000001E-7</v>
      </c>
      <c r="R151" s="3">
        <v>0</v>
      </c>
      <c r="S151" s="3">
        <v>0</v>
      </c>
      <c r="T151" s="3">
        <v>346.93830000000003</v>
      </c>
      <c r="U151" s="3">
        <v>386.56330000000003</v>
      </c>
      <c r="V151">
        <f t="shared" si="16"/>
        <v>-39.625</v>
      </c>
      <c r="W151" s="3">
        <v>-64.930000000000007</v>
      </c>
      <c r="X151" s="3"/>
      <c r="Y151" s="3">
        <f t="shared" si="17"/>
        <v>19.883800000000008</v>
      </c>
      <c r="Z151">
        <f t="shared" si="18"/>
        <v>0.21423434103932024</v>
      </c>
    </row>
    <row r="152" spans="1:26" x14ac:dyDescent="0.35">
      <c r="A152" s="7">
        <f t="shared" si="14"/>
        <v>40032.020833333336</v>
      </c>
      <c r="B152" s="3">
        <v>219</v>
      </c>
      <c r="C152" s="3">
        <v>0</v>
      </c>
      <c r="D152" s="3">
        <v>30</v>
      </c>
      <c r="E152" s="3">
        <f t="shared" si="15"/>
        <v>30</v>
      </c>
      <c r="F152" s="3">
        <f t="shared" si="19"/>
        <v>219.02083333333334</v>
      </c>
      <c r="G152" s="3">
        <v>35957</v>
      </c>
      <c r="H152" s="3">
        <v>289.74</v>
      </c>
      <c r="I152" s="3">
        <v>1.2939000000000001E-2</v>
      </c>
      <c r="J152" s="3">
        <v>7.3322996999999998E-4</v>
      </c>
      <c r="K152" s="3">
        <v>1.1970000000000001</v>
      </c>
      <c r="L152" s="3">
        <v>1.4663999999999999</v>
      </c>
      <c r="M152" s="3">
        <v>134.06</v>
      </c>
      <c r="N152" s="3">
        <v>-2.5752999999999999</v>
      </c>
      <c r="O152" s="3">
        <v>-1.0858000000000001</v>
      </c>
      <c r="P152" s="3">
        <v>5.6287002000000003E-2</v>
      </c>
      <c r="Q152" s="3">
        <v>5.0377000000000002E-8</v>
      </c>
      <c r="R152" s="3">
        <v>0</v>
      </c>
      <c r="S152" s="3">
        <v>0</v>
      </c>
      <c r="T152" s="3">
        <v>349.21093000000002</v>
      </c>
      <c r="U152" s="3">
        <v>387.03937000000002</v>
      </c>
      <c r="V152">
        <f t="shared" si="16"/>
        <v>-37.828440000000001</v>
      </c>
      <c r="W152" s="3">
        <v>-63.05</v>
      </c>
      <c r="X152" s="3"/>
      <c r="Y152" s="3">
        <f t="shared" si="17"/>
        <v>28.882659999999994</v>
      </c>
      <c r="Z152">
        <f t="shared" si="18"/>
        <v>0.1451575556785544</v>
      </c>
    </row>
    <row r="153" spans="1:26" x14ac:dyDescent="0.35">
      <c r="A153" s="7">
        <f t="shared" si="14"/>
        <v>40032.041666666664</v>
      </c>
      <c r="B153" s="3">
        <v>219</v>
      </c>
      <c r="C153" s="3">
        <v>1</v>
      </c>
      <c r="D153" s="3">
        <v>0</v>
      </c>
      <c r="E153" s="3">
        <f t="shared" si="15"/>
        <v>100</v>
      </c>
      <c r="F153" s="3">
        <f t="shared" si="19"/>
        <v>219.04166666666666</v>
      </c>
      <c r="G153" s="3">
        <v>36000</v>
      </c>
      <c r="H153" s="3">
        <v>289.52999999999997</v>
      </c>
      <c r="I153" s="3">
        <v>1.2886999999999999E-2</v>
      </c>
      <c r="J153" s="3">
        <v>7.3412998000000002E-4</v>
      </c>
      <c r="K153" s="3">
        <v>1.1978</v>
      </c>
      <c r="L153" s="3">
        <v>1.238</v>
      </c>
      <c r="M153" s="3">
        <v>130.22999999999999</v>
      </c>
      <c r="N153" s="3">
        <v>2.0708000000000002</v>
      </c>
      <c r="O153" s="3">
        <v>1.7663</v>
      </c>
      <c r="P153" s="3">
        <v>1.9611999000000001E-2</v>
      </c>
      <c r="Q153" s="3">
        <v>-4.6269000999999999E-8</v>
      </c>
      <c r="R153" s="3">
        <v>0</v>
      </c>
      <c r="S153" s="3">
        <v>0</v>
      </c>
      <c r="T153" s="3">
        <v>348.51652999999999</v>
      </c>
      <c r="U153" s="3">
        <v>387.45060000000001</v>
      </c>
      <c r="V153">
        <f t="shared" si="16"/>
        <v>-38.93407000000002</v>
      </c>
      <c r="W153" s="3">
        <v>-63.41</v>
      </c>
      <c r="X153" s="3"/>
      <c r="Y153" s="3">
        <f t="shared" si="17"/>
        <v>20.638829999999977</v>
      </c>
      <c r="Z153">
        <f t="shared" si="18"/>
        <v>0.15677034539647744</v>
      </c>
    </row>
    <row r="154" spans="1:26" x14ac:dyDescent="0.35">
      <c r="A154" s="7">
        <f t="shared" si="14"/>
        <v>40032.0625</v>
      </c>
      <c r="B154" s="3">
        <v>219</v>
      </c>
      <c r="C154" s="3">
        <v>1</v>
      </c>
      <c r="D154" s="3">
        <v>30</v>
      </c>
      <c r="E154" s="3">
        <f t="shared" si="15"/>
        <v>130</v>
      </c>
      <c r="F154" s="3">
        <f t="shared" si="19"/>
        <v>219.0625</v>
      </c>
      <c r="G154" s="3">
        <v>36000</v>
      </c>
      <c r="H154" s="3">
        <v>289.17</v>
      </c>
      <c r="I154" s="3">
        <v>1.2614E-2</v>
      </c>
      <c r="J154" s="3">
        <v>7.4113998999999998E-4</v>
      </c>
      <c r="K154" s="3">
        <v>1.1993</v>
      </c>
      <c r="L154" s="3">
        <v>1.8009999999999999</v>
      </c>
      <c r="M154" s="3">
        <v>125.39</v>
      </c>
      <c r="N154" s="3">
        <v>-4.9260000000000002</v>
      </c>
      <c r="O154" s="3">
        <v>-1.0699000000000001</v>
      </c>
      <c r="P154" s="3">
        <v>3.6228001000000003E-2</v>
      </c>
      <c r="Q154" s="3">
        <v>1.1138999999999999E-7</v>
      </c>
      <c r="R154" s="3">
        <v>0</v>
      </c>
      <c r="S154" s="3">
        <v>0</v>
      </c>
      <c r="T154" s="3">
        <v>346.38083</v>
      </c>
      <c r="U154" s="3">
        <v>386.37822999999997</v>
      </c>
      <c r="V154">
        <f t="shared" si="16"/>
        <v>-39.997399999999971</v>
      </c>
      <c r="W154" s="3">
        <v>-63.443333000000003</v>
      </c>
      <c r="X154" s="3"/>
      <c r="Y154" s="3">
        <f t="shared" si="17"/>
        <v>29.441833000000031</v>
      </c>
      <c r="Z154">
        <f t="shared" si="18"/>
        <v>0.25573305186873957</v>
      </c>
    </row>
    <row r="155" spans="1:26" x14ac:dyDescent="0.35">
      <c r="A155" s="7">
        <f t="shared" si="14"/>
        <v>40032.083333333336</v>
      </c>
      <c r="B155" s="3">
        <v>219</v>
      </c>
      <c r="C155" s="3">
        <v>2</v>
      </c>
      <c r="D155" s="3">
        <v>0</v>
      </c>
      <c r="E155" s="3">
        <f t="shared" si="15"/>
        <v>200</v>
      </c>
      <c r="F155" s="3">
        <f t="shared" si="19"/>
        <v>219.08333333333334</v>
      </c>
      <c r="G155" s="3">
        <v>36000</v>
      </c>
      <c r="H155" s="3">
        <v>288.76</v>
      </c>
      <c r="I155" s="3">
        <v>1.2456E-2</v>
      </c>
      <c r="J155" s="3">
        <v>7.0044998E-4</v>
      </c>
      <c r="K155" s="3">
        <v>1.2011000000000001</v>
      </c>
      <c r="L155" s="3">
        <v>1.4597</v>
      </c>
      <c r="M155" s="3">
        <v>114.81</v>
      </c>
      <c r="N155" s="3">
        <v>-2.1741000000000001</v>
      </c>
      <c r="O155" s="3">
        <v>-1.8348999000000001E-2</v>
      </c>
      <c r="P155" s="3">
        <v>5.1899999000000002E-2</v>
      </c>
      <c r="Q155" s="3">
        <v>-1.5980000000000001E-8</v>
      </c>
      <c r="R155" s="3">
        <v>0</v>
      </c>
      <c r="S155" s="3">
        <v>0</v>
      </c>
      <c r="T155" s="3">
        <v>344.84802999999999</v>
      </c>
      <c r="U155" s="3">
        <v>385.22370000000001</v>
      </c>
      <c r="V155">
        <f t="shared" si="16"/>
        <v>-40.375670000000014</v>
      </c>
      <c r="W155" s="3">
        <v>-62.456667000000003</v>
      </c>
      <c r="X155" s="3"/>
      <c r="Y155" s="3">
        <f t="shared" si="17"/>
        <v>24.273445998999989</v>
      </c>
      <c r="Z155">
        <f t="shared" si="18"/>
        <v>9.9291214024439259E-2</v>
      </c>
    </row>
    <row r="156" spans="1:26" x14ac:dyDescent="0.35">
      <c r="A156" s="7">
        <f t="shared" si="14"/>
        <v>40032.104166666672</v>
      </c>
      <c r="B156" s="3">
        <v>219</v>
      </c>
      <c r="C156" s="3">
        <v>2</v>
      </c>
      <c r="D156" s="3">
        <v>30</v>
      </c>
      <c r="E156" s="3">
        <f t="shared" si="15"/>
        <v>230</v>
      </c>
      <c r="F156" s="3">
        <f t="shared" si="19"/>
        <v>219.10416666666669</v>
      </c>
      <c r="G156" s="3">
        <v>36000</v>
      </c>
      <c r="H156" s="3">
        <v>288.56</v>
      </c>
      <c r="I156" s="3">
        <v>1.2359999999999999E-2</v>
      </c>
      <c r="J156" s="3">
        <v>7.1836000999999999E-4</v>
      </c>
      <c r="K156" s="3">
        <v>1.2019</v>
      </c>
      <c r="L156" s="3">
        <v>1.2716000000000001</v>
      </c>
      <c r="M156" s="3">
        <v>113.11</v>
      </c>
      <c r="N156" s="3">
        <v>6.1862000000000004</v>
      </c>
      <c r="O156" s="3">
        <v>3.6036999999999999</v>
      </c>
      <c r="P156" s="3">
        <v>2.9840999999999999E-2</v>
      </c>
      <c r="Q156" s="3">
        <v>-1.6206999000000001E-7</v>
      </c>
      <c r="R156" s="3">
        <v>0</v>
      </c>
      <c r="S156" s="3">
        <v>0</v>
      </c>
      <c r="T156" s="3">
        <v>343.14859999999999</v>
      </c>
      <c r="U156" s="3">
        <v>382.65429999999998</v>
      </c>
      <c r="V156">
        <f t="shared" si="16"/>
        <v>-39.50569999999999</v>
      </c>
      <c r="W156" s="3">
        <v>-62.083333000000003</v>
      </c>
      <c r="X156" s="3"/>
      <c r="Y156" s="3">
        <f t="shared" si="17"/>
        <v>12.78773300000001</v>
      </c>
      <c r="Z156">
        <f t="shared" si="18"/>
        <v>0.43361055607556354</v>
      </c>
    </row>
    <row r="157" spans="1:26" x14ac:dyDescent="0.35">
      <c r="A157" s="7">
        <f t="shared" si="14"/>
        <v>40032.125</v>
      </c>
      <c r="B157" s="3">
        <v>219</v>
      </c>
      <c r="C157" s="3">
        <v>3</v>
      </c>
      <c r="D157" s="3">
        <v>0</v>
      </c>
      <c r="E157" s="3">
        <f t="shared" si="15"/>
        <v>300</v>
      </c>
      <c r="F157" s="3">
        <f t="shared" si="19"/>
        <v>219.125</v>
      </c>
      <c r="G157" s="3">
        <v>36000</v>
      </c>
      <c r="H157" s="3">
        <v>288.25</v>
      </c>
      <c r="I157" s="3">
        <v>1.2281E-2</v>
      </c>
      <c r="J157" s="3">
        <v>7.3208002E-4</v>
      </c>
      <c r="K157" s="3">
        <v>1.2032</v>
      </c>
      <c r="L157" s="3">
        <v>1.6271</v>
      </c>
      <c r="M157" s="3">
        <v>124.72</v>
      </c>
      <c r="N157" s="3">
        <v>-1.3202</v>
      </c>
      <c r="O157" s="3">
        <v>-0.25840000000000002</v>
      </c>
      <c r="P157" s="3">
        <v>2.3505000000000002E-2</v>
      </c>
      <c r="Q157" s="3">
        <v>8.9361001999999996E-10</v>
      </c>
      <c r="R157" s="3">
        <v>0</v>
      </c>
      <c r="S157" s="3">
        <v>0</v>
      </c>
      <c r="T157" s="3">
        <v>342.34687000000002</v>
      </c>
      <c r="U157" s="3">
        <v>381.5136</v>
      </c>
      <c r="V157">
        <f t="shared" si="16"/>
        <v>-39.166729999999973</v>
      </c>
      <c r="W157" s="3">
        <v>-61.06</v>
      </c>
      <c r="X157" s="3"/>
      <c r="Y157" s="3">
        <f t="shared" si="17"/>
        <v>23.471870000000031</v>
      </c>
      <c r="Z157">
        <f t="shared" si="18"/>
        <v>7.2104349875555265E-2</v>
      </c>
    </row>
    <row r="158" spans="1:26" x14ac:dyDescent="0.35">
      <c r="A158" s="7">
        <f t="shared" si="14"/>
        <v>40032.145833333336</v>
      </c>
      <c r="B158" s="3">
        <v>219</v>
      </c>
      <c r="C158" s="3">
        <v>3</v>
      </c>
      <c r="D158" s="3">
        <v>30</v>
      </c>
      <c r="E158" s="3">
        <f t="shared" si="15"/>
        <v>330</v>
      </c>
      <c r="F158" s="3">
        <f t="shared" si="19"/>
        <v>219.14583333333334</v>
      </c>
      <c r="G158" s="3">
        <v>36000</v>
      </c>
      <c r="H158" s="3">
        <v>288.02</v>
      </c>
      <c r="I158" s="3">
        <v>1.2212000000000001E-2</v>
      </c>
      <c r="J158" s="3">
        <v>7.3859998000000004E-4</v>
      </c>
      <c r="K158" s="3">
        <v>1.2040999999999999</v>
      </c>
      <c r="L158" s="3">
        <v>1.6552</v>
      </c>
      <c r="M158" s="3">
        <v>122.88</v>
      </c>
      <c r="N158" s="3">
        <v>-3.4914000000000001</v>
      </c>
      <c r="O158" s="3">
        <v>-0.78264999999999996</v>
      </c>
      <c r="P158" s="3">
        <v>4.8625000000000002E-2</v>
      </c>
      <c r="Q158" s="3">
        <v>3.8835001E-8</v>
      </c>
      <c r="R158" s="3">
        <v>0</v>
      </c>
      <c r="S158" s="3">
        <v>0</v>
      </c>
      <c r="T158" s="3">
        <v>341.48360000000002</v>
      </c>
      <c r="U158" s="3">
        <v>382.2998</v>
      </c>
      <c r="V158">
        <f t="shared" si="16"/>
        <v>-40.816199999999981</v>
      </c>
      <c r="W158" s="3">
        <v>-61.076667</v>
      </c>
      <c r="X158" s="3"/>
      <c r="Y158" s="3">
        <f t="shared" si="17"/>
        <v>24.534517000000015</v>
      </c>
      <c r="Z158">
        <f t="shared" si="18"/>
        <v>0.21095515715407723</v>
      </c>
    </row>
    <row r="159" spans="1:26" x14ac:dyDescent="0.35">
      <c r="A159" s="7">
        <f t="shared" si="14"/>
        <v>40032.166666666664</v>
      </c>
      <c r="B159" s="3">
        <v>219</v>
      </c>
      <c r="C159" s="3">
        <v>4</v>
      </c>
      <c r="D159" s="3">
        <v>0</v>
      </c>
      <c r="E159" s="3">
        <f t="shared" si="15"/>
        <v>400</v>
      </c>
      <c r="F159" s="3">
        <f t="shared" si="19"/>
        <v>219.16666666666666</v>
      </c>
      <c r="G159" s="3">
        <v>36000</v>
      </c>
      <c r="H159" s="3">
        <v>287.66000000000003</v>
      </c>
      <c r="I159" s="3">
        <v>1.2153000000000001E-2</v>
      </c>
      <c r="J159" s="3">
        <v>7.5174001000000005E-4</v>
      </c>
      <c r="K159" s="3">
        <v>1.2056</v>
      </c>
      <c r="L159" s="3">
        <v>1.3652</v>
      </c>
      <c r="M159" s="3">
        <v>105.86</v>
      </c>
      <c r="N159" s="3">
        <v>-6.8048999999999999</v>
      </c>
      <c r="O159" s="3">
        <v>-2.9386000000000001</v>
      </c>
      <c r="P159" s="3">
        <v>7.9208001E-2</v>
      </c>
      <c r="Q159" s="3">
        <v>1.3784999E-7</v>
      </c>
      <c r="R159" s="3">
        <v>0</v>
      </c>
      <c r="S159" s="3">
        <v>0</v>
      </c>
      <c r="T159" s="3">
        <v>341.53253000000001</v>
      </c>
      <c r="U159" s="3">
        <v>381.72782999999998</v>
      </c>
      <c r="V159">
        <f t="shared" si="16"/>
        <v>-40.195299999999975</v>
      </c>
      <c r="W159" s="3">
        <v>-59.146667000000001</v>
      </c>
      <c r="X159" s="3"/>
      <c r="Y159" s="3">
        <f t="shared" si="17"/>
        <v>28.694867000000031</v>
      </c>
      <c r="Z159">
        <f t="shared" si="18"/>
        <v>0.51413177740687455</v>
      </c>
    </row>
    <row r="160" spans="1:26" x14ac:dyDescent="0.35">
      <c r="A160" s="7">
        <f t="shared" si="14"/>
        <v>40032.1875</v>
      </c>
      <c r="B160" s="3">
        <v>219</v>
      </c>
      <c r="C160" s="3">
        <v>4</v>
      </c>
      <c r="D160" s="3">
        <v>30</v>
      </c>
      <c r="E160" s="3">
        <f t="shared" si="15"/>
        <v>430</v>
      </c>
      <c r="F160" s="3">
        <f t="shared" si="19"/>
        <v>219.1875</v>
      </c>
      <c r="G160" s="3">
        <v>36000</v>
      </c>
      <c r="H160" s="3">
        <v>287.77</v>
      </c>
      <c r="I160" s="3">
        <v>1.2213999999999999E-2</v>
      </c>
      <c r="J160" s="3">
        <v>7.2307000000000003E-4</v>
      </c>
      <c r="K160" s="3">
        <v>1.2050000000000001</v>
      </c>
      <c r="L160" s="3">
        <v>1.3955</v>
      </c>
      <c r="M160" s="3">
        <v>112.57</v>
      </c>
      <c r="N160" s="3">
        <v>-7.6765999999999996</v>
      </c>
      <c r="O160" s="3">
        <v>-1.8381000000000001</v>
      </c>
      <c r="P160" s="3">
        <v>0.11318</v>
      </c>
      <c r="Q160" s="3">
        <v>1.4259000000000001E-7</v>
      </c>
      <c r="R160" s="3">
        <v>6.8853879999999998</v>
      </c>
      <c r="S160" s="3">
        <v>3.0430383000000001</v>
      </c>
      <c r="T160" s="3">
        <v>340.33303000000001</v>
      </c>
      <c r="U160" s="3">
        <v>382.25053000000003</v>
      </c>
      <c r="V160">
        <f t="shared" si="16"/>
        <v>-38.075150300000018</v>
      </c>
      <c r="W160" s="3">
        <v>-58.666666999999997</v>
      </c>
      <c r="X160" s="3"/>
      <c r="Y160" s="3">
        <f t="shared" si="17"/>
        <v>30.10621669999998</v>
      </c>
      <c r="Z160">
        <f t="shared" si="18"/>
        <v>0.4620689256950174</v>
      </c>
    </row>
    <row r="161" spans="1:26" x14ac:dyDescent="0.35">
      <c r="A161" s="7">
        <f t="shared" si="14"/>
        <v>40032.208333333336</v>
      </c>
      <c r="B161" s="3">
        <v>219</v>
      </c>
      <c r="C161" s="3">
        <v>5</v>
      </c>
      <c r="D161" s="3">
        <v>0</v>
      </c>
      <c r="E161" s="3">
        <f t="shared" si="15"/>
        <v>500</v>
      </c>
      <c r="F161" s="3">
        <f t="shared" si="19"/>
        <v>219.20833333333334</v>
      </c>
      <c r="G161" s="3">
        <v>36000</v>
      </c>
      <c r="H161" s="3">
        <v>288.37</v>
      </c>
      <c r="I161" s="3">
        <v>1.2522999999999999E-2</v>
      </c>
      <c r="J161" s="3">
        <v>7.0395001000000002E-4</v>
      </c>
      <c r="K161" s="3">
        <v>1.2021999999999999</v>
      </c>
      <c r="L161" s="3">
        <v>1.7270000000000001</v>
      </c>
      <c r="M161" s="3">
        <v>116.33</v>
      </c>
      <c r="N161" s="3">
        <v>-8.0942000000000007</v>
      </c>
      <c r="O161" s="3">
        <v>2.6888999999999998</v>
      </c>
      <c r="P161" s="3">
        <v>9.5397002999999994E-2</v>
      </c>
      <c r="Q161" s="3">
        <v>1.0307999999999999E-7</v>
      </c>
      <c r="R161" s="3">
        <v>41.379390000000001</v>
      </c>
      <c r="S161" s="3">
        <v>11.100662</v>
      </c>
      <c r="T161" s="3">
        <v>341.48597000000001</v>
      </c>
      <c r="U161" s="3">
        <v>387.21006999999997</v>
      </c>
      <c r="V161">
        <f t="shared" si="16"/>
        <v>-15.445371999999963</v>
      </c>
      <c r="W161" s="3">
        <v>-58.8</v>
      </c>
      <c r="X161" s="3"/>
      <c r="Y161" s="3">
        <f t="shared" si="17"/>
        <v>48.759928000000031</v>
      </c>
      <c r="Z161">
        <f t="shared" si="18"/>
        <v>0.12467642439464585</v>
      </c>
    </row>
    <row r="162" spans="1:26" x14ac:dyDescent="0.35">
      <c r="A162" s="7">
        <f t="shared" si="14"/>
        <v>40032.229166666672</v>
      </c>
      <c r="B162" s="3">
        <v>219</v>
      </c>
      <c r="C162" s="3">
        <v>5</v>
      </c>
      <c r="D162" s="3">
        <v>30</v>
      </c>
      <c r="E162" s="3">
        <f t="shared" si="15"/>
        <v>530</v>
      </c>
      <c r="F162" s="3">
        <f t="shared" si="19"/>
        <v>219.22916666666669</v>
      </c>
      <c r="G162" s="3">
        <v>36000</v>
      </c>
      <c r="H162" s="3">
        <v>290.14</v>
      </c>
      <c r="I162" s="3">
        <v>1.3099E-2</v>
      </c>
      <c r="J162" s="3">
        <v>6.4808002000000002E-4</v>
      </c>
      <c r="K162" s="3">
        <v>1.1946000000000001</v>
      </c>
      <c r="L162" s="3">
        <v>2.0819999999999999</v>
      </c>
      <c r="M162" s="3">
        <v>99.766999999999996</v>
      </c>
      <c r="N162" s="3">
        <v>-7.7789000000000001</v>
      </c>
      <c r="O162" s="3">
        <v>18.404</v>
      </c>
      <c r="P162" s="3">
        <v>0.17435999999999999</v>
      </c>
      <c r="Q162" s="3">
        <v>1.1138E-7</v>
      </c>
      <c r="R162" s="3">
        <v>104.67975</v>
      </c>
      <c r="S162" s="3">
        <v>26.558309999999999</v>
      </c>
      <c r="T162" s="3">
        <v>346.5761</v>
      </c>
      <c r="U162" s="3">
        <v>397.72789999999998</v>
      </c>
      <c r="V162">
        <f t="shared" si="16"/>
        <v>26.969640000000027</v>
      </c>
      <c r="W162" s="3">
        <v>-52.133333</v>
      </c>
      <c r="X162" s="3"/>
      <c r="Y162" s="3">
        <f t="shared" si="17"/>
        <v>68.477873000000031</v>
      </c>
      <c r="Z162">
        <f t="shared" si="18"/>
        <v>0.13431985672649746</v>
      </c>
    </row>
    <row r="163" spans="1:26" x14ac:dyDescent="0.35">
      <c r="A163" s="7">
        <f t="shared" si="14"/>
        <v>40032.25</v>
      </c>
      <c r="B163" s="3">
        <v>219</v>
      </c>
      <c r="C163" s="3">
        <v>6</v>
      </c>
      <c r="D163" s="3">
        <v>0</v>
      </c>
      <c r="E163" s="3">
        <f t="shared" si="15"/>
        <v>600</v>
      </c>
      <c r="F163" s="3">
        <f t="shared" si="19"/>
        <v>219.25</v>
      </c>
      <c r="G163" s="3">
        <v>36000</v>
      </c>
      <c r="H163" s="3">
        <v>291.36</v>
      </c>
      <c r="I163" s="3">
        <v>1.3302E-2</v>
      </c>
      <c r="J163" s="3">
        <v>6.5355003000000002E-4</v>
      </c>
      <c r="K163" s="3">
        <v>1.1895</v>
      </c>
      <c r="L163" s="3">
        <v>2.3656000000000001</v>
      </c>
      <c r="M163" s="3">
        <v>95.334000000000003</v>
      </c>
      <c r="N163" s="3">
        <v>4.5376000000000003</v>
      </c>
      <c r="O163" s="3">
        <v>31.317</v>
      </c>
      <c r="P163" s="3">
        <v>0.23421</v>
      </c>
      <c r="Q163" s="3">
        <v>-1.9672999E-8</v>
      </c>
      <c r="R163" s="3">
        <v>156.99717000000001</v>
      </c>
      <c r="S163" s="3">
        <v>38.051029999999997</v>
      </c>
      <c r="T163" s="3">
        <v>351.40983</v>
      </c>
      <c r="U163" s="3">
        <v>407.49477000000002</v>
      </c>
      <c r="V163">
        <f t="shared" si="16"/>
        <v>62.861199999999997</v>
      </c>
      <c r="W163" s="3">
        <v>-24.536667000000001</v>
      </c>
      <c r="X163" s="3"/>
      <c r="Y163" s="3">
        <f t="shared" si="17"/>
        <v>51.543267</v>
      </c>
      <c r="Z163">
        <f t="shared" si="18"/>
        <v>0.41024571000113769</v>
      </c>
    </row>
    <row r="164" spans="1:26" x14ac:dyDescent="0.35">
      <c r="A164" s="7">
        <f t="shared" si="14"/>
        <v>40032.270833333336</v>
      </c>
      <c r="B164" s="3">
        <v>219</v>
      </c>
      <c r="C164" s="3">
        <v>6</v>
      </c>
      <c r="D164" s="3">
        <v>30</v>
      </c>
      <c r="E164" s="3">
        <f t="shared" si="15"/>
        <v>630</v>
      </c>
      <c r="F164" s="3">
        <f t="shared" si="19"/>
        <v>219.27083333333334</v>
      </c>
      <c r="G164" s="3">
        <v>36000</v>
      </c>
      <c r="H164" s="3">
        <v>292.86</v>
      </c>
      <c r="I164" s="3">
        <v>1.3384999999999999E-2</v>
      </c>
      <c r="J164" s="3">
        <v>6.4979999999999997E-4</v>
      </c>
      <c r="K164" s="3">
        <v>1.1834</v>
      </c>
      <c r="L164" s="3">
        <v>2.7725</v>
      </c>
      <c r="M164" s="3">
        <v>92.840999999999994</v>
      </c>
      <c r="N164" s="3">
        <v>21.748999999999999</v>
      </c>
      <c r="O164" s="3">
        <v>41.162999999999997</v>
      </c>
      <c r="P164" s="3">
        <v>0.29843999999999998</v>
      </c>
      <c r="Q164" s="3">
        <v>4.7734002000000003E-8</v>
      </c>
      <c r="R164" s="3">
        <v>244.68090000000001</v>
      </c>
      <c r="S164" s="3">
        <v>58.890937000000001</v>
      </c>
      <c r="T164" s="3">
        <v>356.37322999999998</v>
      </c>
      <c r="U164" s="3">
        <v>419.48656999999997</v>
      </c>
      <c r="V164">
        <f t="shared" si="16"/>
        <v>122.67662300000001</v>
      </c>
      <c r="W164" s="3">
        <v>-5.7676667000000004</v>
      </c>
      <c r="X164" s="3"/>
      <c r="Y164" s="3">
        <f t="shared" si="17"/>
        <v>65.532289700000021</v>
      </c>
      <c r="Z164">
        <f t="shared" si="18"/>
        <v>0.48979989804871787</v>
      </c>
    </row>
    <row r="165" spans="1:26" x14ac:dyDescent="0.35">
      <c r="A165" s="7">
        <f t="shared" si="14"/>
        <v>40032.291666666664</v>
      </c>
      <c r="B165" s="3">
        <v>219</v>
      </c>
      <c r="C165" s="3">
        <v>7</v>
      </c>
      <c r="D165" s="3">
        <v>0</v>
      </c>
      <c r="E165" s="3">
        <f t="shared" si="15"/>
        <v>700</v>
      </c>
      <c r="F165" s="3">
        <f t="shared" si="19"/>
        <v>219.29166666666666</v>
      </c>
      <c r="G165" s="3">
        <v>36000</v>
      </c>
      <c r="H165" s="3">
        <v>294.87</v>
      </c>
      <c r="I165" s="3">
        <v>1.3429999999999999E-2</v>
      </c>
      <c r="J165" s="3">
        <v>6.3213001999999998E-4</v>
      </c>
      <c r="K165" s="3">
        <v>1.1753</v>
      </c>
      <c r="L165" s="3">
        <v>3.1514000000000002</v>
      </c>
      <c r="M165" s="3">
        <v>104.02</v>
      </c>
      <c r="N165" s="3">
        <v>62.61</v>
      </c>
      <c r="O165" s="3">
        <v>56.825000000000003</v>
      </c>
      <c r="P165" s="3">
        <v>0.30863000000000002</v>
      </c>
      <c r="Q165" s="3">
        <v>3.0692998000000002E-8</v>
      </c>
      <c r="R165" s="3">
        <v>347.8261</v>
      </c>
      <c r="S165" s="3">
        <v>83.599772999999999</v>
      </c>
      <c r="T165" s="3">
        <v>368.77042999999998</v>
      </c>
      <c r="U165" s="3">
        <v>438.93007</v>
      </c>
      <c r="V165">
        <f t="shared" si="16"/>
        <v>194.06668699999989</v>
      </c>
      <c r="W165" s="3">
        <v>21.802667</v>
      </c>
      <c r="X165" s="3"/>
      <c r="Y165" s="3">
        <f t="shared" si="17"/>
        <v>52.829019999999872</v>
      </c>
      <c r="Z165">
        <f t="shared" si="18"/>
        <v>0.69332528057803411</v>
      </c>
    </row>
    <row r="166" spans="1:26" x14ac:dyDescent="0.35">
      <c r="A166" s="7">
        <f t="shared" si="14"/>
        <v>40032.3125</v>
      </c>
      <c r="B166" s="3">
        <v>219</v>
      </c>
      <c r="C166" s="3">
        <v>7</v>
      </c>
      <c r="D166" s="3">
        <v>30</v>
      </c>
      <c r="E166" s="3">
        <f t="shared" si="15"/>
        <v>730</v>
      </c>
      <c r="F166" s="3">
        <f t="shared" si="19"/>
        <v>219.3125</v>
      </c>
      <c r="G166" s="3">
        <v>36000</v>
      </c>
      <c r="H166" s="3">
        <v>296.27</v>
      </c>
      <c r="I166" s="3">
        <v>1.3282E-2</v>
      </c>
      <c r="J166" s="3">
        <v>6.0970999999999996E-4</v>
      </c>
      <c r="K166" s="3">
        <v>1.1698</v>
      </c>
      <c r="L166" s="3">
        <v>3.7071000000000001</v>
      </c>
      <c r="M166" s="3">
        <v>100.83</v>
      </c>
      <c r="N166" s="3">
        <v>92.867999999999995</v>
      </c>
      <c r="O166" s="3">
        <v>65.543000000000006</v>
      </c>
      <c r="P166" s="3">
        <v>0.37142999999999998</v>
      </c>
      <c r="Q166" s="3">
        <v>7.7744999999999999E-8</v>
      </c>
      <c r="R166" s="3">
        <v>386.05090000000001</v>
      </c>
      <c r="S166" s="3">
        <v>89.600570000000005</v>
      </c>
      <c r="T166" s="3">
        <v>391.23559999999998</v>
      </c>
      <c r="U166" s="3">
        <v>455.70100000000002</v>
      </c>
      <c r="V166">
        <f t="shared" si="16"/>
        <v>231.98492999999996</v>
      </c>
      <c r="W166" s="3">
        <v>68.156666999999999</v>
      </c>
      <c r="X166" s="3"/>
      <c r="Y166" s="3">
        <f t="shared" si="17"/>
        <v>5.4172629999999629</v>
      </c>
      <c r="Z166">
        <f t="shared" si="18"/>
        <v>0.96693328183550376</v>
      </c>
    </row>
    <row r="167" spans="1:26" x14ac:dyDescent="0.35">
      <c r="A167" s="7">
        <f t="shared" si="14"/>
        <v>40032.333333333336</v>
      </c>
      <c r="B167" s="3">
        <v>219</v>
      </c>
      <c r="C167" s="3">
        <v>8</v>
      </c>
      <c r="D167" s="3">
        <v>0</v>
      </c>
      <c r="E167" s="3">
        <f t="shared" si="15"/>
        <v>800</v>
      </c>
      <c r="F167" s="3">
        <f t="shared" si="19"/>
        <v>219.33333333333334</v>
      </c>
      <c r="G167" s="3">
        <v>36000</v>
      </c>
      <c r="H167" s="3">
        <v>297.27</v>
      </c>
      <c r="I167" s="3">
        <v>1.3252999999999999E-2</v>
      </c>
      <c r="J167" s="3">
        <v>5.9399997999999999E-4</v>
      </c>
      <c r="K167" s="3">
        <v>1.1658999999999999</v>
      </c>
      <c r="L167" s="3">
        <v>3.4018999999999999</v>
      </c>
      <c r="M167" s="3">
        <v>103.32</v>
      </c>
      <c r="N167" s="3">
        <v>84.037000000000006</v>
      </c>
      <c r="O167" s="3">
        <v>48.716000000000001</v>
      </c>
      <c r="P167" s="3">
        <v>0.33135999999999999</v>
      </c>
      <c r="Q167" s="3">
        <v>3.9671001000000002E-8</v>
      </c>
      <c r="R167" s="3">
        <v>371.27947</v>
      </c>
      <c r="S167" s="3">
        <v>83.368503000000004</v>
      </c>
      <c r="T167" s="3">
        <v>384.16192999999998</v>
      </c>
      <c r="U167" s="3">
        <v>460.96767</v>
      </c>
      <c r="V167">
        <f t="shared" si="16"/>
        <v>211.10522700000001</v>
      </c>
      <c r="W167" s="3">
        <v>70.073333000000005</v>
      </c>
      <c r="X167" s="3"/>
      <c r="Y167" s="3">
        <f t="shared" si="17"/>
        <v>8.278893999999994</v>
      </c>
      <c r="Z167">
        <f t="shared" si="18"/>
        <v>0.94129771808921459</v>
      </c>
    </row>
    <row r="168" spans="1:26" x14ac:dyDescent="0.35">
      <c r="A168" s="7">
        <f t="shared" si="14"/>
        <v>40032.354166666672</v>
      </c>
      <c r="B168" s="3">
        <v>219</v>
      </c>
      <c r="C168" s="3">
        <v>8</v>
      </c>
      <c r="D168" s="3">
        <v>30</v>
      </c>
      <c r="E168" s="3">
        <f t="shared" si="15"/>
        <v>830</v>
      </c>
      <c r="F168" s="3">
        <f t="shared" si="19"/>
        <v>219.35416666666669</v>
      </c>
      <c r="G168" s="3">
        <v>36000</v>
      </c>
      <c r="H168" s="3">
        <v>298.83</v>
      </c>
      <c r="I168" s="3">
        <v>1.3218000000000001E-2</v>
      </c>
      <c r="J168" s="3">
        <v>5.8276998E-4</v>
      </c>
      <c r="K168" s="3">
        <v>1.1598999999999999</v>
      </c>
      <c r="L168" s="3">
        <v>3.4340999999999999</v>
      </c>
      <c r="M168" s="3">
        <v>104.29</v>
      </c>
      <c r="N168" s="3">
        <v>140.31</v>
      </c>
      <c r="O168" s="3">
        <v>48.417999999999999</v>
      </c>
      <c r="P168" s="3">
        <v>0.35378999999999999</v>
      </c>
      <c r="Q168" s="3">
        <v>2.9276E-8</v>
      </c>
      <c r="R168" s="3">
        <v>528.19150000000002</v>
      </c>
      <c r="S168" s="3">
        <v>119.65267</v>
      </c>
      <c r="T168" s="3">
        <v>390.22063000000003</v>
      </c>
      <c r="U168" s="3">
        <v>483.31466999999998</v>
      </c>
      <c r="V168">
        <f t="shared" si="16"/>
        <v>315.44479000000001</v>
      </c>
      <c r="W168" s="3">
        <v>113.38</v>
      </c>
      <c r="X168" s="3"/>
      <c r="Y168" s="3">
        <f t="shared" si="17"/>
        <v>13.336790000000008</v>
      </c>
      <c r="Z168">
        <f t="shared" si="18"/>
        <v>0.93399745695427683</v>
      </c>
    </row>
    <row r="169" spans="1:26" x14ac:dyDescent="0.35">
      <c r="A169" s="7">
        <f t="shared" si="14"/>
        <v>40032.375</v>
      </c>
      <c r="B169" s="3">
        <v>219</v>
      </c>
      <c r="C169" s="3">
        <v>9</v>
      </c>
      <c r="D169" s="3">
        <v>0</v>
      </c>
      <c r="E169" s="3">
        <f t="shared" si="15"/>
        <v>900</v>
      </c>
      <c r="F169" s="3">
        <f t="shared" si="19"/>
        <v>219.375</v>
      </c>
      <c r="G169" s="3">
        <v>36000</v>
      </c>
      <c r="H169" s="3">
        <v>299.58</v>
      </c>
      <c r="I169" s="3">
        <v>1.3032E-2</v>
      </c>
      <c r="J169" s="3">
        <v>5.7604000999999995E-4</v>
      </c>
      <c r="K169" s="3">
        <v>1.1572</v>
      </c>
      <c r="L169" s="3">
        <v>3.1492</v>
      </c>
      <c r="M169" s="3">
        <v>110.34</v>
      </c>
      <c r="N169" s="3">
        <v>100.89</v>
      </c>
      <c r="O169" s="3">
        <v>35.610999999999997</v>
      </c>
      <c r="P169" s="3">
        <v>0.30454999999999999</v>
      </c>
      <c r="Q169" s="3">
        <v>7.4558002000000006E-8</v>
      </c>
      <c r="R169" s="3">
        <v>346.54570000000001</v>
      </c>
      <c r="S169" s="3">
        <v>75.992193</v>
      </c>
      <c r="T169" s="3">
        <v>408.98403000000002</v>
      </c>
      <c r="U169" s="3">
        <v>479.50087000000002</v>
      </c>
      <c r="V169">
        <f t="shared" si="16"/>
        <v>200.03666700000002</v>
      </c>
      <c r="W169" s="3">
        <v>97.55</v>
      </c>
      <c r="X169" s="3"/>
      <c r="Y169" s="3">
        <f t="shared" si="17"/>
        <v>-34.014332999999972</v>
      </c>
      <c r="Z169">
        <f t="shared" si="18"/>
        <v>1.3318903228651193</v>
      </c>
    </row>
    <row r="170" spans="1:26" x14ac:dyDescent="0.35">
      <c r="A170" s="7">
        <f t="shared" si="14"/>
        <v>40032.395833333336</v>
      </c>
      <c r="B170" s="3">
        <v>219</v>
      </c>
      <c r="C170" s="3">
        <v>9</v>
      </c>
      <c r="D170" s="3">
        <v>30</v>
      </c>
      <c r="E170" s="3">
        <f t="shared" si="15"/>
        <v>930</v>
      </c>
      <c r="F170" s="3">
        <f t="shared" si="19"/>
        <v>219.39583333333334</v>
      </c>
      <c r="G170" s="3">
        <v>36000</v>
      </c>
      <c r="H170" s="3">
        <v>299.97000000000003</v>
      </c>
      <c r="I170" s="3">
        <v>1.2938E-2</v>
      </c>
      <c r="J170" s="3">
        <v>5.7188998E-4</v>
      </c>
      <c r="K170" s="3">
        <v>1.1556</v>
      </c>
      <c r="L170" s="3">
        <v>2.9533999999999998</v>
      </c>
      <c r="M170" s="3">
        <v>115.05</v>
      </c>
      <c r="N170" s="3">
        <v>82.730999999999995</v>
      </c>
      <c r="O170" s="3">
        <v>39.697000000000003</v>
      </c>
      <c r="P170" s="3">
        <v>0.22173000000000001</v>
      </c>
      <c r="Q170" s="3">
        <v>6.5988999000000006E-8</v>
      </c>
      <c r="R170" s="3">
        <v>400.26949999999999</v>
      </c>
      <c r="S170" s="3">
        <v>87.986469999999997</v>
      </c>
      <c r="T170" s="3">
        <v>397.0403</v>
      </c>
      <c r="U170" s="3">
        <v>484.81477000000001</v>
      </c>
      <c r="V170">
        <f t="shared" si="16"/>
        <v>224.50855999999993</v>
      </c>
      <c r="W170" s="3">
        <v>97.826667</v>
      </c>
      <c r="X170" s="3"/>
      <c r="Y170" s="3">
        <f t="shared" si="17"/>
        <v>4.253892999999934</v>
      </c>
      <c r="Z170">
        <f t="shared" si="18"/>
        <v>0.96642067071100735</v>
      </c>
    </row>
    <row r="171" spans="1:26" x14ac:dyDescent="0.35">
      <c r="A171" s="7">
        <f t="shared" si="14"/>
        <v>40032.416666666664</v>
      </c>
      <c r="B171" s="3">
        <v>219</v>
      </c>
      <c r="C171" s="3">
        <v>10</v>
      </c>
      <c r="D171" s="3">
        <v>0</v>
      </c>
      <c r="E171" s="3">
        <f t="shared" si="15"/>
        <v>1000</v>
      </c>
      <c r="F171" s="3">
        <f t="shared" si="19"/>
        <v>219.41666666666666</v>
      </c>
      <c r="G171" s="3">
        <v>36000</v>
      </c>
      <c r="H171" s="3">
        <v>300.75</v>
      </c>
      <c r="I171" s="3">
        <v>1.2633999999999999E-2</v>
      </c>
      <c r="J171" s="3">
        <v>5.6792998999999995E-4</v>
      </c>
      <c r="K171" s="3">
        <v>1.1529</v>
      </c>
      <c r="L171" s="3">
        <v>2.4455</v>
      </c>
      <c r="M171" s="3">
        <v>122.82</v>
      </c>
      <c r="N171" s="3">
        <v>149.01</v>
      </c>
      <c r="O171" s="3">
        <v>44.107999999999997</v>
      </c>
      <c r="P171" s="3">
        <v>0.23673</v>
      </c>
      <c r="Q171" s="3">
        <v>1.0043000000000001E-7</v>
      </c>
      <c r="R171" s="3">
        <v>526.39472999999998</v>
      </c>
      <c r="S171" s="3">
        <v>117.25552</v>
      </c>
      <c r="T171" s="3">
        <v>398.85759999999999</v>
      </c>
      <c r="U171" s="3">
        <v>500.81756999999999</v>
      </c>
      <c r="V171">
        <f t="shared" si="16"/>
        <v>307.17923999999999</v>
      </c>
      <c r="W171" s="3">
        <v>124.82</v>
      </c>
      <c r="X171" s="3"/>
      <c r="Y171" s="3">
        <f t="shared" si="17"/>
        <v>-10.758759999999995</v>
      </c>
      <c r="Z171">
        <f t="shared" si="18"/>
        <v>1.0589976137211363</v>
      </c>
    </row>
    <row r="172" spans="1:26" x14ac:dyDescent="0.35">
      <c r="A172" s="7">
        <f t="shared" si="14"/>
        <v>40032.4375</v>
      </c>
      <c r="B172" s="3">
        <v>219</v>
      </c>
      <c r="C172" s="3">
        <v>10</v>
      </c>
      <c r="D172" s="3">
        <v>30</v>
      </c>
      <c r="E172" s="3">
        <f t="shared" si="15"/>
        <v>1030</v>
      </c>
      <c r="F172" s="3">
        <f t="shared" si="19"/>
        <v>219.4375</v>
      </c>
      <c r="G172" s="3">
        <v>36000</v>
      </c>
      <c r="H172" s="3">
        <v>301.45</v>
      </c>
      <c r="I172" s="3">
        <v>1.2116999999999999E-2</v>
      </c>
      <c r="J172" s="3">
        <v>5.6283001000000002E-4</v>
      </c>
      <c r="K172" s="3">
        <v>1.1503000000000001</v>
      </c>
      <c r="L172" s="3">
        <v>2.1278000000000001</v>
      </c>
      <c r="M172" s="3">
        <v>120.22</v>
      </c>
      <c r="N172" s="3">
        <v>184.13</v>
      </c>
      <c r="O172" s="3">
        <v>52.442999999999998</v>
      </c>
      <c r="P172" s="3">
        <v>0.24235999999999999</v>
      </c>
      <c r="Q172" s="3">
        <v>7.1682003000000004E-8</v>
      </c>
      <c r="R172" s="3">
        <v>565.47247000000004</v>
      </c>
      <c r="S172" s="3">
        <v>125.38184</v>
      </c>
      <c r="T172" s="3">
        <v>408.92646999999999</v>
      </c>
      <c r="U172" s="3">
        <v>515.83119999999997</v>
      </c>
      <c r="V172">
        <f t="shared" si="16"/>
        <v>333.18590000000006</v>
      </c>
      <c r="W172" s="3">
        <v>149.03333000000001</v>
      </c>
      <c r="X172" s="3"/>
      <c r="Y172" s="3">
        <f t="shared" si="17"/>
        <v>-52.420429999999939</v>
      </c>
      <c r="Z172">
        <f t="shared" si="18"/>
        <v>1.2846576075479148</v>
      </c>
    </row>
    <row r="173" spans="1:26" x14ac:dyDescent="0.35">
      <c r="A173" s="7">
        <f t="shared" si="14"/>
        <v>40032.458333333336</v>
      </c>
      <c r="B173" s="3">
        <v>219</v>
      </c>
      <c r="C173" s="3">
        <v>11</v>
      </c>
      <c r="D173" s="3">
        <v>0</v>
      </c>
      <c r="E173" s="3">
        <f t="shared" si="15"/>
        <v>1100</v>
      </c>
      <c r="F173" s="3">
        <f t="shared" si="19"/>
        <v>219.45833333333334</v>
      </c>
      <c r="G173" s="3">
        <v>36000</v>
      </c>
      <c r="H173" s="3">
        <v>301.39999999999998</v>
      </c>
      <c r="I173" s="3">
        <v>1.1398E-2</v>
      </c>
      <c r="J173" s="3">
        <v>5.574E-4</v>
      </c>
      <c r="K173" s="3">
        <v>1.1507000000000001</v>
      </c>
      <c r="L173" s="3">
        <v>1.9046000000000001</v>
      </c>
      <c r="M173" s="3">
        <v>145.76</v>
      </c>
      <c r="N173" s="3">
        <v>119.25</v>
      </c>
      <c r="O173" s="3">
        <v>36.701999999999998</v>
      </c>
      <c r="P173" s="3">
        <v>0.22892999999999999</v>
      </c>
      <c r="Q173" s="3">
        <v>6.5686002000000004E-8</v>
      </c>
      <c r="R173" s="3">
        <v>395.13479999999998</v>
      </c>
      <c r="S173" s="3">
        <v>86.291089999999997</v>
      </c>
      <c r="T173" s="3">
        <v>412.12842999999998</v>
      </c>
      <c r="U173" s="3">
        <v>500.26799999999997</v>
      </c>
      <c r="V173">
        <f t="shared" si="16"/>
        <v>220.70414</v>
      </c>
      <c r="W173" s="3">
        <v>103.46</v>
      </c>
      <c r="X173" s="3"/>
      <c r="Y173" s="3">
        <f t="shared" si="17"/>
        <v>-38.707859999999997</v>
      </c>
      <c r="Z173">
        <f t="shared" si="18"/>
        <v>1.3301475024679272</v>
      </c>
    </row>
    <row r="174" spans="1:26" x14ac:dyDescent="0.35">
      <c r="A174" s="7">
        <f t="shared" si="14"/>
        <v>40032.479166666672</v>
      </c>
      <c r="B174" s="3">
        <v>219</v>
      </c>
      <c r="C174" s="3">
        <v>11</v>
      </c>
      <c r="D174" s="3">
        <v>30</v>
      </c>
      <c r="E174" s="3">
        <f t="shared" si="15"/>
        <v>1130</v>
      </c>
      <c r="F174" s="3">
        <f t="shared" si="19"/>
        <v>219.47916666666669</v>
      </c>
      <c r="G174" s="3">
        <v>36000</v>
      </c>
      <c r="H174" s="3">
        <v>301.57</v>
      </c>
      <c r="I174" s="3">
        <v>1.1467E-2</v>
      </c>
      <c r="J174" s="3">
        <v>5.5490998999999997E-4</v>
      </c>
      <c r="K174" s="3">
        <v>1.1498999999999999</v>
      </c>
      <c r="L174" s="3">
        <v>1.2504</v>
      </c>
      <c r="M174" s="3">
        <v>246.87</v>
      </c>
      <c r="N174" s="3">
        <v>155.78</v>
      </c>
      <c r="O174" s="3">
        <v>65.736999999999995</v>
      </c>
      <c r="P174" s="3">
        <v>6.6992997999999998E-2</v>
      </c>
      <c r="Q174" s="3">
        <v>4.8861001E-8</v>
      </c>
      <c r="R174" s="3">
        <v>489.05842999999999</v>
      </c>
      <c r="S174" s="3">
        <v>104.53565</v>
      </c>
      <c r="T174" s="3">
        <v>412.47172999999998</v>
      </c>
      <c r="U174" s="3">
        <v>514.72910000000002</v>
      </c>
      <c r="V174">
        <f t="shared" si="16"/>
        <v>282.26540999999997</v>
      </c>
      <c r="W174" s="3">
        <v>132.23333</v>
      </c>
      <c r="X174" s="3"/>
      <c r="Y174" s="3">
        <f t="shared" si="17"/>
        <v>-71.484920000000017</v>
      </c>
      <c r="Z174">
        <f t="shared" si="18"/>
        <v>1.4764642335159255</v>
      </c>
    </row>
    <row r="175" spans="1:26" x14ac:dyDescent="0.35">
      <c r="A175" s="7">
        <f t="shared" si="14"/>
        <v>40032.5</v>
      </c>
      <c r="B175" s="3">
        <v>219</v>
      </c>
      <c r="C175" s="3">
        <v>12</v>
      </c>
      <c r="D175" s="3">
        <v>0</v>
      </c>
      <c r="E175" s="3">
        <f t="shared" si="15"/>
        <v>1200</v>
      </c>
      <c r="F175" s="3">
        <f t="shared" si="19"/>
        <v>219.5</v>
      </c>
      <c r="G175" s="3">
        <v>36000</v>
      </c>
      <c r="H175" s="3">
        <v>301.7</v>
      </c>
      <c r="I175" s="3">
        <v>1.1417E-2</v>
      </c>
      <c r="J175" s="3">
        <v>5.5484998000000004E-4</v>
      </c>
      <c r="K175" s="3">
        <v>1.1493</v>
      </c>
      <c r="L175" s="3">
        <v>1.1711</v>
      </c>
      <c r="M175" s="3">
        <v>283.18</v>
      </c>
      <c r="N175" s="3">
        <v>141.25</v>
      </c>
      <c r="O175" s="3">
        <v>44.887999999999998</v>
      </c>
      <c r="P175" s="3">
        <v>0.13425999999999999</v>
      </c>
      <c r="Q175" s="3">
        <v>9.3547001000000001E-8</v>
      </c>
      <c r="R175" s="3">
        <v>480.11516999999998</v>
      </c>
      <c r="S175" s="3">
        <v>103.78422</v>
      </c>
      <c r="T175" s="3">
        <v>413.77463</v>
      </c>
      <c r="U175" s="3">
        <v>512.58146999999997</v>
      </c>
      <c r="V175">
        <f t="shared" si="16"/>
        <v>277.52410999999995</v>
      </c>
      <c r="W175" s="3">
        <v>114.16667</v>
      </c>
      <c r="X175" s="3"/>
      <c r="Y175" s="3">
        <f t="shared" si="17"/>
        <v>-22.780560000000051</v>
      </c>
      <c r="Z175">
        <f t="shared" si="18"/>
        <v>1.1394522343151317</v>
      </c>
    </row>
    <row r="176" spans="1:26" x14ac:dyDescent="0.35">
      <c r="A176" s="7">
        <f t="shared" si="14"/>
        <v>40032.520833333336</v>
      </c>
      <c r="B176" s="3">
        <v>219</v>
      </c>
      <c r="C176" s="3">
        <v>12</v>
      </c>
      <c r="D176" s="3">
        <v>30</v>
      </c>
      <c r="E176" s="3">
        <f t="shared" si="15"/>
        <v>1230</v>
      </c>
      <c r="F176" s="3">
        <f t="shared" si="19"/>
        <v>219.52083333333334</v>
      </c>
      <c r="G176" s="3">
        <v>36000</v>
      </c>
      <c r="H176" s="3">
        <v>302.20999999999998</v>
      </c>
      <c r="I176" s="3">
        <v>1.1098E-2</v>
      </c>
      <c r="J176" s="3">
        <v>5.5528000999999997E-4</v>
      </c>
      <c r="K176" s="3">
        <v>1.1474</v>
      </c>
      <c r="L176" s="3">
        <v>1.9877</v>
      </c>
      <c r="M176" s="3">
        <v>288.89</v>
      </c>
      <c r="N176" s="3">
        <v>183.17</v>
      </c>
      <c r="O176" s="3">
        <v>44.540999999999997</v>
      </c>
      <c r="P176" s="3">
        <v>0.24138999999999999</v>
      </c>
      <c r="Q176" s="3">
        <v>1.045E-7</v>
      </c>
      <c r="R176" s="3">
        <v>594.86252999999999</v>
      </c>
      <c r="S176" s="3">
        <v>126.94992999999999</v>
      </c>
      <c r="T176" s="3">
        <v>406.61360000000002</v>
      </c>
      <c r="U176" s="3">
        <v>529.06903</v>
      </c>
      <c r="V176">
        <f t="shared" si="16"/>
        <v>345.45717000000002</v>
      </c>
      <c r="W176" s="3">
        <v>153.76667</v>
      </c>
      <c r="X176" s="3"/>
      <c r="Y176" s="3">
        <f t="shared" si="17"/>
        <v>-36.02049999999997</v>
      </c>
      <c r="Z176">
        <f t="shared" si="18"/>
        <v>1.1879096773183855</v>
      </c>
    </row>
    <row r="177" spans="1:26" x14ac:dyDescent="0.35">
      <c r="A177" s="7">
        <f t="shared" si="14"/>
        <v>40032.541666666664</v>
      </c>
      <c r="B177" s="3">
        <v>219</v>
      </c>
      <c r="C177" s="3">
        <v>13</v>
      </c>
      <c r="D177" s="3">
        <v>0</v>
      </c>
      <c r="E177" s="3">
        <f t="shared" si="15"/>
        <v>1300</v>
      </c>
      <c r="F177" s="3">
        <f t="shared" si="19"/>
        <v>219.54166666666666</v>
      </c>
      <c r="G177" s="3">
        <v>36000</v>
      </c>
      <c r="H177" s="3">
        <v>302.58</v>
      </c>
      <c r="I177" s="3">
        <v>1.1057000000000001E-2</v>
      </c>
      <c r="J177" s="3">
        <v>5.5519998000000002E-4</v>
      </c>
      <c r="K177" s="3">
        <v>1.1459999999999999</v>
      </c>
      <c r="L177" s="3">
        <v>1.3228</v>
      </c>
      <c r="M177" s="3">
        <v>245.23</v>
      </c>
      <c r="N177" s="3">
        <v>258.07</v>
      </c>
      <c r="O177" s="3">
        <v>70.858999999999995</v>
      </c>
      <c r="P177" s="3">
        <v>0.21995000000000001</v>
      </c>
      <c r="Q177" s="3">
        <v>3.5883999999999999E-8</v>
      </c>
      <c r="R177" s="3">
        <v>754.16162999999995</v>
      </c>
      <c r="S177" s="3">
        <v>169.12719999999999</v>
      </c>
      <c r="T177" s="3">
        <v>411.86192999999997</v>
      </c>
      <c r="U177" s="3">
        <v>545.59596999999997</v>
      </c>
      <c r="V177">
        <f t="shared" si="16"/>
        <v>451.30038999999999</v>
      </c>
      <c r="W177" s="3">
        <v>162.83332999999999</v>
      </c>
      <c r="X177" s="3"/>
      <c r="Y177" s="3">
        <f t="shared" si="17"/>
        <v>-40.461939999999984</v>
      </c>
      <c r="Z177">
        <f t="shared" si="18"/>
        <v>1.1402653738003916</v>
      </c>
    </row>
    <row r="178" spans="1:26" x14ac:dyDescent="0.35">
      <c r="A178" s="7">
        <f t="shared" si="14"/>
        <v>40032.5625</v>
      </c>
      <c r="B178" s="3">
        <v>219</v>
      </c>
      <c r="C178" s="3">
        <v>13</v>
      </c>
      <c r="D178" s="3">
        <v>30</v>
      </c>
      <c r="E178" s="3">
        <f t="shared" si="15"/>
        <v>1330</v>
      </c>
      <c r="F178" s="3">
        <f t="shared" si="19"/>
        <v>219.5625</v>
      </c>
      <c r="G178" s="3">
        <v>36000</v>
      </c>
      <c r="H178" s="3">
        <v>302.7</v>
      </c>
      <c r="I178" s="3">
        <v>1.1002E-2</v>
      </c>
      <c r="J178" s="3">
        <v>5.5599998000000004E-4</v>
      </c>
      <c r="K178" s="3">
        <v>1.1455</v>
      </c>
      <c r="L178" s="3">
        <v>1.7818000000000001</v>
      </c>
      <c r="M178" s="3">
        <v>184.14</v>
      </c>
      <c r="N178" s="3">
        <v>229.07</v>
      </c>
      <c r="O178" s="3">
        <v>85.888999999999996</v>
      </c>
      <c r="P178" s="3">
        <v>0.14229</v>
      </c>
      <c r="Q178" s="3">
        <v>6.0634000000000004E-9</v>
      </c>
      <c r="R178" s="3">
        <v>641.37186999999994</v>
      </c>
      <c r="S178" s="3">
        <v>144.90326999999999</v>
      </c>
      <c r="T178" s="3">
        <v>421.55752999999999</v>
      </c>
      <c r="U178" s="3">
        <v>541.16606999999999</v>
      </c>
      <c r="V178">
        <f t="shared" si="16"/>
        <v>376.86005999999998</v>
      </c>
      <c r="W178" s="3">
        <v>161.76667</v>
      </c>
      <c r="X178" s="3"/>
      <c r="Y178" s="3">
        <f t="shared" si="17"/>
        <v>-99.865610000000018</v>
      </c>
      <c r="Z178">
        <f t="shared" si="18"/>
        <v>1.4642895348852889</v>
      </c>
    </row>
    <row r="179" spans="1:26" x14ac:dyDescent="0.35">
      <c r="A179" s="7">
        <f t="shared" si="14"/>
        <v>40032.583333333336</v>
      </c>
      <c r="B179" s="3">
        <v>219</v>
      </c>
      <c r="C179" s="3">
        <v>14</v>
      </c>
      <c r="D179" s="3">
        <v>0</v>
      </c>
      <c r="E179" s="3">
        <f t="shared" si="15"/>
        <v>1400</v>
      </c>
      <c r="F179" s="3">
        <f t="shared" si="19"/>
        <v>219.58333333333334</v>
      </c>
      <c r="G179" s="3">
        <v>36000</v>
      </c>
      <c r="H179" s="3">
        <v>302.43</v>
      </c>
      <c r="I179" s="3">
        <v>1.1131E-2</v>
      </c>
      <c r="J179" s="3">
        <v>5.5539003E-4</v>
      </c>
      <c r="K179" s="3">
        <v>1.1464000000000001</v>
      </c>
      <c r="L179" s="3">
        <v>1.9628000000000001</v>
      </c>
      <c r="M179" s="3">
        <v>202.32</v>
      </c>
      <c r="N179" s="3">
        <v>97.578000000000003</v>
      </c>
      <c r="O179" s="3">
        <v>58.524000000000001</v>
      </c>
      <c r="P179" s="3">
        <v>0.19669</v>
      </c>
      <c r="Q179" s="3">
        <v>1.6163999999999998E-8</v>
      </c>
      <c r="R179" s="3">
        <v>299.31819999999999</v>
      </c>
      <c r="S179" s="3">
        <v>64.108320000000006</v>
      </c>
      <c r="T179" s="3">
        <v>425.1404</v>
      </c>
      <c r="U179" s="3">
        <v>505.34476999999998</v>
      </c>
      <c r="V179">
        <f t="shared" si="16"/>
        <v>155.00551000000002</v>
      </c>
      <c r="W179" s="3">
        <v>86.79</v>
      </c>
      <c r="X179" s="3"/>
      <c r="Y179" s="3">
        <f t="shared" si="17"/>
        <v>-87.886489999999995</v>
      </c>
      <c r="Z179">
        <f t="shared" si="18"/>
        <v>2.2883652119583946</v>
      </c>
    </row>
    <row r="180" spans="1:26" x14ac:dyDescent="0.35">
      <c r="A180" s="7">
        <f t="shared" si="14"/>
        <v>40032.604166666672</v>
      </c>
      <c r="B180" s="3">
        <v>219</v>
      </c>
      <c r="C180" s="3">
        <v>14</v>
      </c>
      <c r="D180" s="3">
        <v>30</v>
      </c>
      <c r="E180" s="3">
        <f t="shared" si="15"/>
        <v>1430</v>
      </c>
      <c r="F180" s="3">
        <f t="shared" si="19"/>
        <v>219.60416666666669</v>
      </c>
      <c r="G180" s="3">
        <v>36000</v>
      </c>
      <c r="H180" s="3">
        <v>302.20999999999998</v>
      </c>
      <c r="I180" s="3">
        <v>1.1076000000000001E-2</v>
      </c>
      <c r="J180" s="3">
        <v>5.5685999999999995E-4</v>
      </c>
      <c r="K180" s="3">
        <v>1.1473</v>
      </c>
      <c r="L180" s="3">
        <v>1.2517</v>
      </c>
      <c r="M180" s="3">
        <v>318.42</v>
      </c>
      <c r="N180" s="3">
        <v>36.204999999999998</v>
      </c>
      <c r="O180" s="3">
        <v>21.901</v>
      </c>
      <c r="P180" s="3">
        <v>9.9650003000000001E-2</v>
      </c>
      <c r="Q180" s="3">
        <v>8.4622997000000005E-8</v>
      </c>
      <c r="R180" s="3">
        <v>181.61527000000001</v>
      </c>
      <c r="S180" s="3">
        <v>39.134152999999998</v>
      </c>
      <c r="T180" s="3">
        <v>428.25263000000001</v>
      </c>
      <c r="U180" s="3">
        <v>489.6182</v>
      </c>
      <c r="V180">
        <f t="shared" si="16"/>
        <v>81.115546999999992</v>
      </c>
      <c r="W180" s="3">
        <v>34.046666999999999</v>
      </c>
      <c r="X180" s="3"/>
      <c r="Y180" s="3">
        <f t="shared" si="17"/>
        <v>-11.037120000000005</v>
      </c>
      <c r="Z180">
        <f t="shared" si="18"/>
        <v>1.2344886897669969</v>
      </c>
    </row>
    <row r="181" spans="1:26" x14ac:dyDescent="0.35">
      <c r="A181" s="7">
        <f t="shared" si="14"/>
        <v>40032.625</v>
      </c>
      <c r="B181" s="3">
        <v>219</v>
      </c>
      <c r="C181" s="3">
        <v>15</v>
      </c>
      <c r="D181" s="3">
        <v>0</v>
      </c>
      <c r="E181" s="3">
        <f t="shared" si="15"/>
        <v>1500</v>
      </c>
      <c r="F181" s="3">
        <f t="shared" si="19"/>
        <v>219.625</v>
      </c>
      <c r="G181" s="3">
        <v>36000</v>
      </c>
      <c r="H181" s="3">
        <v>302.20999999999998</v>
      </c>
      <c r="I181" s="3">
        <v>1.1414000000000001E-2</v>
      </c>
      <c r="J181" s="3">
        <v>5.5930000999999995E-4</v>
      </c>
      <c r="K181" s="3">
        <v>1.1468</v>
      </c>
      <c r="L181" s="3">
        <v>0.60733999999999999</v>
      </c>
      <c r="M181" s="3">
        <v>15.21</v>
      </c>
      <c r="N181" s="3">
        <v>27.713999999999999</v>
      </c>
      <c r="O181" s="3">
        <v>24.364999999999998</v>
      </c>
      <c r="P181" s="3">
        <v>0.13413</v>
      </c>
      <c r="Q181" s="3">
        <v>9.4808001000000001E-8</v>
      </c>
      <c r="R181" s="3">
        <v>160.95327</v>
      </c>
      <c r="S181" s="3">
        <v>34.636226999999998</v>
      </c>
      <c r="T181" s="3">
        <v>423.66012999999998</v>
      </c>
      <c r="U181" s="3">
        <v>484.72757000000001</v>
      </c>
      <c r="V181">
        <f t="shared" si="16"/>
        <v>65.249602999999979</v>
      </c>
      <c r="W181" s="3">
        <v>24.35</v>
      </c>
      <c r="X181" s="3"/>
      <c r="Y181" s="3">
        <f t="shared" si="17"/>
        <v>-11.179397000000019</v>
      </c>
      <c r="Z181">
        <f t="shared" si="18"/>
        <v>1.273337543154148</v>
      </c>
    </row>
    <row r="182" spans="1:26" x14ac:dyDescent="0.35">
      <c r="A182" s="7">
        <f t="shared" si="14"/>
        <v>40032.645833333336</v>
      </c>
      <c r="B182" s="3">
        <v>219</v>
      </c>
      <c r="C182" s="3">
        <v>15</v>
      </c>
      <c r="D182" s="3">
        <v>30</v>
      </c>
      <c r="E182" s="3">
        <f t="shared" si="15"/>
        <v>1530</v>
      </c>
      <c r="F182" s="3">
        <f t="shared" si="19"/>
        <v>219.64583333333334</v>
      </c>
      <c r="G182" s="3">
        <v>36000</v>
      </c>
      <c r="H182" s="3">
        <v>301.85000000000002</v>
      </c>
      <c r="I182" s="3">
        <v>1.1578E-2</v>
      </c>
      <c r="J182" s="3">
        <v>5.5892997999999999E-4</v>
      </c>
      <c r="K182" s="3">
        <v>1.1479999999999999</v>
      </c>
      <c r="L182" s="3">
        <v>0.77098999999999995</v>
      </c>
      <c r="M182" s="3">
        <v>289.35000000000002</v>
      </c>
      <c r="N182" s="3">
        <v>13.416</v>
      </c>
      <c r="O182" s="3">
        <v>1.2203999999999999</v>
      </c>
      <c r="P182" s="3">
        <v>9.9082001000000003E-2</v>
      </c>
      <c r="Q182" s="3">
        <v>9.8994000999999997E-8</v>
      </c>
      <c r="R182" s="3">
        <v>87.427419999999998</v>
      </c>
      <c r="S182" s="3">
        <v>17.844156000000002</v>
      </c>
      <c r="T182" s="3">
        <v>433.06473</v>
      </c>
      <c r="U182" s="3">
        <v>476.00310000000002</v>
      </c>
      <c r="V182">
        <f t="shared" si="16"/>
        <v>26.644893999999965</v>
      </c>
      <c r="W182" s="3">
        <v>10.005000000000001</v>
      </c>
      <c r="X182" s="3"/>
      <c r="Y182" s="3">
        <f t="shared" si="17"/>
        <v>2.0034939999999644</v>
      </c>
      <c r="Z182">
        <f t="shared" si="18"/>
        <v>0.87959694935556876</v>
      </c>
    </row>
    <row r="183" spans="1:26" x14ac:dyDescent="0.35">
      <c r="A183" s="7">
        <f t="shared" si="14"/>
        <v>40032.666666666664</v>
      </c>
      <c r="B183" s="3">
        <v>219</v>
      </c>
      <c r="C183" s="3">
        <v>16</v>
      </c>
      <c r="D183" s="3">
        <v>0</v>
      </c>
      <c r="E183" s="3">
        <f t="shared" si="15"/>
        <v>1600</v>
      </c>
      <c r="F183" s="3">
        <f t="shared" si="19"/>
        <v>219.66666666666666</v>
      </c>
      <c r="G183" s="3">
        <v>35999</v>
      </c>
      <c r="H183" s="3">
        <v>298.64</v>
      </c>
      <c r="I183" s="3"/>
      <c r="J183" s="3"/>
      <c r="K183" s="3">
        <v>1.1616</v>
      </c>
      <c r="L183" s="3">
        <v>4.0107999999999997</v>
      </c>
      <c r="M183" s="3">
        <v>257</v>
      </c>
      <c r="N183" s="3"/>
      <c r="O183" s="3">
        <v>0</v>
      </c>
      <c r="P183" s="3"/>
      <c r="Q183" s="3">
        <v>0</v>
      </c>
      <c r="R183" s="3">
        <v>15.392946999999999</v>
      </c>
      <c r="S183" s="3">
        <v>6.5098362999999999</v>
      </c>
      <c r="T183" s="3">
        <v>428.54410000000001</v>
      </c>
      <c r="U183" s="3">
        <v>442.96847000000002</v>
      </c>
      <c r="V183">
        <f t="shared" si="16"/>
        <v>-5.5412593000000356</v>
      </c>
      <c r="W183" s="3">
        <v>-9.5891999999999999</v>
      </c>
      <c r="X183" s="3"/>
      <c r="Y183" s="3">
        <f t="shared" si="17"/>
        <v>4.0479406999999643</v>
      </c>
      <c r="Z183">
        <f t="shared" si="18"/>
        <v>0</v>
      </c>
    </row>
    <row r="184" spans="1:26" x14ac:dyDescent="0.35">
      <c r="A184" s="7">
        <f t="shared" si="14"/>
        <v>40032.6875</v>
      </c>
      <c r="B184" s="3">
        <v>219</v>
      </c>
      <c r="C184" s="3">
        <v>16</v>
      </c>
      <c r="D184" s="3">
        <v>30</v>
      </c>
      <c r="E184" s="3">
        <f t="shared" si="15"/>
        <v>1630</v>
      </c>
      <c r="F184" s="3">
        <f t="shared" si="19"/>
        <v>219.6875</v>
      </c>
      <c r="G184" s="3">
        <v>36000</v>
      </c>
      <c r="H184" s="3">
        <v>295.95999999999998</v>
      </c>
      <c r="I184" s="3"/>
      <c r="J184" s="3"/>
      <c r="K184" s="3">
        <v>1.1734</v>
      </c>
      <c r="L184" s="3">
        <v>3.5646</v>
      </c>
      <c r="M184" s="3">
        <v>268.12</v>
      </c>
      <c r="N184" s="3"/>
      <c r="O184" s="3">
        <v>0</v>
      </c>
      <c r="P184" s="3"/>
      <c r="Q184" s="3">
        <v>0</v>
      </c>
      <c r="R184" s="3">
        <v>5.0030676999999999</v>
      </c>
      <c r="S184" s="3">
        <v>7.5876967000000004</v>
      </c>
      <c r="T184" s="3">
        <v>414.43099999999998</v>
      </c>
      <c r="U184" s="3">
        <v>419.30630000000002</v>
      </c>
      <c r="V184">
        <f t="shared" si="16"/>
        <v>-7.4599290000000451</v>
      </c>
      <c r="W184" s="3">
        <v>-68.086667000000006</v>
      </c>
      <c r="X184" s="3"/>
      <c r="Y184" s="3">
        <f t="shared" si="17"/>
        <v>60.62673799999996</v>
      </c>
      <c r="Z184">
        <f t="shared" si="18"/>
        <v>0</v>
      </c>
    </row>
    <row r="185" spans="1:26" x14ac:dyDescent="0.35">
      <c r="A185" s="7">
        <f t="shared" si="14"/>
        <v>40032.708333333336</v>
      </c>
      <c r="B185" s="3">
        <v>219</v>
      </c>
      <c r="C185" s="3">
        <v>17</v>
      </c>
      <c r="D185" s="3">
        <v>0</v>
      </c>
      <c r="E185" s="3">
        <f t="shared" si="15"/>
        <v>1700</v>
      </c>
      <c r="F185" s="3">
        <f t="shared" si="19"/>
        <v>219.70833333333334</v>
      </c>
      <c r="G185" s="3">
        <v>36000</v>
      </c>
      <c r="H185" s="3">
        <v>294.18</v>
      </c>
      <c r="I185" s="3"/>
      <c r="J185" s="3"/>
      <c r="K185" s="3">
        <v>1.1791</v>
      </c>
      <c r="L185" s="3">
        <v>4.3041</v>
      </c>
      <c r="M185" s="3">
        <v>307.42</v>
      </c>
      <c r="N185" s="3"/>
      <c r="O185" s="3">
        <v>0</v>
      </c>
      <c r="P185" s="3"/>
      <c r="Q185" s="3">
        <v>0</v>
      </c>
      <c r="R185" s="3">
        <v>2.1980770999999999</v>
      </c>
      <c r="S185" s="3">
        <v>11.212999999999999</v>
      </c>
      <c r="T185" s="3">
        <v>409.68880000000001</v>
      </c>
      <c r="U185" s="3">
        <v>412.20843000000002</v>
      </c>
      <c r="V185">
        <f t="shared" si="16"/>
        <v>-11.534552899999994</v>
      </c>
      <c r="W185" s="3">
        <v>-95.94</v>
      </c>
      <c r="X185" s="3"/>
      <c r="Y185" s="3">
        <f t="shared" si="17"/>
        <v>84.405447100000004</v>
      </c>
      <c r="Z185">
        <f t="shared" si="18"/>
        <v>0</v>
      </c>
    </row>
    <row r="186" spans="1:26" x14ac:dyDescent="0.35">
      <c r="A186" s="7">
        <f t="shared" si="14"/>
        <v>40032.729166666672</v>
      </c>
      <c r="B186" s="3">
        <v>219</v>
      </c>
      <c r="C186" s="3">
        <v>17</v>
      </c>
      <c r="D186" s="3">
        <v>30</v>
      </c>
      <c r="E186" s="3">
        <f t="shared" si="15"/>
        <v>1730</v>
      </c>
      <c r="F186" s="3">
        <f t="shared" si="19"/>
        <v>219.72916666666669</v>
      </c>
      <c r="G186" s="3">
        <v>36000</v>
      </c>
      <c r="H186" s="3">
        <v>293.99</v>
      </c>
      <c r="I186" s="3"/>
      <c r="J186" s="3"/>
      <c r="K186" s="3">
        <v>1.1801999999999999</v>
      </c>
      <c r="L186" s="3">
        <v>5.4617000000000004</v>
      </c>
      <c r="M186" s="3">
        <v>264.38</v>
      </c>
      <c r="N186" s="3"/>
      <c r="O186" s="3">
        <v>0</v>
      </c>
      <c r="P186" s="3"/>
      <c r="Q186" s="3">
        <v>0</v>
      </c>
      <c r="R186" s="3">
        <v>0.16845405999999999</v>
      </c>
      <c r="S186" s="3">
        <v>6.5734206999999998</v>
      </c>
      <c r="T186" s="3">
        <v>405.39377000000002</v>
      </c>
      <c r="U186" s="3">
        <v>409.64427000000001</v>
      </c>
      <c r="V186">
        <f t="shared" si="16"/>
        <v>-10.655466639999986</v>
      </c>
      <c r="W186" s="3">
        <v>-92.013333000000003</v>
      </c>
      <c r="X186" s="3"/>
      <c r="Y186" s="3">
        <f t="shared" si="17"/>
        <v>81.357866360000017</v>
      </c>
      <c r="Z186">
        <f t="shared" si="18"/>
        <v>0</v>
      </c>
    </row>
    <row r="187" spans="1:26" x14ac:dyDescent="0.35">
      <c r="A187" s="7">
        <f t="shared" si="14"/>
        <v>40032.75</v>
      </c>
      <c r="B187" s="3">
        <v>219</v>
      </c>
      <c r="C187" s="3">
        <v>18</v>
      </c>
      <c r="D187" s="3">
        <v>0</v>
      </c>
      <c r="E187" s="3">
        <f t="shared" si="15"/>
        <v>1800</v>
      </c>
      <c r="F187" s="3">
        <f t="shared" si="19"/>
        <v>219.75</v>
      </c>
      <c r="G187" s="3"/>
      <c r="H187" s="3"/>
      <c r="I187" s="3"/>
      <c r="J187" s="3"/>
      <c r="K187" s="3"/>
      <c r="L187" s="3"/>
      <c r="M187" s="3"/>
      <c r="N187" s="3"/>
      <c r="O187" s="3">
        <v>0</v>
      </c>
      <c r="P187" s="3"/>
      <c r="Q187" s="3">
        <v>0</v>
      </c>
      <c r="R187" s="3">
        <v>4.1847632999999999E-3</v>
      </c>
      <c r="S187" s="3">
        <v>4.5845529999999997</v>
      </c>
      <c r="T187" s="3">
        <v>400.51166999999998</v>
      </c>
      <c r="U187" s="3">
        <v>406.28703000000002</v>
      </c>
      <c r="V187">
        <f t="shared" si="16"/>
        <v>-10.355728236700031</v>
      </c>
      <c r="W187" s="3">
        <v>-86.44</v>
      </c>
      <c r="X187" s="3"/>
      <c r="Y187" s="3">
        <f t="shared" si="17"/>
        <v>76.084271763299967</v>
      </c>
      <c r="Z187">
        <f t="shared" si="18"/>
        <v>0</v>
      </c>
    </row>
    <row r="188" spans="1:26" x14ac:dyDescent="0.35">
      <c r="A188" s="7">
        <f t="shared" si="14"/>
        <v>40032.770833333336</v>
      </c>
      <c r="B188" s="3">
        <v>219</v>
      </c>
      <c r="C188" s="3">
        <v>18</v>
      </c>
      <c r="D188" s="3">
        <v>30</v>
      </c>
      <c r="E188" s="3">
        <f t="shared" si="15"/>
        <v>1830</v>
      </c>
      <c r="F188" s="3">
        <f t="shared" si="19"/>
        <v>219.77083333333334</v>
      </c>
      <c r="G188" s="3"/>
      <c r="H188" s="3"/>
      <c r="I188" s="3"/>
      <c r="J188" s="3"/>
      <c r="K188" s="3"/>
      <c r="L188" s="3"/>
      <c r="M188" s="3"/>
      <c r="N188" s="3"/>
      <c r="O188" s="3">
        <v>0</v>
      </c>
      <c r="P188" s="3"/>
      <c r="Q188" s="3">
        <v>0</v>
      </c>
      <c r="R188" s="3">
        <v>0</v>
      </c>
      <c r="S188" s="3">
        <v>0</v>
      </c>
      <c r="T188" s="3">
        <v>399.00353000000001</v>
      </c>
      <c r="U188" s="3">
        <v>403.75702999999999</v>
      </c>
      <c r="V188">
        <f t="shared" si="16"/>
        <v>-4.7534999999999741</v>
      </c>
      <c r="W188" s="3">
        <v>-77.02</v>
      </c>
      <c r="X188" s="3"/>
      <c r="Y188" s="3">
        <f t="shared" si="17"/>
        <v>72.266500000000022</v>
      </c>
      <c r="Z188">
        <f t="shared" si="18"/>
        <v>0</v>
      </c>
    </row>
    <row r="189" spans="1:26" x14ac:dyDescent="0.35">
      <c r="A189" s="7">
        <f t="shared" si="14"/>
        <v>40032.791666666664</v>
      </c>
      <c r="B189" s="3">
        <v>219</v>
      </c>
      <c r="C189" s="3">
        <v>19</v>
      </c>
      <c r="D189" s="3">
        <v>0</v>
      </c>
      <c r="E189" s="3">
        <f t="shared" si="15"/>
        <v>1900</v>
      </c>
      <c r="F189" s="3">
        <f t="shared" si="19"/>
        <v>219.79166666666666</v>
      </c>
      <c r="G189" s="3"/>
      <c r="H189" s="3"/>
      <c r="I189" s="3"/>
      <c r="J189" s="3"/>
      <c r="K189" s="3"/>
      <c r="L189" s="3"/>
      <c r="M189" s="3"/>
      <c r="N189" s="3"/>
      <c r="O189" s="3">
        <v>0</v>
      </c>
      <c r="P189" s="3"/>
      <c r="Q189" s="3">
        <v>0</v>
      </c>
      <c r="R189" s="3">
        <v>0</v>
      </c>
      <c r="S189" s="3">
        <v>0</v>
      </c>
      <c r="T189" s="3">
        <v>397.70166999999998</v>
      </c>
      <c r="U189" s="3">
        <v>403.68342999999999</v>
      </c>
      <c r="V189">
        <f t="shared" si="16"/>
        <v>-5.9817600000000084</v>
      </c>
      <c r="W189" s="3">
        <v>-63.756667</v>
      </c>
      <c r="X189" s="3"/>
      <c r="Y189" s="3">
        <f t="shared" si="17"/>
        <v>57.774906999999992</v>
      </c>
      <c r="Z189">
        <f t="shared" si="18"/>
        <v>0</v>
      </c>
    </row>
    <row r="190" spans="1:26" x14ac:dyDescent="0.35">
      <c r="A190" s="7">
        <f t="shared" si="14"/>
        <v>40032.8125</v>
      </c>
      <c r="B190" s="3">
        <v>219</v>
      </c>
      <c r="C190" s="3">
        <v>19</v>
      </c>
      <c r="D190" s="3">
        <v>30</v>
      </c>
      <c r="E190" s="3">
        <f t="shared" si="15"/>
        <v>1930</v>
      </c>
      <c r="F190" s="3">
        <f t="shared" si="19"/>
        <v>219.8125</v>
      </c>
      <c r="G190" s="3"/>
      <c r="H190" s="3"/>
      <c r="I190" s="3"/>
      <c r="J190" s="3"/>
      <c r="K190" s="3"/>
      <c r="L190" s="3"/>
      <c r="M190" s="3"/>
      <c r="N190" s="3"/>
      <c r="O190" s="3">
        <v>0</v>
      </c>
      <c r="P190" s="3"/>
      <c r="Q190" s="3">
        <v>0</v>
      </c>
      <c r="R190" s="3">
        <v>0</v>
      </c>
      <c r="S190" s="3">
        <v>0</v>
      </c>
      <c r="T190" s="3">
        <v>396.98513000000003</v>
      </c>
      <c r="U190" s="3">
        <v>405.4667</v>
      </c>
      <c r="V190">
        <f t="shared" si="16"/>
        <v>-8.4815699999999765</v>
      </c>
      <c r="W190" s="3">
        <v>-55.79</v>
      </c>
      <c r="X190" s="3"/>
      <c r="Y190" s="3">
        <f t="shared" si="17"/>
        <v>47.308430000000023</v>
      </c>
      <c r="Z190">
        <f t="shared" si="18"/>
        <v>0</v>
      </c>
    </row>
    <row r="191" spans="1:26" x14ac:dyDescent="0.35">
      <c r="A191" s="7">
        <f t="shared" si="14"/>
        <v>40032.833333333336</v>
      </c>
      <c r="B191" s="3">
        <v>219</v>
      </c>
      <c r="C191" s="3">
        <v>20</v>
      </c>
      <c r="D191" s="3">
        <v>0</v>
      </c>
      <c r="E191" s="3">
        <f t="shared" si="15"/>
        <v>2000</v>
      </c>
      <c r="F191" s="3">
        <f t="shared" si="19"/>
        <v>219.83333333333334</v>
      </c>
      <c r="G191" s="3"/>
      <c r="H191" s="3"/>
      <c r="I191" s="3"/>
      <c r="J191" s="3"/>
      <c r="K191" s="3"/>
      <c r="L191" s="3"/>
      <c r="M191" s="3"/>
      <c r="N191" s="3"/>
      <c r="O191" s="3">
        <v>0</v>
      </c>
      <c r="P191" s="3"/>
      <c r="Q191" s="3">
        <v>0</v>
      </c>
      <c r="R191" s="3">
        <v>0</v>
      </c>
      <c r="S191" s="3">
        <v>0</v>
      </c>
      <c r="T191" s="3">
        <v>397.35892999999999</v>
      </c>
      <c r="U191" s="3">
        <v>406.67856999999998</v>
      </c>
      <c r="V191">
        <f t="shared" si="16"/>
        <v>-9.3196399999999926</v>
      </c>
      <c r="W191" s="3">
        <v>-51.36</v>
      </c>
      <c r="X191" s="3"/>
      <c r="Y191" s="3">
        <f t="shared" si="17"/>
        <v>42.040360000000007</v>
      </c>
      <c r="Z191">
        <f t="shared" si="18"/>
        <v>0</v>
      </c>
    </row>
    <row r="192" spans="1:26" x14ac:dyDescent="0.35">
      <c r="A192" s="7">
        <f t="shared" si="14"/>
        <v>40032.854166666672</v>
      </c>
      <c r="B192" s="3">
        <v>219</v>
      </c>
      <c r="C192" s="3">
        <v>20</v>
      </c>
      <c r="D192" s="3">
        <v>30</v>
      </c>
      <c r="E192" s="3">
        <f t="shared" si="15"/>
        <v>2030</v>
      </c>
      <c r="F192" s="3">
        <f t="shared" si="19"/>
        <v>219.85416666666669</v>
      </c>
      <c r="G192" s="3"/>
      <c r="H192" s="3"/>
      <c r="I192" s="3"/>
      <c r="J192" s="3"/>
      <c r="K192" s="3"/>
      <c r="L192" s="3"/>
      <c r="M192" s="3"/>
      <c r="N192" s="3"/>
      <c r="O192" s="3">
        <v>0</v>
      </c>
      <c r="P192" s="3"/>
      <c r="Q192" s="3">
        <v>0</v>
      </c>
      <c r="R192" s="3">
        <v>0</v>
      </c>
      <c r="S192" s="3">
        <v>0</v>
      </c>
      <c r="T192" s="3">
        <v>397.54689999999999</v>
      </c>
      <c r="U192" s="3">
        <v>406.58983000000001</v>
      </c>
      <c r="V192">
        <f t="shared" si="16"/>
        <v>-9.0429300000000126</v>
      </c>
      <c r="W192" s="3">
        <v>-49.036667000000001</v>
      </c>
      <c r="X192" s="3"/>
      <c r="Y192" s="3">
        <f t="shared" si="17"/>
        <v>39.993736999999989</v>
      </c>
      <c r="Z192">
        <f t="shared" si="18"/>
        <v>0</v>
      </c>
    </row>
    <row r="193" spans="1:26" x14ac:dyDescent="0.35">
      <c r="A193" s="7">
        <f t="shared" si="14"/>
        <v>40032.875</v>
      </c>
      <c r="B193" s="3">
        <v>219</v>
      </c>
      <c r="C193" s="3">
        <v>21</v>
      </c>
      <c r="D193" s="3">
        <v>0</v>
      </c>
      <c r="E193" s="3">
        <f t="shared" si="15"/>
        <v>2100</v>
      </c>
      <c r="F193" s="3">
        <f t="shared" si="19"/>
        <v>219.875</v>
      </c>
      <c r="G193" s="3"/>
      <c r="H193" s="3"/>
      <c r="I193" s="3"/>
      <c r="J193" s="3"/>
      <c r="K193" s="3"/>
      <c r="L193" s="3"/>
      <c r="M193" s="3"/>
      <c r="N193" s="3"/>
      <c r="O193" s="3">
        <v>0</v>
      </c>
      <c r="P193" s="3"/>
      <c r="Q193" s="3">
        <v>0</v>
      </c>
      <c r="R193" s="3">
        <v>0</v>
      </c>
      <c r="S193" s="3">
        <v>0</v>
      </c>
      <c r="T193" s="3">
        <v>397.20589999999999</v>
      </c>
      <c r="U193" s="3">
        <v>406.7405</v>
      </c>
      <c r="V193">
        <f t="shared" si="16"/>
        <v>-9.5346000000000117</v>
      </c>
      <c r="W193" s="3">
        <v>-47.443333000000003</v>
      </c>
      <c r="X193" s="3"/>
      <c r="Y193" s="3">
        <f t="shared" si="17"/>
        <v>37.908732999999991</v>
      </c>
      <c r="Z193">
        <f t="shared" si="18"/>
        <v>0</v>
      </c>
    </row>
    <row r="194" spans="1:26" x14ac:dyDescent="0.35">
      <c r="A194" s="7">
        <f t="shared" si="14"/>
        <v>40032.895833333336</v>
      </c>
      <c r="B194" s="3">
        <v>219</v>
      </c>
      <c r="C194" s="3">
        <v>21</v>
      </c>
      <c r="D194" s="3">
        <v>30</v>
      </c>
      <c r="E194" s="3">
        <f t="shared" si="15"/>
        <v>2130</v>
      </c>
      <c r="F194" s="3">
        <f t="shared" si="19"/>
        <v>219.89583333333334</v>
      </c>
      <c r="G194" s="3"/>
      <c r="H194" s="3"/>
      <c r="I194" s="3"/>
      <c r="J194" s="3"/>
      <c r="K194" s="3"/>
      <c r="L194" s="3"/>
      <c r="M194" s="3"/>
      <c r="N194" s="3"/>
      <c r="O194" s="3">
        <v>0</v>
      </c>
      <c r="P194" s="3"/>
      <c r="Q194" s="3">
        <v>0</v>
      </c>
      <c r="R194" s="3">
        <v>0</v>
      </c>
      <c r="S194" s="3">
        <v>0</v>
      </c>
      <c r="T194" s="3">
        <v>397.23880000000003</v>
      </c>
      <c r="U194" s="3">
        <v>406.55716999999999</v>
      </c>
      <c r="V194">
        <f t="shared" si="16"/>
        <v>-9.318369999999959</v>
      </c>
      <c r="W194" s="3">
        <v>-43.783332999999999</v>
      </c>
      <c r="X194" s="3"/>
      <c r="Y194" s="3">
        <f t="shared" si="17"/>
        <v>34.46496300000004</v>
      </c>
      <c r="Z194">
        <f t="shared" si="18"/>
        <v>0</v>
      </c>
    </row>
    <row r="195" spans="1:26" x14ac:dyDescent="0.35">
      <c r="A195" s="7">
        <f t="shared" si="14"/>
        <v>40032.916666666664</v>
      </c>
      <c r="B195" s="3">
        <v>219</v>
      </c>
      <c r="C195" s="3">
        <v>22</v>
      </c>
      <c r="D195" s="3">
        <v>0</v>
      </c>
      <c r="E195" s="3">
        <f t="shared" si="15"/>
        <v>2200</v>
      </c>
      <c r="F195" s="3">
        <f t="shared" si="19"/>
        <v>219.91666666666666</v>
      </c>
      <c r="G195" s="3"/>
      <c r="H195" s="3"/>
      <c r="I195" s="3"/>
      <c r="J195" s="3"/>
      <c r="K195" s="3"/>
      <c r="L195" s="3"/>
      <c r="M195" s="3"/>
      <c r="N195" s="3"/>
      <c r="O195" s="3">
        <v>0</v>
      </c>
      <c r="P195" s="3"/>
      <c r="Q195" s="3">
        <v>0</v>
      </c>
      <c r="R195" s="3">
        <v>0</v>
      </c>
      <c r="S195" s="3">
        <v>0</v>
      </c>
      <c r="T195" s="3">
        <v>395.08503000000002</v>
      </c>
      <c r="U195" s="3">
        <v>405.88413000000003</v>
      </c>
      <c r="V195">
        <f t="shared" si="16"/>
        <v>-10.79910000000001</v>
      </c>
      <c r="W195" s="3">
        <v>-38.903333000000003</v>
      </c>
      <c r="X195" s="3"/>
      <c r="Y195" s="3">
        <f t="shared" si="17"/>
        <v>28.104232999999994</v>
      </c>
      <c r="Z195">
        <f t="shared" si="18"/>
        <v>0</v>
      </c>
    </row>
    <row r="196" spans="1:26" x14ac:dyDescent="0.35">
      <c r="A196" s="7">
        <f t="shared" si="14"/>
        <v>40032.9375</v>
      </c>
      <c r="B196" s="3">
        <v>219</v>
      </c>
      <c r="C196" s="3">
        <v>22</v>
      </c>
      <c r="D196" s="3">
        <v>30</v>
      </c>
      <c r="E196" s="3">
        <f t="shared" si="15"/>
        <v>2230</v>
      </c>
      <c r="F196" s="3">
        <f t="shared" si="19"/>
        <v>219.9375</v>
      </c>
      <c r="G196" s="3">
        <v>36000</v>
      </c>
      <c r="H196" s="3">
        <v>293.91000000000003</v>
      </c>
      <c r="I196" s="3"/>
      <c r="J196" s="3"/>
      <c r="K196" s="3">
        <v>1.1791</v>
      </c>
      <c r="L196" s="3">
        <v>0.81320000000000003</v>
      </c>
      <c r="M196" s="3">
        <v>254.45</v>
      </c>
      <c r="N196" s="3"/>
      <c r="O196" s="3">
        <v>0</v>
      </c>
      <c r="P196" s="3"/>
      <c r="Q196" s="3">
        <v>0</v>
      </c>
      <c r="R196" s="3">
        <v>0</v>
      </c>
      <c r="S196" s="3">
        <v>0</v>
      </c>
      <c r="T196" s="3">
        <v>391.33730000000003</v>
      </c>
      <c r="U196" s="3">
        <v>405.01443</v>
      </c>
      <c r="V196">
        <f t="shared" si="16"/>
        <v>-13.677129999999977</v>
      </c>
      <c r="W196" s="3">
        <v>-35.36</v>
      </c>
      <c r="X196" s="3"/>
      <c r="Y196" s="3">
        <f t="shared" si="17"/>
        <v>21.682870000000023</v>
      </c>
      <c r="Z196">
        <f t="shared" si="18"/>
        <v>0</v>
      </c>
    </row>
    <row r="197" spans="1:26" x14ac:dyDescent="0.35">
      <c r="A197" s="7">
        <f t="shared" si="14"/>
        <v>40032.958333333336</v>
      </c>
      <c r="B197" s="3">
        <v>219</v>
      </c>
      <c r="C197" s="3">
        <v>23</v>
      </c>
      <c r="D197" s="3">
        <v>0</v>
      </c>
      <c r="E197" s="3">
        <f t="shared" si="15"/>
        <v>2300</v>
      </c>
      <c r="F197" s="3">
        <f t="shared" si="19"/>
        <v>219.95833333333334</v>
      </c>
      <c r="G197" s="3">
        <v>36000</v>
      </c>
      <c r="H197" s="3">
        <v>293.64</v>
      </c>
      <c r="I197" s="3">
        <v>1.8673001000000002E-2</v>
      </c>
      <c r="J197" s="3">
        <v>5.6782999E-4</v>
      </c>
      <c r="K197" s="3">
        <v>1.1798999999999999</v>
      </c>
      <c r="L197" s="3">
        <v>1.1447000000000001</v>
      </c>
      <c r="M197" s="3">
        <v>264.08999999999997</v>
      </c>
      <c r="N197" s="3"/>
      <c r="O197" s="3">
        <v>0</v>
      </c>
      <c r="P197" s="3"/>
      <c r="Q197" s="3">
        <v>0</v>
      </c>
      <c r="R197" s="3">
        <v>0</v>
      </c>
      <c r="S197" s="3">
        <v>0</v>
      </c>
      <c r="T197" s="3">
        <v>391.95362999999998</v>
      </c>
      <c r="U197" s="3">
        <v>405.10307</v>
      </c>
      <c r="V197">
        <f t="shared" si="16"/>
        <v>-13.149440000000027</v>
      </c>
      <c r="W197" s="3">
        <v>-34.106667000000002</v>
      </c>
      <c r="X197" s="3"/>
      <c r="Y197" s="3">
        <f t="shared" si="17"/>
        <v>20.957226999999975</v>
      </c>
      <c r="Z197">
        <f t="shared" si="18"/>
        <v>0</v>
      </c>
    </row>
    <row r="198" spans="1:26" x14ac:dyDescent="0.35">
      <c r="A198" s="7">
        <f t="shared" si="14"/>
        <v>40032.979166666672</v>
      </c>
      <c r="B198" s="3">
        <v>219</v>
      </c>
      <c r="C198" s="3">
        <v>23</v>
      </c>
      <c r="D198" s="3">
        <v>30</v>
      </c>
      <c r="E198" s="3">
        <f t="shared" si="15"/>
        <v>2330</v>
      </c>
      <c r="F198" s="3">
        <f t="shared" si="19"/>
        <v>219.97916666666669</v>
      </c>
      <c r="G198" s="3">
        <v>36000</v>
      </c>
      <c r="H198" s="3">
        <v>293.7</v>
      </c>
      <c r="I198" s="3">
        <v>1.6349000999999998E-2</v>
      </c>
      <c r="J198" s="3">
        <v>5.9769000000000001E-4</v>
      </c>
      <c r="K198" s="3">
        <v>1.1812</v>
      </c>
      <c r="L198" s="3">
        <v>1.6681999999999999</v>
      </c>
      <c r="M198" s="3">
        <v>256.64</v>
      </c>
      <c r="N198" s="3"/>
      <c r="O198" s="3">
        <v>0</v>
      </c>
      <c r="P198" s="3"/>
      <c r="Q198" s="3">
        <v>0</v>
      </c>
      <c r="R198" s="3">
        <v>0</v>
      </c>
      <c r="S198" s="3">
        <v>0</v>
      </c>
      <c r="T198" s="3">
        <v>396.66379999999998</v>
      </c>
      <c r="U198" s="3">
        <v>406.28836999999999</v>
      </c>
      <c r="V198">
        <f t="shared" si="16"/>
        <v>-9.6245700000000056</v>
      </c>
      <c r="W198" s="3">
        <v>-32.993333</v>
      </c>
      <c r="X198" s="3"/>
      <c r="Y198" s="3">
        <f t="shared" si="17"/>
        <v>23.368762999999994</v>
      </c>
      <c r="Z198">
        <f t="shared" si="18"/>
        <v>0</v>
      </c>
    </row>
    <row r="199" spans="1:26" x14ac:dyDescent="0.35">
      <c r="A199" s="7">
        <f t="shared" si="14"/>
        <v>40033</v>
      </c>
      <c r="B199" s="3">
        <v>220</v>
      </c>
      <c r="C199" s="3">
        <v>0</v>
      </c>
      <c r="D199" s="3">
        <v>0</v>
      </c>
      <c r="E199" s="3">
        <f t="shared" si="15"/>
        <v>0</v>
      </c>
      <c r="F199" s="3">
        <f t="shared" si="19"/>
        <v>220</v>
      </c>
      <c r="G199" s="3">
        <v>36000</v>
      </c>
      <c r="H199" s="3">
        <v>292.99</v>
      </c>
      <c r="I199" s="3">
        <v>1.4694E-2</v>
      </c>
      <c r="J199" s="3">
        <v>6.1834998999999997E-4</v>
      </c>
      <c r="K199" s="3">
        <v>1.1850000000000001</v>
      </c>
      <c r="L199" s="3">
        <v>2.8881000000000001</v>
      </c>
      <c r="M199" s="3">
        <v>295.11</v>
      </c>
      <c r="N199" s="3"/>
      <c r="O199" s="3">
        <v>0</v>
      </c>
      <c r="P199" s="3"/>
      <c r="Q199" s="3">
        <v>0</v>
      </c>
      <c r="R199" s="3">
        <v>0</v>
      </c>
      <c r="S199" s="3">
        <v>0</v>
      </c>
      <c r="T199" s="3">
        <v>400.6078</v>
      </c>
      <c r="U199" s="3">
        <v>409.46532999999999</v>
      </c>
      <c r="V199">
        <f t="shared" si="16"/>
        <v>-8.857529999999997</v>
      </c>
      <c r="W199" s="3">
        <v>-30.14</v>
      </c>
      <c r="X199" s="3"/>
      <c r="Y199" s="3">
        <f t="shared" si="17"/>
        <v>21.282470000000004</v>
      </c>
      <c r="Z199">
        <f t="shared" si="18"/>
        <v>0</v>
      </c>
    </row>
    <row r="200" spans="1:26" x14ac:dyDescent="0.35">
      <c r="A200" s="7">
        <f t="shared" ref="A200:A263" si="20">DATE(2009,1,1)+B200-1+C200/24+D200/24/60</f>
        <v>40033.020833333336</v>
      </c>
      <c r="B200" s="3">
        <v>220</v>
      </c>
      <c r="C200" s="3">
        <v>0</v>
      </c>
      <c r="D200" s="3">
        <v>30</v>
      </c>
      <c r="E200" s="3">
        <f t="shared" ref="E200:E263" si="21">+C200*100+D200</f>
        <v>30</v>
      </c>
      <c r="F200" s="3">
        <f t="shared" si="19"/>
        <v>220.02083333333334</v>
      </c>
      <c r="G200" s="3">
        <v>35958</v>
      </c>
      <c r="H200" s="3">
        <v>292.77999999999997</v>
      </c>
      <c r="I200" s="3">
        <v>1.4937000000000001E-2</v>
      </c>
      <c r="J200" s="3">
        <v>6.1495997999999998E-4</v>
      </c>
      <c r="K200" s="3">
        <v>1.1856</v>
      </c>
      <c r="L200" s="3">
        <v>3.0703</v>
      </c>
      <c r="M200" s="3">
        <v>305.32</v>
      </c>
      <c r="N200" s="3">
        <v>-7.7034000000000002</v>
      </c>
      <c r="O200" s="3">
        <v>12.156000000000001</v>
      </c>
      <c r="P200" s="3">
        <v>0.24121999999999999</v>
      </c>
      <c r="Q200" s="3">
        <v>2.3219998999999999E-7</v>
      </c>
      <c r="R200" s="3">
        <v>0</v>
      </c>
      <c r="S200" s="3">
        <v>0</v>
      </c>
      <c r="T200" s="3">
        <v>407.03122999999999</v>
      </c>
      <c r="U200" s="3">
        <v>410.5204</v>
      </c>
      <c r="V200">
        <f t="shared" ref="V200:V263" si="22">R200-S200+T200-U200</f>
        <v>-3.4891700000000014</v>
      </c>
      <c r="W200" s="3">
        <v>-23.463332999999999</v>
      </c>
      <c r="X200" s="3"/>
      <c r="Y200" s="3">
        <f t="shared" ref="Y200:Y263" si="23">V200-N200-O200-W200</f>
        <v>15.521562999999997</v>
      </c>
      <c r="Z200">
        <f t="shared" ref="Z200:Z263" si="24">ABS((N200+O200)/(V200-W200))</f>
        <v>0.22291797658805532</v>
      </c>
    </row>
    <row r="201" spans="1:26" x14ac:dyDescent="0.35">
      <c r="A201" s="7">
        <f t="shared" si="20"/>
        <v>40033.041666666664</v>
      </c>
      <c r="B201" s="3">
        <v>220</v>
      </c>
      <c r="C201" s="3">
        <v>1</v>
      </c>
      <c r="D201" s="3">
        <v>0</v>
      </c>
      <c r="E201" s="3">
        <f t="shared" si="21"/>
        <v>100</v>
      </c>
      <c r="F201" s="3">
        <f t="shared" ref="F201:F264" si="25">+B201+C201/24+D201/(24*60)</f>
        <v>220.04166666666666</v>
      </c>
      <c r="G201" s="3">
        <v>36000</v>
      </c>
      <c r="H201" s="3">
        <v>291.95999999999998</v>
      </c>
      <c r="I201" s="3">
        <v>1.4761E-2</v>
      </c>
      <c r="J201" s="3">
        <v>6.0898001999999999E-4</v>
      </c>
      <c r="K201" s="3">
        <v>1.1894</v>
      </c>
      <c r="L201" s="3">
        <v>3.4857</v>
      </c>
      <c r="M201" s="3">
        <v>306.67</v>
      </c>
      <c r="N201" s="3">
        <v>-12.013999999999999</v>
      </c>
      <c r="O201" s="3">
        <v>17.254999999999999</v>
      </c>
      <c r="P201" s="3">
        <v>0.28852</v>
      </c>
      <c r="Q201" s="3">
        <v>2.6263998999999999E-7</v>
      </c>
      <c r="R201" s="3">
        <v>0</v>
      </c>
      <c r="S201" s="3">
        <v>0</v>
      </c>
      <c r="T201" s="3">
        <v>404.86412999999999</v>
      </c>
      <c r="U201" s="3">
        <v>409.35773</v>
      </c>
      <c r="V201">
        <f t="shared" si="22"/>
        <v>-4.4936000000000149</v>
      </c>
      <c r="W201" s="3">
        <v>-25.546666999999999</v>
      </c>
      <c r="X201" s="3"/>
      <c r="Y201" s="3">
        <f t="shared" si="23"/>
        <v>15.812066999999985</v>
      </c>
      <c r="Z201">
        <f t="shared" si="24"/>
        <v>0.24894235124982045</v>
      </c>
    </row>
    <row r="202" spans="1:26" x14ac:dyDescent="0.35">
      <c r="A202" s="7">
        <f t="shared" si="20"/>
        <v>40033.0625</v>
      </c>
      <c r="B202" s="3">
        <v>220</v>
      </c>
      <c r="C202" s="3">
        <v>1</v>
      </c>
      <c r="D202" s="3">
        <v>30</v>
      </c>
      <c r="E202" s="3">
        <f t="shared" si="21"/>
        <v>130</v>
      </c>
      <c r="F202" s="3">
        <f t="shared" si="25"/>
        <v>220.0625</v>
      </c>
      <c r="G202" s="3">
        <v>36000</v>
      </c>
      <c r="H202" s="3">
        <v>291.72000000000003</v>
      </c>
      <c r="I202" s="3">
        <v>1.4678E-2</v>
      </c>
      <c r="J202" s="3">
        <v>6.1394000999999995E-4</v>
      </c>
      <c r="K202" s="3">
        <v>1.1903999999999999</v>
      </c>
      <c r="L202" s="3">
        <v>3.0348000000000002</v>
      </c>
      <c r="M202" s="3">
        <v>317.22000000000003</v>
      </c>
      <c r="N202" s="3">
        <v>-7.3380000000000001</v>
      </c>
      <c r="O202" s="3">
        <v>8.2693999999999992</v>
      </c>
      <c r="P202" s="3">
        <v>0.22078999999999999</v>
      </c>
      <c r="Q202" s="3">
        <v>2.0505E-7</v>
      </c>
      <c r="R202" s="3">
        <v>0</v>
      </c>
      <c r="S202" s="3">
        <v>0</v>
      </c>
      <c r="T202" s="3">
        <v>400.60476999999997</v>
      </c>
      <c r="U202" s="3">
        <v>408.27456999999998</v>
      </c>
      <c r="V202">
        <f t="shared" si="22"/>
        <v>-7.6698000000000093</v>
      </c>
      <c r="W202" s="3">
        <v>-26.35</v>
      </c>
      <c r="X202" s="3"/>
      <c r="Y202" s="3">
        <f t="shared" si="23"/>
        <v>17.748799999999992</v>
      </c>
      <c r="Z202">
        <f t="shared" si="24"/>
        <v>4.9860279868523864E-2</v>
      </c>
    </row>
    <row r="203" spans="1:26" x14ac:dyDescent="0.35">
      <c r="A203" s="7">
        <f t="shared" si="20"/>
        <v>40033.083333333336</v>
      </c>
      <c r="B203" s="3">
        <v>220</v>
      </c>
      <c r="C203" s="3">
        <v>2</v>
      </c>
      <c r="D203" s="3">
        <v>0</v>
      </c>
      <c r="E203" s="3">
        <f t="shared" si="21"/>
        <v>200</v>
      </c>
      <c r="F203" s="3">
        <f t="shared" si="25"/>
        <v>220.08333333333334</v>
      </c>
      <c r="G203" s="3">
        <v>36000</v>
      </c>
      <c r="H203" s="3">
        <v>291.51</v>
      </c>
      <c r="I203" s="3">
        <v>1.4456E-2</v>
      </c>
      <c r="J203" s="3">
        <v>6.1030999999999998E-4</v>
      </c>
      <c r="K203" s="3">
        <v>1.1915</v>
      </c>
      <c r="L203" s="3">
        <v>3.1869999999999998</v>
      </c>
      <c r="M203" s="3">
        <v>328.3</v>
      </c>
      <c r="N203" s="3">
        <v>-7.7484000000000002</v>
      </c>
      <c r="O203" s="3">
        <v>13.779</v>
      </c>
      <c r="P203" s="3">
        <v>0.22378999999999999</v>
      </c>
      <c r="Q203" s="3">
        <v>2.1651999E-7</v>
      </c>
      <c r="R203" s="3">
        <v>0</v>
      </c>
      <c r="S203" s="3">
        <v>0</v>
      </c>
      <c r="T203" s="3">
        <v>399.75709999999998</v>
      </c>
      <c r="U203" s="3">
        <v>407.16147000000001</v>
      </c>
      <c r="V203">
        <f t="shared" si="22"/>
        <v>-7.4043700000000285</v>
      </c>
      <c r="W203" s="3">
        <v>-27.74</v>
      </c>
      <c r="X203" s="3"/>
      <c r="Y203" s="3">
        <f t="shared" si="23"/>
        <v>14.30502999999997</v>
      </c>
      <c r="Z203">
        <f t="shared" si="24"/>
        <v>0.29655338929750436</v>
      </c>
    </row>
    <row r="204" spans="1:26" x14ac:dyDescent="0.35">
      <c r="A204" s="7">
        <f t="shared" si="20"/>
        <v>40033.104166666672</v>
      </c>
      <c r="B204" s="3">
        <v>220</v>
      </c>
      <c r="C204" s="3">
        <v>2</v>
      </c>
      <c r="D204" s="3">
        <v>30</v>
      </c>
      <c r="E204" s="3">
        <f t="shared" si="21"/>
        <v>230</v>
      </c>
      <c r="F204" s="3">
        <f t="shared" si="25"/>
        <v>220.10416666666669</v>
      </c>
      <c r="G204" s="3">
        <v>36000</v>
      </c>
      <c r="H204" s="3">
        <v>291.17</v>
      </c>
      <c r="I204" s="3">
        <v>1.4775E-2</v>
      </c>
      <c r="J204" s="3">
        <v>6.0124997999999998E-4</v>
      </c>
      <c r="K204" s="3">
        <v>1.1926000000000001</v>
      </c>
      <c r="L204" s="3">
        <v>2.7961999999999998</v>
      </c>
      <c r="M204" s="3">
        <v>312.14</v>
      </c>
      <c r="N204" s="3">
        <v>-9.0878999999999994</v>
      </c>
      <c r="O204" s="3">
        <v>15.375999999999999</v>
      </c>
      <c r="P204" s="3">
        <v>0.22417999999999999</v>
      </c>
      <c r="Q204" s="3">
        <v>2.1124999999999999E-7</v>
      </c>
      <c r="R204" s="3">
        <v>0</v>
      </c>
      <c r="S204" s="3">
        <v>0</v>
      </c>
      <c r="T204" s="3">
        <v>398.63247000000001</v>
      </c>
      <c r="U204" s="3">
        <v>405.73277000000002</v>
      </c>
      <c r="V204">
        <f t="shared" si="22"/>
        <v>-7.1003000000000043</v>
      </c>
      <c r="W204" s="3">
        <v>-27.293333000000001</v>
      </c>
      <c r="X204" s="3"/>
      <c r="Y204" s="3">
        <f t="shared" si="23"/>
        <v>13.904932999999996</v>
      </c>
      <c r="Z204">
        <f t="shared" si="24"/>
        <v>0.3113994811973021</v>
      </c>
    </row>
    <row r="205" spans="1:26" x14ac:dyDescent="0.35">
      <c r="A205" s="7">
        <f t="shared" si="20"/>
        <v>40033.125</v>
      </c>
      <c r="B205" s="3">
        <v>220</v>
      </c>
      <c r="C205" s="3">
        <v>3</v>
      </c>
      <c r="D205" s="3">
        <v>0</v>
      </c>
      <c r="E205" s="3">
        <f t="shared" si="21"/>
        <v>300</v>
      </c>
      <c r="F205" s="3">
        <f t="shared" si="25"/>
        <v>220.125</v>
      </c>
      <c r="G205" s="3">
        <v>36000</v>
      </c>
      <c r="H205" s="3">
        <v>290.88</v>
      </c>
      <c r="I205" s="3">
        <v>1.533E-2</v>
      </c>
      <c r="J205" s="3">
        <v>5.9520999999999999E-4</v>
      </c>
      <c r="K205" s="3">
        <v>1.1934</v>
      </c>
      <c r="L205" s="3">
        <v>1.8463000000000001</v>
      </c>
      <c r="M205" s="3">
        <v>302.04000000000002</v>
      </c>
      <c r="N205" s="3">
        <v>-5.0006000000000004</v>
      </c>
      <c r="O205" s="3">
        <v>11.574</v>
      </c>
      <c r="P205" s="3">
        <v>0.15443000000000001</v>
      </c>
      <c r="Q205" s="3">
        <v>2.3654999E-7</v>
      </c>
      <c r="R205" s="3">
        <v>0</v>
      </c>
      <c r="S205" s="3">
        <v>0</v>
      </c>
      <c r="T205" s="3">
        <v>399.97212999999999</v>
      </c>
      <c r="U205" s="3">
        <v>405.09906999999998</v>
      </c>
      <c r="V205">
        <f t="shared" si="22"/>
        <v>-5.1269399999999905</v>
      </c>
      <c r="W205" s="3">
        <v>-25.196667000000001</v>
      </c>
      <c r="X205" s="3"/>
      <c r="Y205" s="3">
        <f t="shared" si="23"/>
        <v>13.496327000000012</v>
      </c>
      <c r="Z205">
        <f t="shared" si="24"/>
        <v>0.3275281223307121</v>
      </c>
    </row>
    <row r="206" spans="1:26" x14ac:dyDescent="0.35">
      <c r="A206" s="7">
        <f t="shared" si="20"/>
        <v>40033.145833333336</v>
      </c>
      <c r="B206" s="3">
        <v>220</v>
      </c>
      <c r="C206" s="3">
        <v>3</v>
      </c>
      <c r="D206" s="3">
        <v>30</v>
      </c>
      <c r="E206" s="3">
        <f t="shared" si="21"/>
        <v>330</v>
      </c>
      <c r="F206" s="3">
        <f t="shared" si="25"/>
        <v>220.14583333333334</v>
      </c>
      <c r="G206" s="3">
        <v>36000</v>
      </c>
      <c r="H206" s="3">
        <v>290.77</v>
      </c>
      <c r="I206" s="3">
        <v>1.5535999999999999E-2</v>
      </c>
      <c r="J206" s="3">
        <v>5.9433996999999996E-4</v>
      </c>
      <c r="K206" s="3">
        <v>1.1937</v>
      </c>
      <c r="L206" s="3">
        <v>1.3896999999999999</v>
      </c>
      <c r="M206" s="3">
        <v>281.45</v>
      </c>
      <c r="N206" s="3">
        <v>-4.0984999999999996</v>
      </c>
      <c r="O206" s="3">
        <v>10.09</v>
      </c>
      <c r="P206" s="3">
        <v>0.11548</v>
      </c>
      <c r="Q206" s="3">
        <v>2.1728999E-7</v>
      </c>
      <c r="R206" s="3">
        <v>0</v>
      </c>
      <c r="S206" s="3">
        <v>0</v>
      </c>
      <c r="T206" s="3">
        <v>399.52100000000002</v>
      </c>
      <c r="U206" s="3">
        <v>404.90796999999998</v>
      </c>
      <c r="V206">
        <f t="shared" si="22"/>
        <v>-5.3869699999999625</v>
      </c>
      <c r="W206" s="3">
        <v>-22.823333000000002</v>
      </c>
      <c r="X206" s="3"/>
      <c r="Y206" s="3">
        <f t="shared" si="23"/>
        <v>11.444863000000039</v>
      </c>
      <c r="Z206">
        <f t="shared" si="24"/>
        <v>0.34362097187354879</v>
      </c>
    </row>
    <row r="207" spans="1:26" x14ac:dyDescent="0.35">
      <c r="A207" s="7">
        <f t="shared" si="20"/>
        <v>40033.166666666664</v>
      </c>
      <c r="B207" s="3">
        <v>220</v>
      </c>
      <c r="C207" s="3">
        <v>4</v>
      </c>
      <c r="D207" s="3">
        <v>0</v>
      </c>
      <c r="E207" s="3">
        <f t="shared" si="21"/>
        <v>400</v>
      </c>
      <c r="F207" s="3">
        <f t="shared" si="25"/>
        <v>220.16666666666666</v>
      </c>
      <c r="G207" s="3">
        <v>36000</v>
      </c>
      <c r="H207" s="3">
        <v>290.67</v>
      </c>
      <c r="I207" s="3">
        <v>1.5509E-2</v>
      </c>
      <c r="J207" s="3">
        <v>5.9044000000000002E-4</v>
      </c>
      <c r="K207" s="3">
        <v>1.1941999999999999</v>
      </c>
      <c r="L207" s="3">
        <v>1.7012</v>
      </c>
      <c r="M207" s="3">
        <v>299.52</v>
      </c>
      <c r="N207" s="3">
        <v>-3.9138000000000002</v>
      </c>
      <c r="O207" s="3">
        <v>8.1834000000000007</v>
      </c>
      <c r="P207" s="3">
        <v>0.12139999999999999</v>
      </c>
      <c r="Q207" s="3">
        <v>1.6640999999999999E-7</v>
      </c>
      <c r="R207" s="3">
        <v>0.30801942999999998</v>
      </c>
      <c r="S207" s="3">
        <v>1.0336407000000001</v>
      </c>
      <c r="T207" s="3">
        <v>399.69367</v>
      </c>
      <c r="U207" s="3">
        <v>404.41617000000002</v>
      </c>
      <c r="V207">
        <f t="shared" si="22"/>
        <v>-5.4481212700000015</v>
      </c>
      <c r="W207" s="3">
        <v>-24.793333000000001</v>
      </c>
      <c r="X207" s="3"/>
      <c r="Y207" s="3">
        <f t="shared" si="23"/>
        <v>15.075611729999999</v>
      </c>
      <c r="Z207">
        <f t="shared" si="24"/>
        <v>0.22070577771856731</v>
      </c>
    </row>
    <row r="208" spans="1:26" x14ac:dyDescent="0.35">
      <c r="A208" s="7">
        <f t="shared" si="20"/>
        <v>40033.1875</v>
      </c>
      <c r="B208" s="3">
        <v>220</v>
      </c>
      <c r="C208" s="3">
        <v>4</v>
      </c>
      <c r="D208" s="3">
        <v>30</v>
      </c>
      <c r="E208" s="3">
        <f t="shared" si="21"/>
        <v>430</v>
      </c>
      <c r="F208" s="3">
        <f t="shared" si="25"/>
        <v>220.1875</v>
      </c>
      <c r="G208" s="3">
        <v>36000</v>
      </c>
      <c r="H208" s="3">
        <v>290.52999999999997</v>
      </c>
      <c r="I208" s="3">
        <v>1.5278999999999999E-2</v>
      </c>
      <c r="J208" s="3">
        <v>5.8222999000000003E-4</v>
      </c>
      <c r="K208" s="3">
        <v>1.1950000000000001</v>
      </c>
      <c r="L208" s="3">
        <v>2.5752000000000002</v>
      </c>
      <c r="M208" s="3">
        <v>309.33999999999997</v>
      </c>
      <c r="N208" s="3">
        <v>-7.2721</v>
      </c>
      <c r="O208" s="3">
        <v>21.306999999999999</v>
      </c>
      <c r="P208" s="3">
        <v>0.20218</v>
      </c>
      <c r="Q208" s="3">
        <v>2.6991000000000001E-7</v>
      </c>
      <c r="R208" s="3">
        <v>1.1401551999999999</v>
      </c>
      <c r="S208" s="3">
        <v>1.195187</v>
      </c>
      <c r="T208" s="3">
        <v>398.74160000000001</v>
      </c>
      <c r="U208" s="3">
        <v>403.38143000000002</v>
      </c>
      <c r="V208">
        <f t="shared" si="22"/>
        <v>-4.6948618000000124</v>
      </c>
      <c r="W208" s="3">
        <v>-28.006667</v>
      </c>
      <c r="X208" s="3"/>
      <c r="Y208" s="3">
        <f t="shared" si="23"/>
        <v>9.2769051999999874</v>
      </c>
      <c r="Z208">
        <f t="shared" si="24"/>
        <v>0.60205118735292129</v>
      </c>
    </row>
    <row r="209" spans="1:26" x14ac:dyDescent="0.35">
      <c r="A209" s="7">
        <f t="shared" si="20"/>
        <v>40033.208333333336</v>
      </c>
      <c r="B209" s="3">
        <v>220</v>
      </c>
      <c r="C209" s="3">
        <v>5</v>
      </c>
      <c r="D209" s="3">
        <v>0</v>
      </c>
      <c r="E209" s="3">
        <f t="shared" si="21"/>
        <v>500</v>
      </c>
      <c r="F209" s="3">
        <f t="shared" si="25"/>
        <v>220.20833333333334</v>
      </c>
      <c r="G209" s="3">
        <v>36000</v>
      </c>
      <c r="H209" s="3">
        <v>290.3</v>
      </c>
      <c r="I209" s="3">
        <v>1.5081000000000001E-2</v>
      </c>
      <c r="J209" s="3">
        <v>5.8201997000000005E-4</v>
      </c>
      <c r="K209" s="3">
        <v>1.1961999999999999</v>
      </c>
      <c r="L209" s="3">
        <v>2.0209000000000001</v>
      </c>
      <c r="M209" s="3">
        <v>318.95999999999998</v>
      </c>
      <c r="N209" s="3">
        <v>-3.7578</v>
      </c>
      <c r="O209" s="3">
        <v>12.045999999999999</v>
      </c>
      <c r="P209" s="3">
        <v>0.15855</v>
      </c>
      <c r="Q209" s="3">
        <v>1.9401E-7</v>
      </c>
      <c r="R209" s="3">
        <v>2.7831429999999999</v>
      </c>
      <c r="S209" s="3">
        <v>1.235606</v>
      </c>
      <c r="T209" s="3">
        <v>398.20497</v>
      </c>
      <c r="U209" s="3">
        <v>402.73007000000001</v>
      </c>
      <c r="V209">
        <f t="shared" si="22"/>
        <v>-2.9775630000000319</v>
      </c>
      <c r="W209" s="3">
        <v>-27.7</v>
      </c>
      <c r="X209" s="3"/>
      <c r="Y209" s="3">
        <f t="shared" si="23"/>
        <v>16.434236999999968</v>
      </c>
      <c r="Z209">
        <f t="shared" si="24"/>
        <v>0.33525012117535219</v>
      </c>
    </row>
    <row r="210" spans="1:26" x14ac:dyDescent="0.35">
      <c r="A210" s="7">
        <f t="shared" si="20"/>
        <v>40033.229166666672</v>
      </c>
      <c r="B210" s="3">
        <v>220</v>
      </c>
      <c r="C210" s="3">
        <v>5</v>
      </c>
      <c r="D210" s="3">
        <v>30</v>
      </c>
      <c r="E210" s="3">
        <f t="shared" si="21"/>
        <v>530</v>
      </c>
      <c r="F210" s="3">
        <f t="shared" si="25"/>
        <v>220.22916666666669</v>
      </c>
      <c r="G210" s="3">
        <v>36000</v>
      </c>
      <c r="H210" s="3">
        <v>290.14</v>
      </c>
      <c r="I210" s="3">
        <v>1.5028E-2</v>
      </c>
      <c r="J210" s="3">
        <v>5.8138999000000003E-4</v>
      </c>
      <c r="K210" s="3">
        <v>1.1969000000000001</v>
      </c>
      <c r="L210" s="3">
        <v>2.2789000000000001</v>
      </c>
      <c r="M210" s="3">
        <v>329.46</v>
      </c>
      <c r="N210" s="3">
        <v>-3.5449000000000002</v>
      </c>
      <c r="O210" s="3">
        <v>17.686</v>
      </c>
      <c r="P210" s="3">
        <v>0.17191999999999999</v>
      </c>
      <c r="Q210" s="3">
        <v>2.0405999999999999E-7</v>
      </c>
      <c r="R210" s="3">
        <v>6.3280130000000003</v>
      </c>
      <c r="S210" s="3">
        <v>1.5616920000000001</v>
      </c>
      <c r="T210" s="3">
        <v>397.49176999999997</v>
      </c>
      <c r="U210" s="3">
        <v>402.20362999999998</v>
      </c>
      <c r="V210">
        <f t="shared" si="22"/>
        <v>5.4461000000003423E-2</v>
      </c>
      <c r="W210" s="3">
        <v>-28.403333</v>
      </c>
      <c r="X210" s="3"/>
      <c r="Y210" s="3">
        <f t="shared" si="23"/>
        <v>14.316694000000004</v>
      </c>
      <c r="Z210">
        <f t="shared" si="24"/>
        <v>0.49691483464951636</v>
      </c>
    </row>
    <row r="211" spans="1:26" x14ac:dyDescent="0.35">
      <c r="A211" s="7">
        <f t="shared" si="20"/>
        <v>40033.25</v>
      </c>
      <c r="B211" s="3">
        <v>220</v>
      </c>
      <c r="C211" s="3">
        <v>6</v>
      </c>
      <c r="D211" s="3">
        <v>0</v>
      </c>
      <c r="E211" s="3">
        <f t="shared" si="21"/>
        <v>600</v>
      </c>
      <c r="F211" s="3">
        <f t="shared" si="25"/>
        <v>220.25</v>
      </c>
      <c r="G211" s="3">
        <v>36000</v>
      </c>
      <c r="H211" s="3">
        <v>290.07</v>
      </c>
      <c r="I211" s="3">
        <v>1.5134999999999999E-2</v>
      </c>
      <c r="J211" s="3">
        <v>5.8455998E-4</v>
      </c>
      <c r="K211" s="3">
        <v>1.1972</v>
      </c>
      <c r="L211" s="3">
        <v>2.2094999999999998</v>
      </c>
      <c r="M211" s="3">
        <v>331.05</v>
      </c>
      <c r="N211" s="3">
        <v>-1.5622</v>
      </c>
      <c r="O211" s="3">
        <v>13.401</v>
      </c>
      <c r="P211" s="3">
        <v>0.14662</v>
      </c>
      <c r="Q211" s="3">
        <v>1.7575999E-7</v>
      </c>
      <c r="R211" s="3">
        <v>13.119482</v>
      </c>
      <c r="S211" s="3">
        <v>2.5900517000000001</v>
      </c>
      <c r="T211" s="3">
        <v>397.38290000000001</v>
      </c>
      <c r="U211" s="3">
        <v>402.40643</v>
      </c>
      <c r="V211">
        <f t="shared" si="22"/>
        <v>5.5059003000000075</v>
      </c>
      <c r="W211" s="3">
        <v>-25.803332999999999</v>
      </c>
      <c r="X211" s="3"/>
      <c r="Y211" s="3">
        <f t="shared" si="23"/>
        <v>19.470433300000007</v>
      </c>
      <c r="Z211">
        <f t="shared" si="24"/>
        <v>0.37812487730256866</v>
      </c>
    </row>
    <row r="212" spans="1:26" x14ac:dyDescent="0.35">
      <c r="A212" s="7">
        <f t="shared" si="20"/>
        <v>40033.270833333336</v>
      </c>
      <c r="B212" s="3">
        <v>220</v>
      </c>
      <c r="C212" s="3">
        <v>6</v>
      </c>
      <c r="D212" s="3">
        <v>30</v>
      </c>
      <c r="E212" s="3">
        <f t="shared" si="21"/>
        <v>630</v>
      </c>
      <c r="F212" s="3">
        <f t="shared" si="25"/>
        <v>220.27083333333334</v>
      </c>
      <c r="G212" s="3">
        <v>36000</v>
      </c>
      <c r="H212" s="3">
        <v>290.18</v>
      </c>
      <c r="I212" s="3">
        <v>1.5282E-2</v>
      </c>
      <c r="J212" s="3">
        <v>5.8767002000000002E-4</v>
      </c>
      <c r="K212" s="3">
        <v>1.1969000000000001</v>
      </c>
      <c r="L212" s="3">
        <v>1.7992999999999999</v>
      </c>
      <c r="M212" s="3">
        <v>330.27</v>
      </c>
      <c r="N212" s="3">
        <v>0.41671999999999998</v>
      </c>
      <c r="O212" s="3">
        <v>13.411</v>
      </c>
      <c r="P212" s="3">
        <v>0.13814000000000001</v>
      </c>
      <c r="Q212" s="3">
        <v>1.9275999999999999E-7</v>
      </c>
      <c r="R212" s="3">
        <v>24.306480000000001</v>
      </c>
      <c r="S212" s="3">
        <v>4.7322196999999999</v>
      </c>
      <c r="T212" s="3">
        <v>398.12517000000003</v>
      </c>
      <c r="U212" s="3">
        <v>403.77767</v>
      </c>
      <c r="V212">
        <f t="shared" si="22"/>
        <v>13.921760300000017</v>
      </c>
      <c r="W212" s="3">
        <v>-20.836666999999998</v>
      </c>
      <c r="X212" s="3"/>
      <c r="Y212" s="3">
        <f t="shared" si="23"/>
        <v>20.930707300000016</v>
      </c>
      <c r="Z212">
        <f t="shared" si="24"/>
        <v>0.39782352293022166</v>
      </c>
    </row>
    <row r="213" spans="1:26" x14ac:dyDescent="0.35">
      <c r="A213" s="7">
        <f t="shared" si="20"/>
        <v>40033.291666666664</v>
      </c>
      <c r="B213" s="3">
        <v>220</v>
      </c>
      <c r="C213" s="3">
        <v>7</v>
      </c>
      <c r="D213" s="3">
        <v>0</v>
      </c>
      <c r="E213" s="3">
        <f t="shared" si="21"/>
        <v>700</v>
      </c>
      <c r="F213" s="3">
        <f t="shared" si="25"/>
        <v>220.29166666666666</v>
      </c>
      <c r="G213" s="3">
        <v>36000</v>
      </c>
      <c r="H213" s="3">
        <v>290.5</v>
      </c>
      <c r="I213" s="3"/>
      <c r="J213" s="3"/>
      <c r="K213" s="3">
        <v>1.1972</v>
      </c>
      <c r="L213" s="3">
        <v>2.7254</v>
      </c>
      <c r="M213" s="3">
        <v>304.32</v>
      </c>
      <c r="N213" s="3">
        <v>4.9339000000000004</v>
      </c>
      <c r="O213" s="3">
        <v>0</v>
      </c>
      <c r="P213" s="3">
        <v>0.22001000000000001</v>
      </c>
      <c r="Q213" s="3"/>
      <c r="R213" s="3">
        <v>44.678097000000001</v>
      </c>
      <c r="S213" s="3">
        <v>8.3276813000000001</v>
      </c>
      <c r="T213" s="3">
        <v>398.28647000000001</v>
      </c>
      <c r="U213" s="3">
        <v>404.53962999999999</v>
      </c>
      <c r="V213">
        <f t="shared" si="22"/>
        <v>30.097255700000005</v>
      </c>
      <c r="W213" s="3">
        <v>-15.103332999999999</v>
      </c>
      <c r="X213" s="3"/>
      <c r="Y213" s="3">
        <f t="shared" si="23"/>
        <v>40.266688700000003</v>
      </c>
      <c r="Z213">
        <f t="shared" si="24"/>
        <v>0.10915565796602114</v>
      </c>
    </row>
    <row r="214" spans="1:26" x14ac:dyDescent="0.35">
      <c r="A214" s="7">
        <f t="shared" si="20"/>
        <v>40033.3125</v>
      </c>
      <c r="B214" s="3">
        <v>220</v>
      </c>
      <c r="C214" s="3">
        <v>7</v>
      </c>
      <c r="D214" s="3">
        <v>30</v>
      </c>
      <c r="E214" s="3">
        <f t="shared" si="21"/>
        <v>730</v>
      </c>
      <c r="F214" s="3">
        <f t="shared" si="25"/>
        <v>220.3125</v>
      </c>
      <c r="G214" s="3">
        <v>36000</v>
      </c>
      <c r="H214" s="3">
        <v>290.3</v>
      </c>
      <c r="I214" s="3">
        <v>1.4874999999999999E-2</v>
      </c>
      <c r="J214" s="3">
        <v>5.7280000000000005E-4</v>
      </c>
      <c r="K214" s="3">
        <v>1.1969000000000001</v>
      </c>
      <c r="L214" s="3">
        <v>3.0142000000000002</v>
      </c>
      <c r="M214" s="3">
        <v>308.36</v>
      </c>
      <c r="N214" s="3">
        <v>5.976</v>
      </c>
      <c r="O214" s="3">
        <v>24.744</v>
      </c>
      <c r="P214" s="3">
        <v>0.24606</v>
      </c>
      <c r="Q214" s="3">
        <v>1.5736001000000001E-7</v>
      </c>
      <c r="R214" s="3">
        <v>62.250476999999997</v>
      </c>
      <c r="S214" s="3">
        <v>11.305153000000001</v>
      </c>
      <c r="T214" s="3">
        <v>398.06130000000002</v>
      </c>
      <c r="U214" s="3">
        <v>405.13690000000003</v>
      </c>
      <c r="V214">
        <f t="shared" si="22"/>
        <v>43.869723999999962</v>
      </c>
      <c r="W214" s="3">
        <v>-13.08</v>
      </c>
      <c r="X214" s="3"/>
      <c r="Y214" s="3">
        <f t="shared" si="23"/>
        <v>26.229723999999962</v>
      </c>
      <c r="Z214">
        <f t="shared" si="24"/>
        <v>0.53942315857404366</v>
      </c>
    </row>
    <row r="215" spans="1:26" x14ac:dyDescent="0.35">
      <c r="A215" s="7">
        <f t="shared" si="20"/>
        <v>40033.333333333336</v>
      </c>
      <c r="B215" s="3">
        <v>220</v>
      </c>
      <c r="C215" s="3">
        <v>8</v>
      </c>
      <c r="D215" s="3">
        <v>0</v>
      </c>
      <c r="E215" s="3">
        <f t="shared" si="21"/>
        <v>800</v>
      </c>
      <c r="F215" s="3">
        <f t="shared" si="25"/>
        <v>220.33333333333334</v>
      </c>
      <c r="G215" s="3">
        <v>36000</v>
      </c>
      <c r="H215" s="3">
        <v>290.39999999999998</v>
      </c>
      <c r="I215" s="3">
        <v>1.5155999999999999E-2</v>
      </c>
      <c r="J215" s="3">
        <v>5.6923E-4</v>
      </c>
      <c r="K215" s="3">
        <v>1.1964999999999999</v>
      </c>
      <c r="L215" s="3">
        <v>3.2717999999999998</v>
      </c>
      <c r="M215" s="3">
        <v>305.62</v>
      </c>
      <c r="N215" s="3">
        <v>13.403</v>
      </c>
      <c r="O215" s="3">
        <v>46.878999999999998</v>
      </c>
      <c r="P215" s="3">
        <v>0.26784999999999998</v>
      </c>
      <c r="Q215" s="3">
        <v>1.3423000999999999E-7</v>
      </c>
      <c r="R215" s="3">
        <v>110.7119</v>
      </c>
      <c r="S215" s="3">
        <v>19.540179999999999</v>
      </c>
      <c r="T215" s="3">
        <v>397.92757</v>
      </c>
      <c r="U215" s="3">
        <v>407.83909999999997</v>
      </c>
      <c r="V215">
        <f t="shared" si="22"/>
        <v>81.260190000000023</v>
      </c>
      <c r="W215" s="3">
        <v>-0.80933332999999996</v>
      </c>
      <c r="X215" s="3"/>
      <c r="Y215" s="3">
        <f t="shared" si="23"/>
        <v>21.78752333000002</v>
      </c>
      <c r="Z215">
        <f t="shared" si="24"/>
        <v>0.73452357896130571</v>
      </c>
    </row>
    <row r="216" spans="1:26" x14ac:dyDescent="0.35">
      <c r="A216" s="7">
        <f t="shared" si="20"/>
        <v>40033.354166666672</v>
      </c>
      <c r="B216" s="3">
        <v>220</v>
      </c>
      <c r="C216" s="3">
        <v>8</v>
      </c>
      <c r="D216" s="3">
        <v>30</v>
      </c>
      <c r="E216" s="3">
        <f t="shared" si="21"/>
        <v>830</v>
      </c>
      <c r="F216" s="3">
        <f t="shared" si="25"/>
        <v>220.35416666666669</v>
      </c>
      <c r="G216" s="3">
        <v>36000</v>
      </c>
      <c r="H216" s="3">
        <v>290.57</v>
      </c>
      <c r="I216" s="3">
        <v>1.52E-2</v>
      </c>
      <c r="J216" s="3">
        <v>5.6880001999999998E-4</v>
      </c>
      <c r="K216" s="3">
        <v>1.196</v>
      </c>
      <c r="L216" s="3">
        <v>3.5264000000000002</v>
      </c>
      <c r="M216" s="3">
        <v>301.68</v>
      </c>
      <c r="N216" s="3">
        <v>22.273</v>
      </c>
      <c r="O216" s="3">
        <v>67.867999999999995</v>
      </c>
      <c r="P216" s="3">
        <v>0.29204000000000002</v>
      </c>
      <c r="Q216" s="3">
        <v>1.1745E-7</v>
      </c>
      <c r="R216" s="3">
        <v>162.47200000000001</v>
      </c>
      <c r="S216" s="3">
        <v>29.001650000000001</v>
      </c>
      <c r="T216" s="3">
        <v>397.71953000000002</v>
      </c>
      <c r="U216" s="3">
        <v>410.63312999999999</v>
      </c>
      <c r="V216">
        <f t="shared" si="22"/>
        <v>120.55675000000002</v>
      </c>
      <c r="W216" s="3">
        <v>13.067</v>
      </c>
      <c r="X216" s="3"/>
      <c r="Y216" s="3">
        <f t="shared" si="23"/>
        <v>17.348750000000031</v>
      </c>
      <c r="Z216">
        <f t="shared" si="24"/>
        <v>0.83860088985228809</v>
      </c>
    </row>
    <row r="217" spans="1:26" x14ac:dyDescent="0.35">
      <c r="A217" s="7">
        <f t="shared" si="20"/>
        <v>40033.375</v>
      </c>
      <c r="B217" s="3">
        <v>220</v>
      </c>
      <c r="C217" s="3">
        <v>9</v>
      </c>
      <c r="D217" s="3">
        <v>0</v>
      </c>
      <c r="E217" s="3">
        <f t="shared" si="21"/>
        <v>900</v>
      </c>
      <c r="F217" s="3">
        <f t="shared" si="25"/>
        <v>220.375</v>
      </c>
      <c r="G217" s="3">
        <v>36000</v>
      </c>
      <c r="H217" s="3">
        <v>290.58</v>
      </c>
      <c r="I217" s="3">
        <v>1.5153E-2</v>
      </c>
      <c r="J217" s="3">
        <v>5.7007E-4</v>
      </c>
      <c r="K217" s="3">
        <v>1.1959</v>
      </c>
      <c r="L217" s="3">
        <v>3.0186999999999999</v>
      </c>
      <c r="M217" s="3">
        <v>300.69</v>
      </c>
      <c r="N217" s="3">
        <v>24.187000000000001</v>
      </c>
      <c r="O217" s="3">
        <v>68.438999999999993</v>
      </c>
      <c r="P217" s="3">
        <v>0.27410000000000001</v>
      </c>
      <c r="Q217" s="3">
        <v>1.4328E-7</v>
      </c>
      <c r="R217" s="3">
        <v>148.08412999999999</v>
      </c>
      <c r="S217" s="3">
        <v>26.707689999999999</v>
      </c>
      <c r="T217" s="3">
        <v>397.81553000000002</v>
      </c>
      <c r="U217" s="3">
        <v>411.38623000000001</v>
      </c>
      <c r="V217">
        <f t="shared" si="22"/>
        <v>107.80573999999996</v>
      </c>
      <c r="W217" s="3">
        <v>13.473333</v>
      </c>
      <c r="X217" s="3"/>
      <c r="Y217" s="3">
        <f t="shared" si="23"/>
        <v>1.7064069999999667</v>
      </c>
      <c r="Z217">
        <f t="shared" si="24"/>
        <v>0.98191070222558863</v>
      </c>
    </row>
    <row r="218" spans="1:26" x14ac:dyDescent="0.35">
      <c r="A218" s="7">
        <f t="shared" si="20"/>
        <v>40033.395833333336</v>
      </c>
      <c r="B218" s="3">
        <v>220</v>
      </c>
      <c r="C218" s="3">
        <v>9</v>
      </c>
      <c r="D218" s="3">
        <v>30</v>
      </c>
      <c r="E218" s="3">
        <f t="shared" si="21"/>
        <v>930</v>
      </c>
      <c r="F218" s="3">
        <f t="shared" si="25"/>
        <v>220.39583333333334</v>
      </c>
      <c r="G218" s="3">
        <v>36000</v>
      </c>
      <c r="H218" s="3">
        <v>290.76</v>
      </c>
      <c r="I218" s="3">
        <v>1.5219E-2</v>
      </c>
      <c r="J218" s="3">
        <v>5.7068001000000002E-4</v>
      </c>
      <c r="K218" s="3">
        <v>1.1952</v>
      </c>
      <c r="L218" s="3">
        <v>2.4550000000000001</v>
      </c>
      <c r="M218" s="3">
        <v>306.02</v>
      </c>
      <c r="N218" s="3">
        <v>15.441000000000001</v>
      </c>
      <c r="O218" s="3">
        <v>50.747999999999998</v>
      </c>
      <c r="P218" s="3">
        <v>0.21215999999999999</v>
      </c>
      <c r="Q218" s="3">
        <v>1.8052E-7</v>
      </c>
      <c r="R218" s="3">
        <v>112.0671</v>
      </c>
      <c r="S218" s="3">
        <v>20.154677</v>
      </c>
      <c r="T218" s="3">
        <v>398.49059999999997</v>
      </c>
      <c r="U218" s="3">
        <v>411.70773000000003</v>
      </c>
      <c r="V218">
        <f t="shared" si="22"/>
        <v>78.695292999999936</v>
      </c>
      <c r="W218" s="3">
        <v>7.5694999999999997</v>
      </c>
      <c r="X218" s="3"/>
      <c r="Y218" s="3">
        <f t="shared" si="23"/>
        <v>4.9367929999999358</v>
      </c>
      <c r="Z218">
        <f t="shared" si="24"/>
        <v>0.93059067896789649</v>
      </c>
    </row>
    <row r="219" spans="1:26" x14ac:dyDescent="0.35">
      <c r="A219" s="7">
        <f t="shared" si="20"/>
        <v>40033.416666666664</v>
      </c>
      <c r="B219" s="3">
        <v>220</v>
      </c>
      <c r="C219" s="3">
        <v>10</v>
      </c>
      <c r="D219" s="3">
        <v>0</v>
      </c>
      <c r="E219" s="3">
        <f t="shared" si="21"/>
        <v>1000</v>
      </c>
      <c r="F219" s="3">
        <f t="shared" si="25"/>
        <v>220.41666666666666</v>
      </c>
      <c r="G219" s="3">
        <v>36000</v>
      </c>
      <c r="H219" s="3">
        <v>290.91000000000003</v>
      </c>
      <c r="I219" s="3">
        <v>1.5153E-2</v>
      </c>
      <c r="J219" s="3">
        <v>5.6984997000000001E-4</v>
      </c>
      <c r="K219" s="3">
        <v>1.1946000000000001</v>
      </c>
      <c r="L219" s="3">
        <v>3.1057000000000001</v>
      </c>
      <c r="M219" s="3">
        <v>325.70999999999998</v>
      </c>
      <c r="N219" s="3">
        <v>21.994</v>
      </c>
      <c r="O219" s="3">
        <v>61.814999999999998</v>
      </c>
      <c r="P219" s="3">
        <v>0.21498999999999999</v>
      </c>
      <c r="Q219" s="3">
        <v>1.5206E-7</v>
      </c>
      <c r="R219" s="3">
        <v>178.42757</v>
      </c>
      <c r="S219" s="3">
        <v>33.78257</v>
      </c>
      <c r="T219" s="3">
        <v>398.11176999999998</v>
      </c>
      <c r="U219" s="3">
        <v>413.99272999999999</v>
      </c>
      <c r="V219">
        <f t="shared" si="22"/>
        <v>128.76403999999997</v>
      </c>
      <c r="W219" s="3">
        <v>6.6436666999999998</v>
      </c>
      <c r="X219" s="3"/>
      <c r="Y219" s="3">
        <f t="shared" si="23"/>
        <v>38.311373299999971</v>
      </c>
      <c r="Z219">
        <f t="shared" si="24"/>
        <v>0.68628188512096544</v>
      </c>
    </row>
    <row r="220" spans="1:26" x14ac:dyDescent="0.35">
      <c r="A220" s="7">
        <f t="shared" si="20"/>
        <v>40033.4375</v>
      </c>
      <c r="B220" s="3">
        <v>220</v>
      </c>
      <c r="C220" s="3">
        <v>10</v>
      </c>
      <c r="D220" s="3">
        <v>30</v>
      </c>
      <c r="E220" s="3">
        <f t="shared" si="21"/>
        <v>1030</v>
      </c>
      <c r="F220" s="3">
        <f t="shared" si="25"/>
        <v>220.4375</v>
      </c>
      <c r="G220" s="3">
        <v>36000</v>
      </c>
      <c r="H220" s="3">
        <v>291.14999999999998</v>
      </c>
      <c r="I220" s="3">
        <v>1.5138E-2</v>
      </c>
      <c r="J220" s="3">
        <v>5.7039001999999997E-4</v>
      </c>
      <c r="K220" s="3">
        <v>1.1937</v>
      </c>
      <c r="L220" s="3">
        <v>3.3822999999999999</v>
      </c>
      <c r="M220" s="3">
        <v>322.33</v>
      </c>
      <c r="N220" s="3">
        <v>28.771000000000001</v>
      </c>
      <c r="O220" s="3">
        <v>78.701999999999998</v>
      </c>
      <c r="P220" s="3">
        <v>0.26096999999999998</v>
      </c>
      <c r="Q220" s="3">
        <v>1.8295000000000001E-7</v>
      </c>
      <c r="R220" s="3">
        <v>175.42093</v>
      </c>
      <c r="S220" s="3">
        <v>33.388672999999997</v>
      </c>
      <c r="T220" s="3">
        <v>399.26350000000002</v>
      </c>
      <c r="U220" s="3">
        <v>416.17592999999999</v>
      </c>
      <c r="V220">
        <f t="shared" si="22"/>
        <v>125.1198270000001</v>
      </c>
      <c r="W220" s="3">
        <v>13.651</v>
      </c>
      <c r="X220" s="3"/>
      <c r="Y220" s="3">
        <f t="shared" si="23"/>
        <v>3.9958270000001015</v>
      </c>
      <c r="Z220">
        <f t="shared" si="24"/>
        <v>0.96415296448755039</v>
      </c>
    </row>
    <row r="221" spans="1:26" x14ac:dyDescent="0.35">
      <c r="A221" s="7">
        <f t="shared" si="20"/>
        <v>40033.458333333336</v>
      </c>
      <c r="B221" s="3">
        <v>220</v>
      </c>
      <c r="C221" s="3">
        <v>11</v>
      </c>
      <c r="D221" s="3">
        <v>0</v>
      </c>
      <c r="E221" s="3">
        <f t="shared" si="21"/>
        <v>1100</v>
      </c>
      <c r="F221" s="3">
        <f t="shared" si="25"/>
        <v>220.45833333333334</v>
      </c>
      <c r="G221" s="3">
        <v>36000</v>
      </c>
      <c r="H221" s="3">
        <v>291.3</v>
      </c>
      <c r="I221" s="3">
        <v>1.5117999999999999E-2</v>
      </c>
      <c r="J221" s="3">
        <v>5.6974002000000003E-4</v>
      </c>
      <c r="K221" s="3">
        <v>1.1931</v>
      </c>
      <c r="L221" s="3">
        <v>3.0373000000000001</v>
      </c>
      <c r="M221" s="3">
        <v>320.17</v>
      </c>
      <c r="N221" s="3">
        <v>20.181000000000001</v>
      </c>
      <c r="O221" s="3">
        <v>65.781999999999996</v>
      </c>
      <c r="P221" s="3">
        <v>0.24127999999999999</v>
      </c>
      <c r="Q221" s="3">
        <v>1.8358000000000001E-7</v>
      </c>
      <c r="R221" s="3">
        <v>144.62639999999999</v>
      </c>
      <c r="S221" s="3">
        <v>27.803796999999999</v>
      </c>
      <c r="T221" s="3">
        <v>399.68092999999999</v>
      </c>
      <c r="U221" s="3">
        <v>415.69170000000003</v>
      </c>
      <c r="V221">
        <f t="shared" si="22"/>
        <v>100.81183299999992</v>
      </c>
      <c r="W221" s="3">
        <v>7.8696666999999998</v>
      </c>
      <c r="X221" s="3"/>
      <c r="Y221" s="3">
        <f t="shared" si="23"/>
        <v>6.9791662999999282</v>
      </c>
      <c r="Z221">
        <f t="shared" si="24"/>
        <v>0.92490850409627323</v>
      </c>
    </row>
    <row r="222" spans="1:26" x14ac:dyDescent="0.35">
      <c r="A222" s="7">
        <f t="shared" si="20"/>
        <v>40033.479166666672</v>
      </c>
      <c r="B222" s="3">
        <v>220</v>
      </c>
      <c r="C222" s="3">
        <v>11</v>
      </c>
      <c r="D222" s="3">
        <v>30</v>
      </c>
      <c r="E222" s="3">
        <f t="shared" si="21"/>
        <v>1130</v>
      </c>
      <c r="F222" s="3">
        <f t="shared" si="25"/>
        <v>220.47916666666669</v>
      </c>
      <c r="G222" s="3">
        <v>36000</v>
      </c>
      <c r="H222" s="3">
        <v>291.04000000000002</v>
      </c>
      <c r="I222" s="3">
        <v>1.4827E-2</v>
      </c>
      <c r="J222" s="3">
        <v>5.6692999000000003E-4</v>
      </c>
      <c r="K222" s="3">
        <v>1.1941999999999999</v>
      </c>
      <c r="L222" s="3">
        <v>3.4495</v>
      </c>
      <c r="M222" s="3">
        <v>312.61</v>
      </c>
      <c r="N222" s="3">
        <v>9.7029999999999994</v>
      </c>
      <c r="O222" s="3">
        <v>55.942999999999998</v>
      </c>
      <c r="P222" s="3">
        <v>0.26834000000000002</v>
      </c>
      <c r="Q222" s="3">
        <v>1.6302000000000001E-7</v>
      </c>
      <c r="R222" s="3">
        <v>99.658670000000001</v>
      </c>
      <c r="S222" s="3">
        <v>19.281213000000001</v>
      </c>
      <c r="T222" s="3">
        <v>399.14866999999998</v>
      </c>
      <c r="U222" s="3">
        <v>411.83112999999997</v>
      </c>
      <c r="V222">
        <f t="shared" si="22"/>
        <v>67.694997000000001</v>
      </c>
      <c r="W222" s="3">
        <v>-7.1289999999999996</v>
      </c>
      <c r="X222" s="3"/>
      <c r="Y222" s="3">
        <f t="shared" si="23"/>
        <v>9.1779969999999995</v>
      </c>
      <c r="Z222">
        <f t="shared" si="24"/>
        <v>0.87733885694451741</v>
      </c>
    </row>
    <row r="223" spans="1:26" x14ac:dyDescent="0.35">
      <c r="A223" s="7">
        <f t="shared" si="20"/>
        <v>40033.5</v>
      </c>
      <c r="B223" s="3">
        <v>220</v>
      </c>
      <c r="C223" s="3">
        <v>12</v>
      </c>
      <c r="D223" s="3">
        <v>0</v>
      </c>
      <c r="E223" s="3">
        <f t="shared" si="21"/>
        <v>1200</v>
      </c>
      <c r="F223" s="3">
        <f t="shared" si="25"/>
        <v>220.5</v>
      </c>
      <c r="G223" s="3">
        <v>36000</v>
      </c>
      <c r="H223" s="3">
        <v>291.11</v>
      </c>
      <c r="I223" s="3">
        <v>1.4786000000000001E-2</v>
      </c>
      <c r="J223" s="3">
        <v>5.6815996999999997E-4</v>
      </c>
      <c r="K223" s="3">
        <v>1.1940999999999999</v>
      </c>
      <c r="L223" s="3">
        <v>3.2059000000000002</v>
      </c>
      <c r="M223" s="3">
        <v>324.2</v>
      </c>
      <c r="N223" s="3">
        <v>15.541</v>
      </c>
      <c r="O223" s="3">
        <v>59.741999999999997</v>
      </c>
      <c r="P223" s="3">
        <v>0.25270999999999999</v>
      </c>
      <c r="Q223" s="3">
        <v>1.8475999999999999E-7</v>
      </c>
      <c r="R223" s="3">
        <v>120.19627</v>
      </c>
      <c r="S223" s="3">
        <v>23.622937</v>
      </c>
      <c r="T223" s="3">
        <v>398.24212999999997</v>
      </c>
      <c r="U223" s="3">
        <v>413.07913000000002</v>
      </c>
      <c r="V223">
        <f t="shared" si="22"/>
        <v>81.736332999999945</v>
      </c>
      <c r="W223" s="3">
        <v>-6.1669999999999998</v>
      </c>
      <c r="X223" s="3"/>
      <c r="Y223" s="3">
        <f t="shared" si="23"/>
        <v>12.620332999999951</v>
      </c>
      <c r="Z223">
        <f t="shared" si="24"/>
        <v>0.85642941434314035</v>
      </c>
    </row>
    <row r="224" spans="1:26" x14ac:dyDescent="0.35">
      <c r="A224" s="7">
        <f t="shared" si="20"/>
        <v>40033.520833333336</v>
      </c>
      <c r="B224" s="3">
        <v>220</v>
      </c>
      <c r="C224" s="3">
        <v>12</v>
      </c>
      <c r="D224" s="3">
        <v>30</v>
      </c>
      <c r="E224" s="3">
        <f t="shared" si="21"/>
        <v>1230</v>
      </c>
      <c r="F224" s="3">
        <f t="shared" si="25"/>
        <v>220.52083333333334</v>
      </c>
      <c r="G224" s="3">
        <v>36000</v>
      </c>
      <c r="H224" s="3">
        <v>291.49</v>
      </c>
      <c r="I224" s="3">
        <v>1.4859000000000001E-2</v>
      </c>
      <c r="J224" s="3">
        <v>5.6795002000000004E-4</v>
      </c>
      <c r="K224" s="3">
        <v>1.1924999999999999</v>
      </c>
      <c r="L224" s="3">
        <v>3.1545000000000001</v>
      </c>
      <c r="M224" s="3">
        <v>321.66000000000003</v>
      </c>
      <c r="N224" s="3">
        <v>31.966999999999999</v>
      </c>
      <c r="O224" s="3">
        <v>84.436999999999998</v>
      </c>
      <c r="P224" s="3">
        <v>0.27007999999999999</v>
      </c>
      <c r="Q224" s="3">
        <v>1.6855000000000001E-7</v>
      </c>
      <c r="R224" s="3">
        <v>206.03236999999999</v>
      </c>
      <c r="S224" s="3">
        <v>42.149636999999998</v>
      </c>
      <c r="T224" s="3">
        <v>399.2081</v>
      </c>
      <c r="U224" s="3">
        <v>419.33067</v>
      </c>
      <c r="V224">
        <f t="shared" si="22"/>
        <v>143.76016299999998</v>
      </c>
      <c r="W224" s="3">
        <v>11.940333000000001</v>
      </c>
      <c r="X224" s="3"/>
      <c r="Y224" s="3">
        <f t="shared" si="23"/>
        <v>15.41582999999998</v>
      </c>
      <c r="Z224">
        <f t="shared" si="24"/>
        <v>0.88305378636886445</v>
      </c>
    </row>
    <row r="225" spans="1:26" x14ac:dyDescent="0.35">
      <c r="A225" s="7">
        <f t="shared" si="20"/>
        <v>40033.541666666664</v>
      </c>
      <c r="B225" s="3">
        <v>220</v>
      </c>
      <c r="C225" s="3">
        <v>13</v>
      </c>
      <c r="D225" s="3">
        <v>0</v>
      </c>
      <c r="E225" s="3">
        <f t="shared" si="21"/>
        <v>1300</v>
      </c>
      <c r="F225" s="3">
        <f t="shared" si="25"/>
        <v>220.54166666666666</v>
      </c>
      <c r="G225" s="3">
        <v>36000</v>
      </c>
      <c r="H225" s="3">
        <v>291.98</v>
      </c>
      <c r="I225" s="3">
        <v>1.4888E-2</v>
      </c>
      <c r="J225" s="3">
        <v>5.6402001E-4</v>
      </c>
      <c r="K225" s="3">
        <v>1.1902999999999999</v>
      </c>
      <c r="L225" s="3">
        <v>3.1722000000000001</v>
      </c>
      <c r="M225" s="3">
        <v>311.08999999999997</v>
      </c>
      <c r="N225" s="3">
        <v>47.343000000000004</v>
      </c>
      <c r="O225" s="3">
        <v>108.56</v>
      </c>
      <c r="P225" s="3">
        <v>0.26296999999999998</v>
      </c>
      <c r="Q225" s="3">
        <v>2.0431000000000001E-7</v>
      </c>
      <c r="R225" s="3">
        <v>276.42496999999997</v>
      </c>
      <c r="S225" s="3">
        <v>56.420276999999999</v>
      </c>
      <c r="T225" s="3">
        <v>401.38839999999999</v>
      </c>
      <c r="U225" s="3">
        <v>426.99327</v>
      </c>
      <c r="V225">
        <f t="shared" si="22"/>
        <v>194.39982299999991</v>
      </c>
      <c r="W225" s="3">
        <v>36.526667000000003</v>
      </c>
      <c r="X225" s="3"/>
      <c r="Y225" s="3">
        <f t="shared" si="23"/>
        <v>1.9701559999998892</v>
      </c>
      <c r="Z225">
        <f t="shared" si="24"/>
        <v>0.98752063967100345</v>
      </c>
    </row>
    <row r="226" spans="1:26" x14ac:dyDescent="0.35">
      <c r="A226" s="7">
        <f t="shared" si="20"/>
        <v>40033.5625</v>
      </c>
      <c r="B226" s="3">
        <v>220</v>
      </c>
      <c r="C226" s="3">
        <v>13</v>
      </c>
      <c r="D226" s="3">
        <v>30</v>
      </c>
      <c r="E226" s="3">
        <f t="shared" si="21"/>
        <v>1330</v>
      </c>
      <c r="F226" s="3">
        <f t="shared" si="25"/>
        <v>220.5625</v>
      </c>
      <c r="G226" s="3">
        <v>36000</v>
      </c>
      <c r="H226" s="3">
        <v>292.08999999999997</v>
      </c>
      <c r="I226" s="3">
        <v>1.4692999999999999E-2</v>
      </c>
      <c r="J226" s="3">
        <v>5.6296999999999999E-4</v>
      </c>
      <c r="K226" s="3">
        <v>1.19</v>
      </c>
      <c r="L226" s="3">
        <v>3.2545000000000002</v>
      </c>
      <c r="M226" s="3">
        <v>304.83999999999997</v>
      </c>
      <c r="N226" s="3">
        <v>52.674999999999997</v>
      </c>
      <c r="O226" s="3">
        <v>123.06</v>
      </c>
      <c r="P226" s="3">
        <v>0.28253</v>
      </c>
      <c r="Q226" s="3">
        <v>1.5022E-7</v>
      </c>
      <c r="R226" s="3">
        <v>285.94119999999998</v>
      </c>
      <c r="S226" s="3">
        <v>58.735660000000003</v>
      </c>
      <c r="T226" s="3">
        <v>400.85926999999998</v>
      </c>
      <c r="U226" s="3">
        <v>429.58253000000002</v>
      </c>
      <c r="V226">
        <f t="shared" si="22"/>
        <v>198.48227999999995</v>
      </c>
      <c r="W226" s="3">
        <v>43.096666999999997</v>
      </c>
      <c r="X226" s="3"/>
      <c r="Y226" s="3">
        <f t="shared" si="23"/>
        <v>-20.349387000000064</v>
      </c>
      <c r="Z226">
        <f t="shared" si="24"/>
        <v>1.1309605606794502</v>
      </c>
    </row>
    <row r="227" spans="1:26" x14ac:dyDescent="0.35">
      <c r="A227" s="7">
        <f t="shared" si="20"/>
        <v>40033.583333333336</v>
      </c>
      <c r="B227" s="3">
        <v>220</v>
      </c>
      <c r="C227" s="3">
        <v>14</v>
      </c>
      <c r="D227" s="3">
        <v>0</v>
      </c>
      <c r="E227" s="3">
        <f t="shared" si="21"/>
        <v>1400</v>
      </c>
      <c r="F227" s="3">
        <f t="shared" si="25"/>
        <v>220.58333333333334</v>
      </c>
      <c r="G227" s="3">
        <v>36000</v>
      </c>
      <c r="H227" s="3">
        <v>292.04000000000002</v>
      </c>
      <c r="I227" s="3">
        <v>1.4721E-2</v>
      </c>
      <c r="J227" s="3">
        <v>5.6558998999999997E-4</v>
      </c>
      <c r="K227" s="3">
        <v>1.19</v>
      </c>
      <c r="L227" s="3">
        <v>3.4373999999999998</v>
      </c>
      <c r="M227" s="3">
        <v>324.61</v>
      </c>
      <c r="N227" s="3">
        <v>39.985999999999997</v>
      </c>
      <c r="O227" s="3">
        <v>82.19</v>
      </c>
      <c r="P227" s="3">
        <v>0.26161000000000001</v>
      </c>
      <c r="Q227" s="3">
        <v>1.7013999999999999E-7</v>
      </c>
      <c r="R227" s="3">
        <v>221.6628</v>
      </c>
      <c r="S227" s="3">
        <v>46.350517000000004</v>
      </c>
      <c r="T227" s="3">
        <v>401.40163000000001</v>
      </c>
      <c r="U227" s="3">
        <v>426.39490000000001</v>
      </c>
      <c r="V227">
        <f t="shared" si="22"/>
        <v>150.31901300000004</v>
      </c>
      <c r="W227" s="3">
        <v>18.913333000000002</v>
      </c>
      <c r="X227" s="3"/>
      <c r="Y227" s="3">
        <f t="shared" si="23"/>
        <v>9.2296800000000516</v>
      </c>
      <c r="Z227">
        <f t="shared" si="24"/>
        <v>0.92976194027533621</v>
      </c>
    </row>
    <row r="228" spans="1:26" x14ac:dyDescent="0.35">
      <c r="A228" s="7">
        <f t="shared" si="20"/>
        <v>40033.604166666672</v>
      </c>
      <c r="B228" s="3">
        <v>220</v>
      </c>
      <c r="C228" s="3">
        <v>14</v>
      </c>
      <c r="D228" s="3">
        <v>30</v>
      </c>
      <c r="E228" s="3">
        <f t="shared" si="21"/>
        <v>1430</v>
      </c>
      <c r="F228" s="3">
        <f t="shared" si="25"/>
        <v>220.60416666666669</v>
      </c>
      <c r="G228" s="3">
        <v>36000</v>
      </c>
      <c r="H228" s="3">
        <v>292.29000000000002</v>
      </c>
      <c r="I228" s="3">
        <v>1.4723E-2</v>
      </c>
      <c r="J228" s="3">
        <v>5.6599999999999999E-4</v>
      </c>
      <c r="K228" s="3">
        <v>1.1888000000000001</v>
      </c>
      <c r="L228" s="3">
        <v>2.8509000000000002</v>
      </c>
      <c r="M228" s="3">
        <v>319.58999999999997</v>
      </c>
      <c r="N228" s="3">
        <v>55.363999999999997</v>
      </c>
      <c r="O228" s="3">
        <v>99.497</v>
      </c>
      <c r="P228" s="3">
        <v>0.24296000000000001</v>
      </c>
      <c r="Q228" s="3">
        <v>1.8972000000000001E-7</v>
      </c>
      <c r="R228" s="3">
        <v>276.53277000000003</v>
      </c>
      <c r="S228" s="3">
        <v>58.375636999999998</v>
      </c>
      <c r="T228" s="3">
        <v>401.24243000000001</v>
      </c>
      <c r="U228" s="3">
        <v>432.67399999999998</v>
      </c>
      <c r="V228">
        <f t="shared" si="22"/>
        <v>186.72556300000008</v>
      </c>
      <c r="W228" s="3">
        <v>32.54</v>
      </c>
      <c r="X228" s="3"/>
      <c r="Y228" s="3">
        <f t="shared" si="23"/>
        <v>-0.67543699999992413</v>
      </c>
      <c r="Z228">
        <f t="shared" si="24"/>
        <v>1.0043806760299594</v>
      </c>
    </row>
    <row r="229" spans="1:26" x14ac:dyDescent="0.35">
      <c r="A229" s="7">
        <f t="shared" si="20"/>
        <v>40033.625</v>
      </c>
      <c r="B229" s="3">
        <v>220</v>
      </c>
      <c r="C229" s="3">
        <v>15</v>
      </c>
      <c r="D229" s="3">
        <v>0</v>
      </c>
      <c r="E229" s="3">
        <f t="shared" si="21"/>
        <v>1500</v>
      </c>
      <c r="F229" s="3">
        <f t="shared" si="25"/>
        <v>220.625</v>
      </c>
      <c r="G229" s="3">
        <v>36000</v>
      </c>
      <c r="H229" s="3">
        <v>292.5</v>
      </c>
      <c r="I229" s="3">
        <v>1.4707E-2</v>
      </c>
      <c r="J229" s="3">
        <v>5.6507002000000001E-4</v>
      </c>
      <c r="K229" s="3">
        <v>1.1878</v>
      </c>
      <c r="L229" s="3">
        <v>2.3992</v>
      </c>
      <c r="M229" s="3">
        <v>319.60000000000002</v>
      </c>
      <c r="N229" s="3">
        <v>39.835999999999999</v>
      </c>
      <c r="O229" s="3">
        <v>83.197999999999993</v>
      </c>
      <c r="P229" s="3">
        <v>0.20566999999999999</v>
      </c>
      <c r="Q229" s="3">
        <v>2.0164001000000001E-7</v>
      </c>
      <c r="R229" s="3">
        <v>192.9468</v>
      </c>
      <c r="S229" s="3">
        <v>39.850042999999999</v>
      </c>
      <c r="T229" s="3">
        <v>402.99713000000003</v>
      </c>
      <c r="U229" s="3">
        <v>430.27463</v>
      </c>
      <c r="V229">
        <f t="shared" si="22"/>
        <v>125.81925699999999</v>
      </c>
      <c r="W229" s="3">
        <v>24.736667000000001</v>
      </c>
      <c r="X229" s="3"/>
      <c r="Y229" s="3">
        <f t="shared" si="23"/>
        <v>-21.951409999999999</v>
      </c>
      <c r="Z229">
        <f t="shared" si="24"/>
        <v>1.2171631138458165</v>
      </c>
    </row>
    <row r="230" spans="1:26" x14ac:dyDescent="0.35">
      <c r="A230" s="7">
        <f t="shared" si="20"/>
        <v>40033.645833333336</v>
      </c>
      <c r="B230" s="3">
        <v>220</v>
      </c>
      <c r="C230" s="3">
        <v>15</v>
      </c>
      <c r="D230" s="3">
        <v>30</v>
      </c>
      <c r="E230" s="3">
        <f t="shared" si="21"/>
        <v>1530</v>
      </c>
      <c r="F230" s="3">
        <f t="shared" si="25"/>
        <v>220.64583333333334</v>
      </c>
      <c r="G230" s="3">
        <v>36000</v>
      </c>
      <c r="H230" s="3">
        <v>292.60000000000002</v>
      </c>
      <c r="I230" s="3">
        <v>1.4585000000000001E-2</v>
      </c>
      <c r="J230" s="3">
        <v>5.6311999999999996E-4</v>
      </c>
      <c r="K230" s="3">
        <v>1.1875</v>
      </c>
      <c r="L230" s="3">
        <v>1.8838999999999999</v>
      </c>
      <c r="M230" s="3">
        <v>314.68</v>
      </c>
      <c r="N230" s="3">
        <v>25.869</v>
      </c>
      <c r="O230" s="3">
        <v>57.826999999999998</v>
      </c>
      <c r="P230" s="3">
        <v>0.13725999999999999</v>
      </c>
      <c r="Q230" s="3">
        <v>1.5092E-7</v>
      </c>
      <c r="R230" s="3">
        <v>167.82572999999999</v>
      </c>
      <c r="S230" s="3">
        <v>34.577222999999996</v>
      </c>
      <c r="T230" s="3">
        <v>402.75862999999998</v>
      </c>
      <c r="U230" s="3">
        <v>429.93927000000002</v>
      </c>
      <c r="V230">
        <f t="shared" si="22"/>
        <v>106.06786699999992</v>
      </c>
      <c r="W230" s="3">
        <v>19.743333</v>
      </c>
      <c r="X230" s="3"/>
      <c r="Y230" s="3">
        <f t="shared" si="23"/>
        <v>2.6285339999999238</v>
      </c>
      <c r="Z230">
        <f t="shared" si="24"/>
        <v>0.96955055673975699</v>
      </c>
    </row>
    <row r="231" spans="1:26" x14ac:dyDescent="0.35">
      <c r="A231" s="7">
        <f t="shared" si="20"/>
        <v>40033.666666666664</v>
      </c>
      <c r="B231" s="3">
        <v>220</v>
      </c>
      <c r="C231" s="3">
        <v>16</v>
      </c>
      <c r="D231" s="3">
        <v>0</v>
      </c>
      <c r="E231" s="3">
        <f t="shared" si="21"/>
        <v>1600</v>
      </c>
      <c r="F231" s="3">
        <f t="shared" si="25"/>
        <v>220.66666666666666</v>
      </c>
      <c r="G231" s="3">
        <v>36000</v>
      </c>
      <c r="H231" s="3">
        <v>292.58999999999997</v>
      </c>
      <c r="I231" s="3">
        <v>1.4701000000000001E-2</v>
      </c>
      <c r="J231" s="3">
        <v>5.6236999999999997E-4</v>
      </c>
      <c r="K231" s="3">
        <v>1.1874</v>
      </c>
      <c r="L231" s="3">
        <v>2.1850999999999998</v>
      </c>
      <c r="M231" s="3">
        <v>352.93</v>
      </c>
      <c r="N231" s="3">
        <v>14.92</v>
      </c>
      <c r="O231" s="3">
        <v>51.32</v>
      </c>
      <c r="P231" s="3">
        <v>0.17279</v>
      </c>
      <c r="Q231" s="3">
        <v>1.8159E-7</v>
      </c>
      <c r="R231" s="3">
        <v>103.01251000000001</v>
      </c>
      <c r="S231" s="3">
        <v>20.980139999999999</v>
      </c>
      <c r="T231" s="3">
        <v>404.01920000000001</v>
      </c>
      <c r="U231" s="3">
        <v>425.0521</v>
      </c>
      <c r="V231">
        <f t="shared" si="22"/>
        <v>60.999470000000031</v>
      </c>
      <c r="W231" s="3">
        <v>7.3223333000000004</v>
      </c>
      <c r="X231" s="3"/>
      <c r="Y231" s="3">
        <f t="shared" si="23"/>
        <v>-12.562863299999972</v>
      </c>
      <c r="Z231">
        <f t="shared" si="24"/>
        <v>1.234044959778936</v>
      </c>
    </row>
    <row r="232" spans="1:26" x14ac:dyDescent="0.35">
      <c r="A232" s="7">
        <f t="shared" si="20"/>
        <v>40033.6875</v>
      </c>
      <c r="B232" s="3">
        <v>220</v>
      </c>
      <c r="C232" s="3">
        <v>16</v>
      </c>
      <c r="D232" s="3">
        <v>30</v>
      </c>
      <c r="E232" s="3">
        <f t="shared" si="21"/>
        <v>1630</v>
      </c>
      <c r="F232" s="3">
        <f t="shared" si="25"/>
        <v>220.6875</v>
      </c>
      <c r="G232" s="3">
        <v>36000</v>
      </c>
      <c r="H232" s="3">
        <v>292.27999999999997</v>
      </c>
      <c r="I232" s="3">
        <v>1.4735E-2</v>
      </c>
      <c r="J232" s="3">
        <v>5.6343997000000002E-4</v>
      </c>
      <c r="K232" s="3">
        <v>1.1887000000000001</v>
      </c>
      <c r="L232" s="3">
        <v>1.4823</v>
      </c>
      <c r="M232" s="3">
        <v>15.592000000000001</v>
      </c>
      <c r="N232" s="3">
        <v>1.5571999999999999</v>
      </c>
      <c r="O232" s="3">
        <v>29.352</v>
      </c>
      <c r="P232" s="3">
        <v>0.12808</v>
      </c>
      <c r="Q232" s="3">
        <v>1.7592999999999999E-7</v>
      </c>
      <c r="R232" s="3">
        <v>59.892580000000002</v>
      </c>
      <c r="S232" s="3">
        <v>12.92248</v>
      </c>
      <c r="T232" s="3">
        <v>401.22223000000002</v>
      </c>
      <c r="U232" s="3">
        <v>418.94186999999999</v>
      </c>
      <c r="V232">
        <f t="shared" si="22"/>
        <v>29.250460000000032</v>
      </c>
      <c r="W232" s="3">
        <v>-7.867</v>
      </c>
      <c r="X232" s="3"/>
      <c r="Y232" s="3">
        <f t="shared" si="23"/>
        <v>6.2082600000000303</v>
      </c>
      <c r="Z232">
        <f t="shared" si="24"/>
        <v>0.83274017133715439</v>
      </c>
    </row>
    <row r="233" spans="1:26" x14ac:dyDescent="0.35">
      <c r="A233" s="7">
        <f t="shared" si="20"/>
        <v>40033.708333333336</v>
      </c>
      <c r="B233" s="3">
        <v>220</v>
      </c>
      <c r="C233" s="3">
        <v>17</v>
      </c>
      <c r="D233" s="3">
        <v>0</v>
      </c>
      <c r="E233" s="3">
        <f t="shared" si="21"/>
        <v>1700</v>
      </c>
      <c r="F233" s="3">
        <f t="shared" si="25"/>
        <v>220.70833333333334</v>
      </c>
      <c r="G233" s="3">
        <v>36000</v>
      </c>
      <c r="H233" s="3">
        <v>292.45</v>
      </c>
      <c r="I233" s="3">
        <v>1.4762000000000001E-2</v>
      </c>
      <c r="J233" s="3">
        <v>5.6242E-4</v>
      </c>
      <c r="K233" s="3">
        <v>1.1878</v>
      </c>
      <c r="L233" s="3">
        <v>0.43997000000000003</v>
      </c>
      <c r="M233" s="3">
        <v>20.547999999999998</v>
      </c>
      <c r="N233" s="3">
        <v>12.632</v>
      </c>
      <c r="O233" s="3">
        <v>28.297000000000001</v>
      </c>
      <c r="P233" s="3">
        <v>8.5464999E-2</v>
      </c>
      <c r="Q233" s="3">
        <v>1.9257000000000001E-7</v>
      </c>
      <c r="R233" s="3">
        <v>100.24314</v>
      </c>
      <c r="S233" s="3">
        <v>22.489953</v>
      </c>
      <c r="T233" s="3">
        <v>400.03093000000001</v>
      </c>
      <c r="U233" s="3">
        <v>423.25549999999998</v>
      </c>
      <c r="V233">
        <f t="shared" si="22"/>
        <v>54.528617000000054</v>
      </c>
      <c r="W233" s="3">
        <v>0.78933333000000006</v>
      </c>
      <c r="X233" s="3"/>
      <c r="Y233" s="3">
        <f t="shared" si="23"/>
        <v>12.810283670000056</v>
      </c>
      <c r="Z233">
        <f t="shared" si="24"/>
        <v>0.76162161467084477</v>
      </c>
    </row>
    <row r="234" spans="1:26" x14ac:dyDescent="0.35">
      <c r="A234" s="7">
        <f t="shared" si="20"/>
        <v>40033.729166666672</v>
      </c>
      <c r="B234" s="3">
        <v>220</v>
      </c>
      <c r="C234" s="3">
        <v>17</v>
      </c>
      <c r="D234" s="3">
        <v>30</v>
      </c>
      <c r="E234" s="3">
        <f t="shared" si="21"/>
        <v>1730</v>
      </c>
      <c r="F234" s="3">
        <f t="shared" si="25"/>
        <v>220.72916666666669</v>
      </c>
      <c r="G234" s="3">
        <v>36000</v>
      </c>
      <c r="H234" s="3">
        <v>292.73</v>
      </c>
      <c r="I234" s="3">
        <v>1.4921E-2</v>
      </c>
      <c r="J234" s="3">
        <v>5.5991003000000004E-4</v>
      </c>
      <c r="K234" s="3">
        <v>1.1861999999999999</v>
      </c>
      <c r="L234" s="3">
        <v>1.2535000000000001</v>
      </c>
      <c r="M234" s="3">
        <v>333.12</v>
      </c>
      <c r="N234" s="3">
        <v>9.2149999999999999</v>
      </c>
      <c r="O234" s="3">
        <v>30.734000000000002</v>
      </c>
      <c r="P234" s="3">
        <v>0.10885</v>
      </c>
      <c r="Q234" s="3">
        <v>2.0296000000000001E-7</v>
      </c>
      <c r="R234" s="3">
        <v>89.960430000000002</v>
      </c>
      <c r="S234" s="3">
        <v>19.652217</v>
      </c>
      <c r="T234" s="3">
        <v>397.63312999999999</v>
      </c>
      <c r="U234" s="3">
        <v>423.64512999999999</v>
      </c>
      <c r="V234">
        <f t="shared" si="22"/>
        <v>44.296212999999966</v>
      </c>
      <c r="W234" s="3">
        <v>-0.12266667000000001</v>
      </c>
      <c r="X234" s="3"/>
      <c r="Y234" s="3">
        <f t="shared" si="23"/>
        <v>4.469879669999961</v>
      </c>
      <c r="Z234">
        <f t="shared" si="24"/>
        <v>0.89936982420070177</v>
      </c>
    </row>
    <row r="235" spans="1:26" x14ac:dyDescent="0.35">
      <c r="A235" s="7">
        <f t="shared" si="20"/>
        <v>40033.75</v>
      </c>
      <c r="B235" s="3">
        <v>220</v>
      </c>
      <c r="C235" s="3">
        <v>18</v>
      </c>
      <c r="D235" s="3">
        <v>0</v>
      </c>
      <c r="E235" s="3">
        <f t="shared" si="21"/>
        <v>1800</v>
      </c>
      <c r="F235" s="3">
        <f t="shared" si="25"/>
        <v>220.75</v>
      </c>
      <c r="G235" s="3">
        <v>36000</v>
      </c>
      <c r="H235" s="3">
        <v>292.64999999999998</v>
      </c>
      <c r="I235" s="3">
        <v>1.4964E-2</v>
      </c>
      <c r="J235" s="3">
        <v>5.6011997999999997E-4</v>
      </c>
      <c r="K235" s="3">
        <v>1.1865000000000001</v>
      </c>
      <c r="L235" s="3">
        <v>1.5037</v>
      </c>
      <c r="M235" s="3">
        <v>2.9597000000000002</v>
      </c>
      <c r="N235" s="3">
        <v>1.8090999999999999</v>
      </c>
      <c r="O235" s="3">
        <v>32.569000000000003</v>
      </c>
      <c r="P235" s="3">
        <v>0.12878000000000001</v>
      </c>
      <c r="Q235" s="3">
        <v>1.8582000000000001E-7</v>
      </c>
      <c r="R235" s="3">
        <v>86.013092999999998</v>
      </c>
      <c r="S235" s="3">
        <v>19.465240000000001</v>
      </c>
      <c r="T235" s="3">
        <v>375.06087000000002</v>
      </c>
      <c r="U235" s="3">
        <v>419.96679999999998</v>
      </c>
      <c r="V235">
        <f t="shared" si="22"/>
        <v>21.641923000000077</v>
      </c>
      <c r="W235" s="3">
        <v>-5.6935000000000002</v>
      </c>
      <c r="X235" s="3"/>
      <c r="Y235" s="3">
        <f t="shared" si="23"/>
        <v>-7.0426769999999266</v>
      </c>
      <c r="Z235">
        <f t="shared" si="24"/>
        <v>1.2576392178017479</v>
      </c>
    </row>
    <row r="236" spans="1:26" x14ac:dyDescent="0.35">
      <c r="A236" s="7">
        <f t="shared" si="20"/>
        <v>40033.770833333336</v>
      </c>
      <c r="B236" s="3">
        <v>220</v>
      </c>
      <c r="C236" s="3">
        <v>18</v>
      </c>
      <c r="D236" s="3">
        <v>30</v>
      </c>
      <c r="E236" s="3">
        <f t="shared" si="21"/>
        <v>1830</v>
      </c>
      <c r="F236" s="3">
        <f t="shared" si="25"/>
        <v>220.77083333333334</v>
      </c>
      <c r="G236" s="3">
        <v>36000</v>
      </c>
      <c r="H236" s="3">
        <v>292.57</v>
      </c>
      <c r="I236" s="3">
        <v>1.5029000000000001E-2</v>
      </c>
      <c r="J236" s="3">
        <v>5.6203001E-4</v>
      </c>
      <c r="K236" s="3">
        <v>1.1869000000000001</v>
      </c>
      <c r="L236" s="3">
        <v>1.2799</v>
      </c>
      <c r="M236" s="3">
        <v>5.7039</v>
      </c>
      <c r="N236" s="3">
        <v>-1.2302999999999999</v>
      </c>
      <c r="O236" s="3">
        <v>21.463999999999999</v>
      </c>
      <c r="P236" s="3">
        <v>0.11037</v>
      </c>
      <c r="Q236" s="3">
        <v>1.7595000999999999E-7</v>
      </c>
      <c r="R236" s="3">
        <v>61.129623000000002</v>
      </c>
      <c r="S236" s="3">
        <v>15.18582</v>
      </c>
      <c r="T236" s="3">
        <v>386.27987000000002</v>
      </c>
      <c r="U236" s="3">
        <v>418.15320000000003</v>
      </c>
      <c r="V236">
        <f t="shared" si="22"/>
        <v>14.070472999999993</v>
      </c>
      <c r="W236" s="3">
        <v>-10.531667000000001</v>
      </c>
      <c r="X236" s="3"/>
      <c r="Y236" s="3">
        <f t="shared" si="23"/>
        <v>4.3684399999999943</v>
      </c>
      <c r="Z236">
        <f t="shared" si="24"/>
        <v>0.82243658478490111</v>
      </c>
    </row>
    <row r="237" spans="1:26" x14ac:dyDescent="0.35">
      <c r="A237" s="7">
        <f t="shared" si="20"/>
        <v>40033.791666666664</v>
      </c>
      <c r="B237" s="3">
        <v>220</v>
      </c>
      <c r="C237" s="3">
        <v>19</v>
      </c>
      <c r="D237" s="3">
        <v>0</v>
      </c>
      <c r="E237" s="3">
        <f t="shared" si="21"/>
        <v>1900</v>
      </c>
      <c r="F237" s="3">
        <f t="shared" si="25"/>
        <v>220.79166666666666</v>
      </c>
      <c r="G237" s="3">
        <v>36000</v>
      </c>
      <c r="H237" s="3">
        <v>292.39</v>
      </c>
      <c r="I237" s="3">
        <v>1.5318E-2</v>
      </c>
      <c r="J237" s="3">
        <v>5.7660998000000005E-4</v>
      </c>
      <c r="K237" s="3">
        <v>1.1876</v>
      </c>
      <c r="L237" s="3">
        <v>0.73128000000000004</v>
      </c>
      <c r="M237" s="3">
        <v>344.87</v>
      </c>
      <c r="N237" s="3">
        <v>-1.6202000000000001</v>
      </c>
      <c r="O237" s="3">
        <v>7.6275000000000004</v>
      </c>
      <c r="P237" s="3">
        <v>5.0526999000000003E-2</v>
      </c>
      <c r="Q237" s="3">
        <v>1.5013999999999999E-7</v>
      </c>
      <c r="R237" s="3">
        <v>16.728577000000001</v>
      </c>
      <c r="S237" s="3">
        <v>4.5892752999999997</v>
      </c>
      <c r="T237" s="3">
        <v>396.15492999999998</v>
      </c>
      <c r="U237" s="3">
        <v>415.11059999999998</v>
      </c>
      <c r="V237">
        <f t="shared" si="22"/>
        <v>-6.8163683000000219</v>
      </c>
      <c r="W237" s="3">
        <v>-16.713332999999999</v>
      </c>
      <c r="X237" s="3"/>
      <c r="Y237" s="3">
        <f t="shared" si="23"/>
        <v>3.889664699999976</v>
      </c>
      <c r="Z237">
        <f t="shared" si="24"/>
        <v>0.60698407866403881</v>
      </c>
    </row>
    <row r="238" spans="1:26" x14ac:dyDescent="0.35">
      <c r="A238" s="7">
        <f t="shared" si="20"/>
        <v>40033.8125</v>
      </c>
      <c r="B238" s="3">
        <v>220</v>
      </c>
      <c r="C238" s="3">
        <v>19</v>
      </c>
      <c r="D238" s="3">
        <v>30</v>
      </c>
      <c r="E238" s="3">
        <f t="shared" si="21"/>
        <v>1930</v>
      </c>
      <c r="F238" s="3">
        <f t="shared" si="25"/>
        <v>220.8125</v>
      </c>
      <c r="G238" s="3">
        <v>36000</v>
      </c>
      <c r="H238" s="3">
        <v>292</v>
      </c>
      <c r="I238" s="3">
        <v>1.5336000000000001E-2</v>
      </c>
      <c r="J238" s="3">
        <v>5.9535999999999996E-4</v>
      </c>
      <c r="K238" s="3">
        <v>1.1895</v>
      </c>
      <c r="L238" s="3">
        <v>0.25319000000000003</v>
      </c>
      <c r="M238" s="3">
        <v>352.38</v>
      </c>
      <c r="N238" s="3">
        <v>-0.47638999999999998</v>
      </c>
      <c r="O238" s="3">
        <v>0.32818000000000003</v>
      </c>
      <c r="P238" s="3">
        <v>2.7716000000000001E-2</v>
      </c>
      <c r="Q238" s="3">
        <v>-5.2575002000000002E-9</v>
      </c>
      <c r="R238" s="3">
        <v>1.1215356999999999</v>
      </c>
      <c r="S238" s="3">
        <v>0.98731016999999999</v>
      </c>
      <c r="T238" s="3">
        <v>383.84867000000003</v>
      </c>
      <c r="U238" s="3">
        <v>408.51913000000002</v>
      </c>
      <c r="V238">
        <f t="shared" si="22"/>
        <v>-24.536234470000011</v>
      </c>
      <c r="W238" s="3">
        <v>-26.903333</v>
      </c>
      <c r="X238" s="3"/>
      <c r="Y238" s="3">
        <f t="shared" si="23"/>
        <v>2.515308529999988</v>
      </c>
      <c r="Z238">
        <f t="shared" si="24"/>
        <v>6.2612518288370791E-2</v>
      </c>
    </row>
    <row r="239" spans="1:26" x14ac:dyDescent="0.35">
      <c r="A239" s="7">
        <f t="shared" si="20"/>
        <v>40033.833333333336</v>
      </c>
      <c r="B239" s="3">
        <v>220</v>
      </c>
      <c r="C239" s="3">
        <v>20</v>
      </c>
      <c r="D239" s="3">
        <v>0</v>
      </c>
      <c r="E239" s="3">
        <f t="shared" si="21"/>
        <v>2000</v>
      </c>
      <c r="F239" s="3">
        <f t="shared" si="25"/>
        <v>220.83333333333334</v>
      </c>
      <c r="G239" s="3">
        <v>36000</v>
      </c>
      <c r="H239" s="3">
        <v>291.49</v>
      </c>
      <c r="I239" s="3">
        <v>1.5592999999999999E-2</v>
      </c>
      <c r="J239" s="3">
        <v>6.3138001000000003E-4</v>
      </c>
      <c r="K239" s="3">
        <v>1.1917</v>
      </c>
      <c r="L239" s="3">
        <v>0.36083999999999999</v>
      </c>
      <c r="M239" s="3">
        <v>76.796000000000006</v>
      </c>
      <c r="N239" s="3">
        <v>0.18404999999999999</v>
      </c>
      <c r="O239" s="3">
        <v>1.5517000000000001</v>
      </c>
      <c r="P239" s="3">
        <v>3.1454998999999997E-2</v>
      </c>
      <c r="Q239" s="3">
        <v>1.3275999E-7</v>
      </c>
      <c r="R239" s="3">
        <v>0</v>
      </c>
      <c r="S239" s="3">
        <v>0</v>
      </c>
      <c r="T239" s="3">
        <v>393.48126999999999</v>
      </c>
      <c r="U239" s="3">
        <v>408.40517</v>
      </c>
      <c r="V239">
        <f t="shared" si="22"/>
        <v>-14.923900000000003</v>
      </c>
      <c r="W239" s="3">
        <v>-25.493333</v>
      </c>
      <c r="X239" s="3"/>
      <c r="Y239" s="3">
        <f t="shared" si="23"/>
        <v>8.8336829999999971</v>
      </c>
      <c r="Z239">
        <f t="shared" si="24"/>
        <v>0.16422356809490166</v>
      </c>
    </row>
    <row r="240" spans="1:26" x14ac:dyDescent="0.35">
      <c r="A240" s="7">
        <f t="shared" si="20"/>
        <v>40033.854166666672</v>
      </c>
      <c r="B240" s="3">
        <v>220</v>
      </c>
      <c r="C240" s="3">
        <v>20</v>
      </c>
      <c r="D240" s="3">
        <v>30</v>
      </c>
      <c r="E240" s="3">
        <f t="shared" si="21"/>
        <v>2030</v>
      </c>
      <c r="F240" s="3">
        <f t="shared" si="25"/>
        <v>220.85416666666669</v>
      </c>
      <c r="G240" s="3">
        <v>36000</v>
      </c>
      <c r="H240" s="3">
        <v>291.25</v>
      </c>
      <c r="I240" s="3">
        <v>1.5572000000000001E-2</v>
      </c>
      <c r="J240" s="3">
        <v>6.1912998000000004E-4</v>
      </c>
      <c r="K240" s="3">
        <v>1.1928000000000001</v>
      </c>
      <c r="L240" s="3">
        <v>0.35722999999999999</v>
      </c>
      <c r="M240" s="3">
        <v>74.296000000000006</v>
      </c>
      <c r="N240" s="3">
        <v>-0.17343</v>
      </c>
      <c r="O240" s="3">
        <v>0.43719000000000002</v>
      </c>
      <c r="P240" s="3">
        <v>3.0421E-2</v>
      </c>
      <c r="Q240" s="3">
        <v>7.6249997E-8</v>
      </c>
      <c r="R240" s="3">
        <v>0</v>
      </c>
      <c r="S240" s="3">
        <v>0</v>
      </c>
      <c r="T240" s="3">
        <v>377.97617000000002</v>
      </c>
      <c r="U240" s="3">
        <v>404.30130000000003</v>
      </c>
      <c r="V240">
        <f t="shared" si="22"/>
        <v>-26.325130000000001</v>
      </c>
      <c r="W240" s="3">
        <v>-29.52</v>
      </c>
      <c r="X240" s="3"/>
      <c r="Y240" s="3">
        <f t="shared" si="23"/>
        <v>2.9311099999999968</v>
      </c>
      <c r="Z240">
        <f t="shared" si="24"/>
        <v>8.2557349751320133E-2</v>
      </c>
    </row>
    <row r="241" spans="1:26" x14ac:dyDescent="0.35">
      <c r="A241" s="7">
        <f t="shared" si="20"/>
        <v>40033.875</v>
      </c>
      <c r="B241" s="3">
        <v>220</v>
      </c>
      <c r="C241" s="3">
        <v>21</v>
      </c>
      <c r="D241" s="3">
        <v>0</v>
      </c>
      <c r="E241" s="3">
        <f t="shared" si="21"/>
        <v>2100</v>
      </c>
      <c r="F241" s="3">
        <f t="shared" si="25"/>
        <v>220.875</v>
      </c>
      <c r="G241" s="3">
        <v>36000</v>
      </c>
      <c r="H241" s="3">
        <v>291.02999999999997</v>
      </c>
      <c r="I241" s="3">
        <v>1.5347E-2</v>
      </c>
      <c r="J241" s="3">
        <v>5.9944000999999998E-4</v>
      </c>
      <c r="K241" s="3">
        <v>1.1939</v>
      </c>
      <c r="L241" s="3">
        <v>0.20436000000000001</v>
      </c>
      <c r="M241" s="3">
        <v>30.681000000000001</v>
      </c>
      <c r="N241" s="3">
        <v>-2.7364000999999999E-2</v>
      </c>
      <c r="O241" s="3">
        <v>0.52270000000000005</v>
      </c>
      <c r="P241" s="3">
        <v>1.0003E-2</v>
      </c>
      <c r="Q241" s="3">
        <v>6.9202001999999994E-8</v>
      </c>
      <c r="R241" s="3">
        <v>0</v>
      </c>
      <c r="S241" s="3">
        <v>0</v>
      </c>
      <c r="T241" s="3">
        <v>355.89332999999999</v>
      </c>
      <c r="U241" s="3">
        <v>395.95920000000001</v>
      </c>
      <c r="V241">
        <f t="shared" si="22"/>
        <v>-40.065870000000018</v>
      </c>
      <c r="W241" s="3">
        <v>-42.13</v>
      </c>
      <c r="X241" s="3"/>
      <c r="Y241" s="3">
        <f t="shared" si="23"/>
        <v>1.5687940009999863</v>
      </c>
      <c r="Z241">
        <f t="shared" si="24"/>
        <v>0.23997325701385269</v>
      </c>
    </row>
    <row r="242" spans="1:26" x14ac:dyDescent="0.35">
      <c r="A242" s="7">
        <f t="shared" si="20"/>
        <v>40033.895833333336</v>
      </c>
      <c r="B242" s="3">
        <v>220</v>
      </c>
      <c r="C242" s="3">
        <v>21</v>
      </c>
      <c r="D242" s="3">
        <v>30</v>
      </c>
      <c r="E242" s="3">
        <f t="shared" si="21"/>
        <v>2130</v>
      </c>
      <c r="F242" s="3">
        <f t="shared" si="25"/>
        <v>220.89583333333334</v>
      </c>
      <c r="G242" s="3">
        <v>36000</v>
      </c>
      <c r="H242" s="3">
        <v>290.45</v>
      </c>
      <c r="I242" s="3">
        <v>1.5134999999999999E-2</v>
      </c>
      <c r="J242" s="3">
        <v>6.1137997999999999E-4</v>
      </c>
      <c r="K242" s="3">
        <v>1.1962999999999999</v>
      </c>
      <c r="L242" s="3">
        <v>0.22858000000000001</v>
      </c>
      <c r="M242" s="3">
        <v>85.378</v>
      </c>
      <c r="N242" s="3">
        <v>-0.37186999999999998</v>
      </c>
      <c r="O242" s="3">
        <v>0.12422999999999999</v>
      </c>
      <c r="P242" s="3">
        <v>2.0622999999999999E-2</v>
      </c>
      <c r="Q242" s="3">
        <v>2.3061E-8</v>
      </c>
      <c r="R242" s="3">
        <v>0</v>
      </c>
      <c r="S242" s="3">
        <v>0</v>
      </c>
      <c r="T242" s="3">
        <v>354.32062999999999</v>
      </c>
      <c r="U242" s="3">
        <v>393.36613</v>
      </c>
      <c r="V242">
        <f t="shared" si="22"/>
        <v>-39.045500000000004</v>
      </c>
      <c r="W242" s="3">
        <v>-47.706667000000003</v>
      </c>
      <c r="X242" s="3"/>
      <c r="Y242" s="3">
        <f t="shared" si="23"/>
        <v>8.908807000000003</v>
      </c>
      <c r="Z242">
        <f t="shared" si="24"/>
        <v>2.8591989970866514E-2</v>
      </c>
    </row>
    <row r="243" spans="1:26" x14ac:dyDescent="0.35">
      <c r="A243" s="7">
        <f t="shared" si="20"/>
        <v>40033.916666666664</v>
      </c>
      <c r="B243" s="3">
        <v>220</v>
      </c>
      <c r="C243" s="3">
        <v>22</v>
      </c>
      <c r="D243" s="3">
        <v>0</v>
      </c>
      <c r="E243" s="3">
        <f t="shared" si="21"/>
        <v>2200</v>
      </c>
      <c r="F243" s="3">
        <f t="shared" si="25"/>
        <v>220.91666666666666</v>
      </c>
      <c r="G243" s="3">
        <v>36000</v>
      </c>
      <c r="H243" s="3">
        <v>289.97000000000003</v>
      </c>
      <c r="I243" s="3">
        <v>1.4794E-2</v>
      </c>
      <c r="J243" s="3">
        <v>6.4211000999999995E-4</v>
      </c>
      <c r="K243" s="3">
        <v>1.1983999999999999</v>
      </c>
      <c r="L243" s="3">
        <v>0.81338999999999995</v>
      </c>
      <c r="M243" s="3">
        <v>255.56</v>
      </c>
      <c r="N243" s="3">
        <v>1.3826000000000001</v>
      </c>
      <c r="O243" s="3">
        <v>1.1889000000000001</v>
      </c>
      <c r="P243" s="3">
        <v>4.1379999000000001E-2</v>
      </c>
      <c r="Q243" s="3">
        <v>-2.8721999000000002E-7</v>
      </c>
      <c r="R243" s="3">
        <v>0</v>
      </c>
      <c r="S243" s="3">
        <v>0</v>
      </c>
      <c r="T243" s="3">
        <v>351.55597</v>
      </c>
      <c r="U243" s="3">
        <v>392.08267000000001</v>
      </c>
      <c r="V243">
        <f t="shared" si="22"/>
        <v>-40.526700000000005</v>
      </c>
      <c r="W243" s="3">
        <v>-49.643332999999998</v>
      </c>
      <c r="X243" s="3"/>
      <c r="Y243" s="3">
        <f t="shared" si="23"/>
        <v>6.5451329999999999</v>
      </c>
      <c r="Z243">
        <f t="shared" si="24"/>
        <v>0.28206685516462077</v>
      </c>
    </row>
    <row r="244" spans="1:26" x14ac:dyDescent="0.35">
      <c r="A244" s="7">
        <f t="shared" si="20"/>
        <v>40033.9375</v>
      </c>
      <c r="B244" s="3">
        <v>220</v>
      </c>
      <c r="C244" s="3">
        <v>22</v>
      </c>
      <c r="D244" s="3">
        <v>30</v>
      </c>
      <c r="E244" s="3">
        <f t="shared" si="21"/>
        <v>2230</v>
      </c>
      <c r="F244" s="3">
        <f t="shared" si="25"/>
        <v>220.9375</v>
      </c>
      <c r="G244" s="3">
        <v>36000</v>
      </c>
      <c r="H244" s="3">
        <v>289.42</v>
      </c>
      <c r="I244" s="3">
        <v>1.4369E-2</v>
      </c>
      <c r="J244" s="3">
        <v>6.3284999000000005E-4</v>
      </c>
      <c r="K244" s="3">
        <v>1.2010000000000001</v>
      </c>
      <c r="L244" s="3">
        <v>1.5968</v>
      </c>
      <c r="M244" s="3">
        <v>292.67</v>
      </c>
      <c r="N244" s="3">
        <v>-5.8045</v>
      </c>
      <c r="O244" s="3">
        <v>-4.0423999999999998</v>
      </c>
      <c r="P244" s="3">
        <v>6.2618002000000006E-2</v>
      </c>
      <c r="Q244" s="3">
        <v>1.7459999999999999E-7</v>
      </c>
      <c r="R244" s="3">
        <v>0</v>
      </c>
      <c r="S244" s="3">
        <v>0</v>
      </c>
      <c r="T244" s="3">
        <v>349.01753000000002</v>
      </c>
      <c r="U244" s="3">
        <v>391.95319999999998</v>
      </c>
      <c r="V244">
        <f t="shared" si="22"/>
        <v>-42.935669999999959</v>
      </c>
      <c r="W244" s="3">
        <v>-50.796666999999999</v>
      </c>
      <c r="X244" s="3"/>
      <c r="Y244" s="3">
        <f t="shared" si="23"/>
        <v>17.707897000000038</v>
      </c>
      <c r="Z244">
        <f t="shared" si="24"/>
        <v>1.2526273702941177</v>
      </c>
    </row>
    <row r="245" spans="1:26" x14ac:dyDescent="0.35">
      <c r="A245" s="7">
        <f t="shared" si="20"/>
        <v>40033.958333333336</v>
      </c>
      <c r="B245" s="3">
        <v>220</v>
      </c>
      <c r="C245" s="3">
        <v>23</v>
      </c>
      <c r="D245" s="3">
        <v>0</v>
      </c>
      <c r="E245" s="3">
        <f t="shared" si="21"/>
        <v>2300</v>
      </c>
      <c r="F245" s="3">
        <f t="shared" si="25"/>
        <v>220.95833333333334</v>
      </c>
      <c r="G245" s="3">
        <v>36000</v>
      </c>
      <c r="H245" s="3">
        <v>289.23</v>
      </c>
      <c r="I245" s="3">
        <v>1.4087000000000001E-2</v>
      </c>
      <c r="J245" s="3">
        <v>6.1639002999999996E-4</v>
      </c>
      <c r="K245" s="3">
        <v>1.2019</v>
      </c>
      <c r="L245" s="3">
        <v>1.6040000000000001</v>
      </c>
      <c r="M245" s="3">
        <v>290.07</v>
      </c>
      <c r="N245" s="3">
        <v>-9.3282000000000007</v>
      </c>
      <c r="O245" s="3">
        <v>-7.5720999999999998</v>
      </c>
      <c r="P245" s="3">
        <v>0.10545</v>
      </c>
      <c r="Q245" s="3">
        <v>2.1899999999999999E-7</v>
      </c>
      <c r="R245" s="3">
        <v>0</v>
      </c>
      <c r="S245" s="3">
        <v>0</v>
      </c>
      <c r="T245" s="3">
        <v>348.58393000000001</v>
      </c>
      <c r="U245" s="3">
        <v>392.74650000000003</v>
      </c>
      <c r="V245">
        <f t="shared" si="22"/>
        <v>-44.162570000000017</v>
      </c>
      <c r="W245" s="3">
        <v>-50.643332999999998</v>
      </c>
      <c r="X245" s="3"/>
      <c r="Y245" s="3">
        <f t="shared" si="23"/>
        <v>23.381062999999983</v>
      </c>
      <c r="Z245">
        <f t="shared" si="24"/>
        <v>2.6077639315000485</v>
      </c>
    </row>
    <row r="246" spans="1:26" x14ac:dyDescent="0.35">
      <c r="A246" s="7">
        <f t="shared" si="20"/>
        <v>40033.979166666672</v>
      </c>
      <c r="B246" s="3">
        <v>220</v>
      </c>
      <c r="C246" s="3">
        <v>23</v>
      </c>
      <c r="D246" s="3">
        <v>30</v>
      </c>
      <c r="E246" s="3">
        <f t="shared" si="21"/>
        <v>2330</v>
      </c>
      <c r="F246" s="3">
        <f t="shared" si="25"/>
        <v>220.97916666666669</v>
      </c>
      <c r="G246" s="3">
        <v>36000</v>
      </c>
      <c r="H246" s="3">
        <v>289.26</v>
      </c>
      <c r="I246" s="3">
        <v>1.4304000000000001E-2</v>
      </c>
      <c r="J246" s="3">
        <v>6.1240000999999999E-4</v>
      </c>
      <c r="K246" s="3">
        <v>1.2017</v>
      </c>
      <c r="L246" s="3">
        <v>1.5304</v>
      </c>
      <c r="M246" s="3">
        <v>293.95</v>
      </c>
      <c r="N246" s="3">
        <v>-7.4493999999999998</v>
      </c>
      <c r="O246" s="3">
        <v>-3.4967999999999999</v>
      </c>
      <c r="P246" s="3">
        <v>0.10947</v>
      </c>
      <c r="Q246" s="3">
        <v>1.8353999999999999E-7</v>
      </c>
      <c r="R246" s="3">
        <v>0</v>
      </c>
      <c r="S246" s="3">
        <v>0</v>
      </c>
      <c r="T246" s="3">
        <v>354.47586999999999</v>
      </c>
      <c r="U246" s="3">
        <v>393.74543</v>
      </c>
      <c r="V246">
        <f t="shared" si="22"/>
        <v>-39.269560000000013</v>
      </c>
      <c r="W246" s="3">
        <v>-45.5</v>
      </c>
      <c r="X246" s="3"/>
      <c r="Y246" s="3">
        <f t="shared" si="23"/>
        <v>17.176639999999988</v>
      </c>
      <c r="Z246">
        <f t="shared" si="24"/>
        <v>1.756890364083439</v>
      </c>
    </row>
    <row r="247" spans="1:26" x14ac:dyDescent="0.35">
      <c r="A247" s="7">
        <f t="shared" si="20"/>
        <v>40034</v>
      </c>
      <c r="B247" s="3">
        <v>221</v>
      </c>
      <c r="C247" s="3">
        <v>0</v>
      </c>
      <c r="D247" s="3">
        <v>0</v>
      </c>
      <c r="E247" s="3">
        <f t="shared" si="21"/>
        <v>0</v>
      </c>
      <c r="F247" s="3">
        <f t="shared" si="25"/>
        <v>221</v>
      </c>
      <c r="G247" s="3">
        <v>36000</v>
      </c>
      <c r="H247" s="3">
        <v>289.24</v>
      </c>
      <c r="I247" s="3">
        <v>1.4363000000000001E-2</v>
      </c>
      <c r="J247" s="3">
        <v>6.0979999000000001E-4</v>
      </c>
      <c r="K247" s="3">
        <v>1.2017</v>
      </c>
      <c r="L247" s="3">
        <v>1.9665999999999999</v>
      </c>
      <c r="M247" s="3">
        <v>297.33999999999997</v>
      </c>
      <c r="N247" s="3">
        <v>-6.3174000000000001</v>
      </c>
      <c r="O247" s="3">
        <v>6.9118000999999998E-2</v>
      </c>
      <c r="P247" s="3">
        <v>0.15454000000000001</v>
      </c>
      <c r="Q247" s="3">
        <v>2.3825999999999999E-7</v>
      </c>
      <c r="R247" s="3">
        <v>0</v>
      </c>
      <c r="S247" s="3">
        <v>0</v>
      </c>
      <c r="T247" s="3">
        <v>376.83199999999999</v>
      </c>
      <c r="U247" s="3">
        <v>395.67020000000002</v>
      </c>
      <c r="V247">
        <f t="shared" si="22"/>
        <v>-18.838200000000029</v>
      </c>
      <c r="W247" s="3">
        <v>-38.073332999999998</v>
      </c>
      <c r="X247" s="3"/>
      <c r="Y247" s="3">
        <f t="shared" si="23"/>
        <v>25.483414998999969</v>
      </c>
      <c r="Z247">
        <f t="shared" si="24"/>
        <v>0.32483695324591777</v>
      </c>
    </row>
    <row r="248" spans="1:26" x14ac:dyDescent="0.35">
      <c r="A248" s="7">
        <f t="shared" si="20"/>
        <v>40034.020833333336</v>
      </c>
      <c r="B248" s="3">
        <v>221</v>
      </c>
      <c r="C248" s="3">
        <v>0</v>
      </c>
      <c r="D248" s="3">
        <v>30</v>
      </c>
      <c r="E248" s="3">
        <f t="shared" si="21"/>
        <v>30</v>
      </c>
      <c r="F248" s="3">
        <f t="shared" si="25"/>
        <v>221.02083333333334</v>
      </c>
      <c r="G248" s="3">
        <v>35958</v>
      </c>
      <c r="H248" s="3">
        <v>289.11</v>
      </c>
      <c r="I248" s="3">
        <v>1.4333E-2</v>
      </c>
      <c r="J248" s="3">
        <v>6.0715002000000001E-4</v>
      </c>
      <c r="K248" s="3">
        <v>1.202</v>
      </c>
      <c r="L248" s="3">
        <v>1.5550999999999999</v>
      </c>
      <c r="M248" s="3">
        <v>299.98</v>
      </c>
      <c r="N248" s="3">
        <v>-4.6817000000000002</v>
      </c>
      <c r="O248" s="3">
        <v>-0.23358000000000001</v>
      </c>
      <c r="P248" s="3">
        <v>0.11612</v>
      </c>
      <c r="Q248" s="3">
        <v>1.8911E-7</v>
      </c>
      <c r="R248" s="3">
        <v>0</v>
      </c>
      <c r="S248" s="3">
        <v>0</v>
      </c>
      <c r="T248" s="3">
        <v>365.41406999999998</v>
      </c>
      <c r="U248" s="3">
        <v>394.98746999999997</v>
      </c>
      <c r="V248">
        <f t="shared" si="22"/>
        <v>-29.573399999999992</v>
      </c>
      <c r="W248" s="3">
        <v>-32.443333000000003</v>
      </c>
      <c r="X248" s="3"/>
      <c r="Y248" s="3">
        <f t="shared" si="23"/>
        <v>7.7852130000000095</v>
      </c>
      <c r="Z248">
        <f t="shared" si="24"/>
        <v>1.7126810974332789</v>
      </c>
    </row>
    <row r="249" spans="1:26" x14ac:dyDescent="0.35">
      <c r="A249" s="7">
        <f t="shared" si="20"/>
        <v>40034.041666666664</v>
      </c>
      <c r="B249" s="3">
        <v>221</v>
      </c>
      <c r="C249" s="3">
        <v>1</v>
      </c>
      <c r="D249" s="3">
        <v>0</v>
      </c>
      <c r="E249" s="3">
        <f t="shared" si="21"/>
        <v>100</v>
      </c>
      <c r="F249" s="3">
        <f t="shared" si="25"/>
        <v>221.04166666666666</v>
      </c>
      <c r="G249" s="3">
        <v>36000</v>
      </c>
      <c r="H249" s="3">
        <v>288.73</v>
      </c>
      <c r="I249" s="3">
        <v>1.4095E-2</v>
      </c>
      <c r="J249" s="3">
        <v>6.2440998999999998E-4</v>
      </c>
      <c r="K249" s="3">
        <v>1.2036</v>
      </c>
      <c r="L249" s="3">
        <v>0.76024000000000003</v>
      </c>
      <c r="M249" s="3">
        <v>258.26</v>
      </c>
      <c r="N249" s="3">
        <v>-1.9236</v>
      </c>
      <c r="O249" s="3">
        <v>-1.5361</v>
      </c>
      <c r="P249" s="3">
        <v>4.2126997999999999E-2</v>
      </c>
      <c r="Q249" s="3">
        <v>6.9289000999999996E-8</v>
      </c>
      <c r="R249" s="3">
        <v>0</v>
      </c>
      <c r="S249" s="3">
        <v>0</v>
      </c>
      <c r="T249" s="3">
        <v>367.76263</v>
      </c>
      <c r="U249" s="3">
        <v>392.762</v>
      </c>
      <c r="V249">
        <f t="shared" si="22"/>
        <v>-24.999369999999999</v>
      </c>
      <c r="W249" s="3">
        <v>-35.693333000000003</v>
      </c>
      <c r="X249" s="3"/>
      <c r="Y249" s="3">
        <f t="shared" si="23"/>
        <v>14.153663000000005</v>
      </c>
      <c r="Z249">
        <f t="shared" si="24"/>
        <v>0.32351897982067063</v>
      </c>
    </row>
    <row r="250" spans="1:26" x14ac:dyDescent="0.35">
      <c r="A250" s="7">
        <f t="shared" si="20"/>
        <v>40034.0625</v>
      </c>
      <c r="B250" s="3">
        <v>221</v>
      </c>
      <c r="C250" s="3">
        <v>1</v>
      </c>
      <c r="D250" s="3">
        <v>30</v>
      </c>
      <c r="E250" s="3">
        <f t="shared" si="21"/>
        <v>130</v>
      </c>
      <c r="F250" s="3">
        <f t="shared" si="25"/>
        <v>221.0625</v>
      </c>
      <c r="G250" s="3">
        <v>36000</v>
      </c>
      <c r="H250" s="3">
        <v>288.82</v>
      </c>
      <c r="I250" s="3">
        <v>1.3991E-2</v>
      </c>
      <c r="J250" s="3">
        <v>6.1217998000000001E-4</v>
      </c>
      <c r="K250" s="3">
        <v>1.2031000000000001</v>
      </c>
      <c r="L250" s="3">
        <v>1.1648000000000001</v>
      </c>
      <c r="M250" s="3">
        <v>266.85000000000002</v>
      </c>
      <c r="N250" s="3">
        <v>-4.0457000000000001</v>
      </c>
      <c r="O250" s="3">
        <v>-3.5343</v>
      </c>
      <c r="P250" s="3">
        <v>8.3745002999999998E-2</v>
      </c>
      <c r="Q250" s="3">
        <v>1.5991000000000001E-7</v>
      </c>
      <c r="R250" s="3">
        <v>0</v>
      </c>
      <c r="S250" s="3">
        <v>0</v>
      </c>
      <c r="T250" s="3">
        <v>351.63882999999998</v>
      </c>
      <c r="U250" s="3">
        <v>391.61880000000002</v>
      </c>
      <c r="V250">
        <f t="shared" si="22"/>
        <v>-39.979970000000037</v>
      </c>
      <c r="W250" s="3">
        <v>-40.436667</v>
      </c>
      <c r="X250" s="3"/>
      <c r="Y250" s="3">
        <f t="shared" si="23"/>
        <v>8.0366969999999611</v>
      </c>
      <c r="Z250">
        <f t="shared" si="24"/>
        <v>16.597437688446863</v>
      </c>
    </row>
    <row r="251" spans="1:26" x14ac:dyDescent="0.35">
      <c r="A251" s="7">
        <f t="shared" si="20"/>
        <v>40034.083333333336</v>
      </c>
      <c r="B251" s="3">
        <v>221</v>
      </c>
      <c r="C251" s="3">
        <v>2</v>
      </c>
      <c r="D251" s="3">
        <v>0</v>
      </c>
      <c r="E251" s="3">
        <f t="shared" si="21"/>
        <v>200</v>
      </c>
      <c r="F251" s="3">
        <f t="shared" si="25"/>
        <v>221.08333333333334</v>
      </c>
      <c r="G251" s="3">
        <v>36000</v>
      </c>
      <c r="H251" s="3">
        <v>288.64999999999998</v>
      </c>
      <c r="I251" s="3">
        <v>1.3825E-2</v>
      </c>
      <c r="J251" s="3">
        <v>6.1165000000000004E-4</v>
      </c>
      <c r="K251" s="3">
        <v>1.2039</v>
      </c>
      <c r="L251" s="3">
        <v>1.1147</v>
      </c>
      <c r="M251" s="3">
        <v>270.75</v>
      </c>
      <c r="N251" s="3">
        <v>-1.2861</v>
      </c>
      <c r="O251" s="3">
        <v>-1.3435999999999999</v>
      </c>
      <c r="P251" s="3">
        <v>4.5416000999999998E-2</v>
      </c>
      <c r="Q251" s="3">
        <v>5.6417998999999999E-8</v>
      </c>
      <c r="R251" s="3">
        <v>0</v>
      </c>
      <c r="S251" s="3">
        <v>0</v>
      </c>
      <c r="T251" s="3">
        <v>364.53867000000002</v>
      </c>
      <c r="U251" s="3">
        <v>391.07100000000003</v>
      </c>
      <c r="V251">
        <f t="shared" si="22"/>
        <v>-26.532330000000002</v>
      </c>
      <c r="W251" s="3">
        <v>-40.736666999999997</v>
      </c>
      <c r="X251" s="3"/>
      <c r="Y251" s="3">
        <f t="shared" si="23"/>
        <v>16.834036999999995</v>
      </c>
      <c r="Z251">
        <f t="shared" si="24"/>
        <v>0.18513359687256087</v>
      </c>
    </row>
    <row r="252" spans="1:26" x14ac:dyDescent="0.35">
      <c r="A252" s="7">
        <f t="shared" si="20"/>
        <v>40034.104166666672</v>
      </c>
      <c r="B252" s="3">
        <v>221</v>
      </c>
      <c r="C252" s="3">
        <v>2</v>
      </c>
      <c r="D252" s="3">
        <v>30</v>
      </c>
      <c r="E252" s="3">
        <f t="shared" si="21"/>
        <v>230</v>
      </c>
      <c r="F252" s="3">
        <f t="shared" si="25"/>
        <v>221.10416666666669</v>
      </c>
      <c r="G252" s="3">
        <v>36000</v>
      </c>
      <c r="H252" s="3">
        <v>288.62</v>
      </c>
      <c r="I252" s="3">
        <v>1.4029E-2</v>
      </c>
      <c r="J252" s="3">
        <v>6.1951001000000005E-4</v>
      </c>
      <c r="K252" s="3">
        <v>1.2039</v>
      </c>
      <c r="L252" s="3">
        <v>0.98036999999999996</v>
      </c>
      <c r="M252" s="3">
        <v>284.51</v>
      </c>
      <c r="N252" s="3">
        <v>-2.4956999999999998</v>
      </c>
      <c r="O252" s="3">
        <v>-1.4420999999999999</v>
      </c>
      <c r="P252" s="3">
        <v>7.7861003999999998E-2</v>
      </c>
      <c r="Q252" s="3">
        <v>1.7571E-7</v>
      </c>
      <c r="R252" s="3">
        <v>0</v>
      </c>
      <c r="S252" s="3">
        <v>0</v>
      </c>
      <c r="T252" s="3">
        <v>371.97917000000001</v>
      </c>
      <c r="U252" s="3">
        <v>392.63306999999998</v>
      </c>
      <c r="V252">
        <f t="shared" si="22"/>
        <v>-20.653899999999965</v>
      </c>
      <c r="W252" s="3">
        <v>-34.44</v>
      </c>
      <c r="X252" s="3"/>
      <c r="Y252" s="3">
        <f t="shared" si="23"/>
        <v>17.723900000000032</v>
      </c>
      <c r="Z252">
        <f t="shared" si="24"/>
        <v>0.2856355314410885</v>
      </c>
    </row>
    <row r="253" spans="1:26" x14ac:dyDescent="0.35">
      <c r="A253" s="7">
        <f t="shared" si="20"/>
        <v>40034.125</v>
      </c>
      <c r="B253" s="3">
        <v>221</v>
      </c>
      <c r="C253" s="3">
        <v>3</v>
      </c>
      <c r="D253" s="3">
        <v>0</v>
      </c>
      <c r="E253" s="3">
        <f t="shared" si="21"/>
        <v>300</v>
      </c>
      <c r="F253" s="3">
        <f t="shared" si="25"/>
        <v>221.125</v>
      </c>
      <c r="G253" s="3">
        <v>36000</v>
      </c>
      <c r="H253" s="3">
        <v>288.83999999999997</v>
      </c>
      <c r="I253" s="3">
        <v>1.4186000000000001E-2</v>
      </c>
      <c r="J253" s="3">
        <v>6.0144997999999998E-4</v>
      </c>
      <c r="K253" s="3">
        <v>1.2027000000000001</v>
      </c>
      <c r="L253" s="3">
        <v>1.6312</v>
      </c>
      <c r="M253" s="3">
        <v>304.56</v>
      </c>
      <c r="N253" s="3">
        <v>-2.1837</v>
      </c>
      <c r="O253" s="3">
        <v>1.9207000000000001</v>
      </c>
      <c r="P253" s="3">
        <v>0.15479000000000001</v>
      </c>
      <c r="Q253" s="3">
        <v>2.2581999999999999E-7</v>
      </c>
      <c r="R253" s="3">
        <v>0</v>
      </c>
      <c r="S253" s="3">
        <v>0</v>
      </c>
      <c r="T253" s="3">
        <v>384.53462999999999</v>
      </c>
      <c r="U253" s="3">
        <v>394.59706999999997</v>
      </c>
      <c r="V253">
        <f t="shared" si="22"/>
        <v>-10.062439999999981</v>
      </c>
      <c r="W253" s="3">
        <v>-31.106667000000002</v>
      </c>
      <c r="X253" s="3"/>
      <c r="Y253" s="3">
        <f t="shared" si="23"/>
        <v>21.307227000000019</v>
      </c>
      <c r="Z253">
        <f t="shared" si="24"/>
        <v>1.2497489216401233E-2</v>
      </c>
    </row>
    <row r="254" spans="1:26" x14ac:dyDescent="0.35">
      <c r="A254" s="7">
        <f t="shared" si="20"/>
        <v>40034.145833333336</v>
      </c>
      <c r="B254" s="3">
        <v>221</v>
      </c>
      <c r="C254" s="3">
        <v>3</v>
      </c>
      <c r="D254" s="3">
        <v>30</v>
      </c>
      <c r="E254" s="3">
        <f t="shared" si="21"/>
        <v>330</v>
      </c>
      <c r="F254" s="3">
        <f t="shared" si="25"/>
        <v>221.14583333333334</v>
      </c>
      <c r="G254" s="3">
        <v>36000</v>
      </c>
      <c r="H254" s="3">
        <v>288.87</v>
      </c>
      <c r="I254" s="3">
        <v>1.4263E-2</v>
      </c>
      <c r="J254" s="3">
        <v>5.9488002000000002E-4</v>
      </c>
      <c r="K254" s="3">
        <v>1.2025999999999999</v>
      </c>
      <c r="L254" s="3">
        <v>1.8106</v>
      </c>
      <c r="M254" s="3">
        <v>305.42</v>
      </c>
      <c r="N254" s="3">
        <v>-0.57511000000000001</v>
      </c>
      <c r="O254" s="3">
        <v>4.3798000000000004</v>
      </c>
      <c r="P254" s="3">
        <v>0.14035</v>
      </c>
      <c r="Q254" s="3">
        <v>1.9170999999999999E-7</v>
      </c>
      <c r="R254" s="3">
        <v>0</v>
      </c>
      <c r="S254" s="3">
        <v>0</v>
      </c>
      <c r="T254" s="3">
        <v>389.6</v>
      </c>
      <c r="U254" s="3">
        <v>395.69450000000001</v>
      </c>
      <c r="V254">
        <f t="shared" si="22"/>
        <v>-6.0944999999999823</v>
      </c>
      <c r="W254" s="3">
        <v>-26.22</v>
      </c>
      <c r="X254" s="3"/>
      <c r="Y254" s="3">
        <f t="shared" si="23"/>
        <v>16.320810000000016</v>
      </c>
      <c r="Z254">
        <f t="shared" si="24"/>
        <v>0.18904822240441219</v>
      </c>
    </row>
    <row r="255" spans="1:26" x14ac:dyDescent="0.35">
      <c r="A255" s="7">
        <f t="shared" si="20"/>
        <v>40034.166666666664</v>
      </c>
      <c r="B255" s="3">
        <v>221</v>
      </c>
      <c r="C255" s="3">
        <v>4</v>
      </c>
      <c r="D255" s="3">
        <v>0</v>
      </c>
      <c r="E255" s="3">
        <f t="shared" si="21"/>
        <v>400</v>
      </c>
      <c r="F255" s="3">
        <f t="shared" si="25"/>
        <v>221.16666666666666</v>
      </c>
      <c r="G255" s="3">
        <v>36000</v>
      </c>
      <c r="H255" s="3">
        <v>288.74</v>
      </c>
      <c r="I255" s="3">
        <v>1.4050999999999999E-2</v>
      </c>
      <c r="J255" s="3">
        <v>5.9509999000000003E-4</v>
      </c>
      <c r="K255" s="3">
        <v>1.2031000000000001</v>
      </c>
      <c r="L255" s="3">
        <v>2.0106000000000002</v>
      </c>
      <c r="M255" s="3">
        <v>290.69</v>
      </c>
      <c r="N255" s="3">
        <v>-3.9557000000000002</v>
      </c>
      <c r="O255" s="3">
        <v>-1.8612</v>
      </c>
      <c r="P255" s="3">
        <v>0.16111</v>
      </c>
      <c r="Q255" s="3">
        <v>2.223E-7</v>
      </c>
      <c r="R255" s="3">
        <v>0</v>
      </c>
      <c r="S255" s="3">
        <v>0</v>
      </c>
      <c r="T255" s="3">
        <v>373.33359999999999</v>
      </c>
      <c r="U255" s="3">
        <v>393.90332999999998</v>
      </c>
      <c r="V255">
        <f t="shared" si="22"/>
        <v>-20.569729999999993</v>
      </c>
      <c r="W255" s="3">
        <v>-30.47</v>
      </c>
      <c r="X255" s="3"/>
      <c r="Y255" s="3">
        <f t="shared" si="23"/>
        <v>15.717170000000007</v>
      </c>
      <c r="Z255">
        <f t="shared" si="24"/>
        <v>0.58754963248477032</v>
      </c>
    </row>
    <row r="256" spans="1:26" x14ac:dyDescent="0.35">
      <c r="A256" s="7">
        <f t="shared" si="20"/>
        <v>40034.1875</v>
      </c>
      <c r="B256" s="3">
        <v>221</v>
      </c>
      <c r="C256" s="3">
        <v>4</v>
      </c>
      <c r="D256" s="3">
        <v>30</v>
      </c>
      <c r="E256" s="3">
        <f t="shared" si="21"/>
        <v>430</v>
      </c>
      <c r="F256" s="3">
        <f t="shared" si="25"/>
        <v>221.1875</v>
      </c>
      <c r="G256" s="3">
        <v>36000</v>
      </c>
      <c r="H256" s="3">
        <v>288.69</v>
      </c>
      <c r="I256" s="3">
        <v>1.4123E-2</v>
      </c>
      <c r="J256" s="3">
        <v>5.9131999000000004E-4</v>
      </c>
      <c r="K256" s="3">
        <v>1.2033</v>
      </c>
      <c r="L256" s="3">
        <v>2.0914000000000001</v>
      </c>
      <c r="M256" s="3">
        <v>305.12</v>
      </c>
      <c r="N256" s="3">
        <v>1.3633999999999999</v>
      </c>
      <c r="O256" s="3">
        <v>3.7168999999999999</v>
      </c>
      <c r="P256" s="3">
        <v>0.16150999999999999</v>
      </c>
      <c r="Q256" s="3">
        <v>1.7695000000000001E-7</v>
      </c>
      <c r="R256" s="3">
        <v>1.4521811</v>
      </c>
      <c r="S256" s="3">
        <v>0.68828792999999999</v>
      </c>
      <c r="T256" s="3">
        <v>391.09082999999998</v>
      </c>
      <c r="U256" s="3">
        <v>395.24662999999998</v>
      </c>
      <c r="V256">
        <f t="shared" si="22"/>
        <v>-3.3919068299999822</v>
      </c>
      <c r="W256" s="3">
        <v>-25.563333</v>
      </c>
      <c r="X256" s="3"/>
      <c r="Y256" s="3">
        <f t="shared" si="23"/>
        <v>17.091126170000017</v>
      </c>
      <c r="Z256">
        <f t="shared" si="24"/>
        <v>0.22913726708632362</v>
      </c>
    </row>
    <row r="257" spans="1:26" x14ac:dyDescent="0.35">
      <c r="A257" s="7">
        <f t="shared" si="20"/>
        <v>40034.208333333336</v>
      </c>
      <c r="B257" s="3">
        <v>221</v>
      </c>
      <c r="C257" s="3">
        <v>5</v>
      </c>
      <c r="D257" s="3">
        <v>0</v>
      </c>
      <c r="E257" s="3">
        <f t="shared" si="21"/>
        <v>500</v>
      </c>
      <c r="F257" s="3">
        <f t="shared" si="25"/>
        <v>221.20833333333334</v>
      </c>
      <c r="G257" s="3">
        <v>36000</v>
      </c>
      <c r="H257" s="3">
        <v>288.66000000000003</v>
      </c>
      <c r="I257" s="3">
        <v>1.4073E-2</v>
      </c>
      <c r="J257" s="3">
        <v>5.9096997999999999E-4</v>
      </c>
      <c r="K257" s="3">
        <v>1.2034</v>
      </c>
      <c r="L257" s="3">
        <v>2.3317000000000001</v>
      </c>
      <c r="M257" s="3">
        <v>304.06</v>
      </c>
      <c r="N257" s="3">
        <v>4.5167999999999999</v>
      </c>
      <c r="O257" s="3">
        <v>6.5136000000000003</v>
      </c>
      <c r="P257" s="3">
        <v>0.20960999999999999</v>
      </c>
      <c r="Q257" s="3">
        <v>2.2926E-7</v>
      </c>
      <c r="R257" s="3">
        <v>9.3305520000000008</v>
      </c>
      <c r="S257" s="3">
        <v>2.1036199999999998</v>
      </c>
      <c r="T257" s="3">
        <v>391.88787000000002</v>
      </c>
      <c r="U257" s="3">
        <v>395.6694</v>
      </c>
      <c r="V257">
        <f t="shared" si="22"/>
        <v>3.4454020000000014</v>
      </c>
      <c r="W257" s="3">
        <v>-22.633333</v>
      </c>
      <c r="X257" s="3"/>
      <c r="Y257" s="3">
        <f t="shared" si="23"/>
        <v>15.048335000000002</v>
      </c>
      <c r="Z257">
        <f t="shared" si="24"/>
        <v>0.42296530103933339</v>
      </c>
    </row>
    <row r="258" spans="1:26" x14ac:dyDescent="0.35">
      <c r="A258" s="7">
        <f t="shared" si="20"/>
        <v>40034.229166666672</v>
      </c>
      <c r="B258" s="3">
        <v>221</v>
      </c>
      <c r="C258" s="3">
        <v>5</v>
      </c>
      <c r="D258" s="3">
        <v>30</v>
      </c>
      <c r="E258" s="3">
        <f t="shared" si="21"/>
        <v>530</v>
      </c>
      <c r="F258" s="3">
        <f t="shared" si="25"/>
        <v>221.22916666666669</v>
      </c>
      <c r="G258" s="3">
        <v>36000</v>
      </c>
      <c r="H258" s="3">
        <v>288.66000000000003</v>
      </c>
      <c r="I258" s="3">
        <v>1.3990000000000001E-2</v>
      </c>
      <c r="J258" s="3">
        <v>5.8971002000000005E-4</v>
      </c>
      <c r="K258" s="3">
        <v>1.2035</v>
      </c>
      <c r="L258" s="3">
        <v>2.2702</v>
      </c>
      <c r="M258" s="3">
        <v>307.10000000000002</v>
      </c>
      <c r="N258" s="3">
        <v>5.4276</v>
      </c>
      <c r="O258" s="3">
        <v>6.8977000000000004</v>
      </c>
      <c r="P258" s="3">
        <v>0.19367999999999999</v>
      </c>
      <c r="Q258" s="3">
        <v>1.7350000000000001E-7</v>
      </c>
      <c r="R258" s="3">
        <v>17.948903000000001</v>
      </c>
      <c r="S258" s="3">
        <v>3.4415016999999999</v>
      </c>
      <c r="T258" s="3">
        <v>392.13249999999999</v>
      </c>
      <c r="U258" s="3">
        <v>396.13493</v>
      </c>
      <c r="V258">
        <f t="shared" si="22"/>
        <v>10.504971300000022</v>
      </c>
      <c r="W258" s="3">
        <v>-20.896667000000001</v>
      </c>
      <c r="X258" s="3"/>
      <c r="Y258" s="3">
        <f t="shared" si="23"/>
        <v>19.076338300000025</v>
      </c>
      <c r="Z258">
        <f t="shared" si="24"/>
        <v>0.39250499869619832</v>
      </c>
    </row>
    <row r="259" spans="1:26" x14ac:dyDescent="0.35">
      <c r="A259" s="7">
        <f t="shared" si="20"/>
        <v>40034.25</v>
      </c>
      <c r="B259" s="3">
        <v>221</v>
      </c>
      <c r="C259" s="3">
        <v>6</v>
      </c>
      <c r="D259" s="3">
        <v>0</v>
      </c>
      <c r="E259" s="3">
        <f t="shared" si="21"/>
        <v>600</v>
      </c>
      <c r="F259" s="3">
        <f t="shared" si="25"/>
        <v>221.25</v>
      </c>
      <c r="G259" s="3">
        <v>36000</v>
      </c>
      <c r="H259" s="3">
        <v>288.95</v>
      </c>
      <c r="I259" s="3">
        <v>1.3698999999999999E-2</v>
      </c>
      <c r="J259" s="3">
        <v>5.8280001000000003E-4</v>
      </c>
      <c r="K259" s="3">
        <v>1.2024999999999999</v>
      </c>
      <c r="L259" s="3">
        <v>2.3805999999999998</v>
      </c>
      <c r="M259" s="3">
        <v>302.24</v>
      </c>
      <c r="N259" s="3">
        <v>8.1890000000000001</v>
      </c>
      <c r="O259" s="3">
        <v>7.0773000000000001</v>
      </c>
      <c r="P259" s="3">
        <v>0.19711000000000001</v>
      </c>
      <c r="Q259" s="3">
        <v>1.2032000000000001E-7</v>
      </c>
      <c r="R259" s="3">
        <v>37.097743000000001</v>
      </c>
      <c r="S259" s="3">
        <v>7.6978023000000002</v>
      </c>
      <c r="T259" s="3">
        <v>393.47332999999998</v>
      </c>
      <c r="U259" s="3">
        <v>397.92516999999998</v>
      </c>
      <c r="V259">
        <f t="shared" si="22"/>
        <v>24.948100699999998</v>
      </c>
      <c r="W259" s="3">
        <v>-14.31</v>
      </c>
      <c r="X259" s="3"/>
      <c r="Y259" s="3">
        <f t="shared" si="23"/>
        <v>23.991800699999999</v>
      </c>
      <c r="Z259">
        <f t="shared" si="24"/>
        <v>0.3888700606445793</v>
      </c>
    </row>
    <row r="260" spans="1:26" x14ac:dyDescent="0.35">
      <c r="A260" s="7">
        <f t="shared" si="20"/>
        <v>40034.270833333336</v>
      </c>
      <c r="B260" s="3">
        <v>221</v>
      </c>
      <c r="C260" s="3">
        <v>6</v>
      </c>
      <c r="D260" s="3">
        <v>30</v>
      </c>
      <c r="E260" s="3">
        <f t="shared" si="21"/>
        <v>630</v>
      </c>
      <c r="F260" s="3">
        <f t="shared" si="25"/>
        <v>221.27083333333334</v>
      </c>
      <c r="G260" s="3">
        <v>36000</v>
      </c>
      <c r="H260" s="3">
        <v>289.18</v>
      </c>
      <c r="I260" s="3">
        <v>1.4227E-2</v>
      </c>
      <c r="J260" s="3">
        <v>5.7388999000000001E-4</v>
      </c>
      <c r="K260" s="3">
        <v>1.2013</v>
      </c>
      <c r="L260" s="3">
        <v>2.4333</v>
      </c>
      <c r="M260" s="3">
        <v>299.27</v>
      </c>
      <c r="N260" s="3">
        <v>9.8855000000000004</v>
      </c>
      <c r="O260" s="3">
        <v>18.751999999999999</v>
      </c>
      <c r="P260" s="3">
        <v>0.21002000000000001</v>
      </c>
      <c r="Q260" s="3">
        <v>1.4942E-7</v>
      </c>
      <c r="R260" s="3">
        <v>59.024163000000001</v>
      </c>
      <c r="S260" s="3">
        <v>11.882842999999999</v>
      </c>
      <c r="T260" s="3">
        <v>393.3537</v>
      </c>
      <c r="U260" s="3">
        <v>400.05500000000001</v>
      </c>
      <c r="V260">
        <f t="shared" si="22"/>
        <v>40.440020000000004</v>
      </c>
      <c r="W260" s="3">
        <v>-6.9776667000000003</v>
      </c>
      <c r="X260" s="3"/>
      <c r="Y260" s="3">
        <f t="shared" si="23"/>
        <v>18.780186700000005</v>
      </c>
      <c r="Z260">
        <f t="shared" si="24"/>
        <v>0.60394131373768589</v>
      </c>
    </row>
    <row r="261" spans="1:26" x14ac:dyDescent="0.35">
      <c r="A261" s="7">
        <f t="shared" si="20"/>
        <v>40034.291666666664</v>
      </c>
      <c r="B261" s="3">
        <v>221</v>
      </c>
      <c r="C261" s="3">
        <v>7</v>
      </c>
      <c r="D261" s="3">
        <v>0</v>
      </c>
      <c r="E261" s="3">
        <f t="shared" si="21"/>
        <v>700</v>
      </c>
      <c r="F261" s="3">
        <f t="shared" si="25"/>
        <v>221.29166666666666</v>
      </c>
      <c r="G261" s="3">
        <v>36000</v>
      </c>
      <c r="H261" s="3">
        <v>289.49</v>
      </c>
      <c r="I261" s="3">
        <v>1.4381E-2</v>
      </c>
      <c r="J261" s="3">
        <v>5.6360999999999998E-4</v>
      </c>
      <c r="K261" s="3">
        <v>1.2</v>
      </c>
      <c r="L261" s="3">
        <v>2.3172000000000001</v>
      </c>
      <c r="M261" s="3">
        <v>304.52999999999997</v>
      </c>
      <c r="N261" s="3">
        <v>8.9589999999999996</v>
      </c>
      <c r="O261" s="3">
        <v>36.049999999999997</v>
      </c>
      <c r="P261" s="3">
        <v>0.20283000000000001</v>
      </c>
      <c r="Q261" s="3">
        <v>1.8522998999999999E-7</v>
      </c>
      <c r="R261" s="3">
        <v>71.275966999999994</v>
      </c>
      <c r="S261" s="3">
        <v>14.395557</v>
      </c>
      <c r="T261" s="3">
        <v>393.71186999999998</v>
      </c>
      <c r="U261" s="3">
        <v>402.02193</v>
      </c>
      <c r="V261">
        <f t="shared" si="22"/>
        <v>48.570349999999962</v>
      </c>
      <c r="W261" s="3">
        <v>-2.8195066999999998</v>
      </c>
      <c r="X261" s="3"/>
      <c r="Y261" s="3">
        <f t="shared" si="23"/>
        <v>6.3808566999999616</v>
      </c>
      <c r="Z261">
        <f t="shared" si="24"/>
        <v>0.87583431615212182</v>
      </c>
    </row>
    <row r="262" spans="1:26" x14ac:dyDescent="0.35">
      <c r="A262" s="7">
        <f t="shared" si="20"/>
        <v>40034.3125</v>
      </c>
      <c r="B262" s="3">
        <v>221</v>
      </c>
      <c r="C262" s="3">
        <v>7</v>
      </c>
      <c r="D262" s="3">
        <v>30</v>
      </c>
      <c r="E262" s="3">
        <f t="shared" si="21"/>
        <v>730</v>
      </c>
      <c r="F262" s="3">
        <f t="shared" si="25"/>
        <v>221.3125</v>
      </c>
      <c r="G262" s="3">
        <v>36000</v>
      </c>
      <c r="H262" s="3">
        <v>289.63</v>
      </c>
      <c r="I262" s="3">
        <v>1.4276E-2</v>
      </c>
      <c r="J262" s="3">
        <v>5.6015001999999996E-4</v>
      </c>
      <c r="K262" s="3">
        <v>1.1995</v>
      </c>
      <c r="L262" s="3">
        <v>2.0825999999999998</v>
      </c>
      <c r="M262" s="3">
        <v>309.66000000000003</v>
      </c>
      <c r="N262" s="3">
        <v>10.177</v>
      </c>
      <c r="O262" s="3">
        <v>32.820999999999998</v>
      </c>
      <c r="P262" s="3">
        <v>0.16988</v>
      </c>
      <c r="Q262" s="3">
        <v>1.4632001000000001E-7</v>
      </c>
      <c r="R262" s="3">
        <v>86.137986999999995</v>
      </c>
      <c r="S262" s="3">
        <v>17.419283</v>
      </c>
      <c r="T262" s="3">
        <v>393.97143</v>
      </c>
      <c r="U262" s="3">
        <v>404.22442999999998</v>
      </c>
      <c r="V262">
        <f t="shared" si="22"/>
        <v>58.465704000000017</v>
      </c>
      <c r="W262" s="3">
        <v>0.27246667000000002</v>
      </c>
      <c r="X262" s="3"/>
      <c r="Y262" s="3">
        <f t="shared" si="23"/>
        <v>15.195237330000019</v>
      </c>
      <c r="Z262">
        <f t="shared" si="24"/>
        <v>0.73888310691788051</v>
      </c>
    </row>
    <row r="263" spans="1:26" x14ac:dyDescent="0.35">
      <c r="A263" s="7">
        <f t="shared" si="20"/>
        <v>40034.333333333336</v>
      </c>
      <c r="B263" s="3">
        <v>221</v>
      </c>
      <c r="C263" s="3">
        <v>8</v>
      </c>
      <c r="D263" s="3">
        <v>0</v>
      </c>
      <c r="E263" s="3">
        <f t="shared" si="21"/>
        <v>800</v>
      </c>
      <c r="F263" s="3">
        <f t="shared" si="25"/>
        <v>221.33333333333334</v>
      </c>
      <c r="G263" s="3">
        <v>36000</v>
      </c>
      <c r="H263" s="3">
        <v>289.77</v>
      </c>
      <c r="I263" s="3">
        <v>1.4224000000000001E-2</v>
      </c>
      <c r="J263" s="3">
        <v>5.6269998000000004E-4</v>
      </c>
      <c r="K263" s="3">
        <v>1.1989000000000001</v>
      </c>
      <c r="L263" s="3">
        <v>2.1977000000000002</v>
      </c>
      <c r="M263" s="3">
        <v>298.73</v>
      </c>
      <c r="N263" s="3">
        <v>19.658000000000001</v>
      </c>
      <c r="O263" s="3">
        <v>48.789000000000001</v>
      </c>
      <c r="P263" s="3">
        <v>0.19356000000000001</v>
      </c>
      <c r="Q263" s="3">
        <v>9.8798999000000006E-8</v>
      </c>
      <c r="R263" s="3">
        <v>125.51219</v>
      </c>
      <c r="S263" s="3">
        <v>25.68862</v>
      </c>
      <c r="T263" s="3">
        <v>393.97937000000002</v>
      </c>
      <c r="U263" s="3">
        <v>407.21566999999999</v>
      </c>
      <c r="V263">
        <f t="shared" si="22"/>
        <v>86.587270000000046</v>
      </c>
      <c r="W263" s="3">
        <v>8.0783333000000006</v>
      </c>
      <c r="X263" s="3"/>
      <c r="Y263" s="3">
        <f t="shared" si="23"/>
        <v>10.061936700000043</v>
      </c>
      <c r="Z263">
        <f t="shared" si="24"/>
        <v>0.87183705291476654</v>
      </c>
    </row>
    <row r="264" spans="1:26" x14ac:dyDescent="0.35">
      <c r="A264" s="7">
        <f t="shared" ref="A264:A327" si="26">DATE(2009,1,1)+B264-1+C264/24+D264/24/60</f>
        <v>40034.354166666672</v>
      </c>
      <c r="B264" s="3">
        <v>221</v>
      </c>
      <c r="C264" s="3">
        <v>8</v>
      </c>
      <c r="D264" s="3">
        <v>30</v>
      </c>
      <c r="E264" s="3">
        <f t="shared" ref="E264:E327" si="27">+C264*100+D264</f>
        <v>830</v>
      </c>
      <c r="F264" s="3">
        <f t="shared" si="25"/>
        <v>221.35416666666669</v>
      </c>
      <c r="G264" s="3">
        <v>36000</v>
      </c>
      <c r="H264" s="3">
        <v>290.11</v>
      </c>
      <c r="I264" s="3">
        <v>1.4050999999999999E-2</v>
      </c>
      <c r="J264" s="3">
        <v>5.5995000999999999E-4</v>
      </c>
      <c r="K264" s="3">
        <v>1.1974</v>
      </c>
      <c r="L264" s="3">
        <v>2.0466000000000002</v>
      </c>
      <c r="M264" s="3">
        <v>305.08999999999997</v>
      </c>
      <c r="N264" s="3">
        <v>37.085999999999999</v>
      </c>
      <c r="O264" s="3">
        <v>67.349999999999994</v>
      </c>
      <c r="P264" s="3">
        <v>0.20838000000000001</v>
      </c>
      <c r="Q264" s="3">
        <v>1.4161000000000001E-7</v>
      </c>
      <c r="R264" s="3">
        <v>163.8503</v>
      </c>
      <c r="S264" s="3">
        <v>32.664720000000003</v>
      </c>
      <c r="T264" s="3">
        <v>394.63029999999998</v>
      </c>
      <c r="U264" s="3">
        <v>413.39710000000002</v>
      </c>
      <c r="V264">
        <f t="shared" ref="V264:V327" si="28">R264-S264+T264-U264</f>
        <v>112.41877999999997</v>
      </c>
      <c r="W264" s="3">
        <v>22.546666999999999</v>
      </c>
      <c r="X264" s="3"/>
      <c r="Y264" s="3">
        <f t="shared" ref="Y264:Y327" si="29">V264-N264-O264-W264</f>
        <v>-14.563887000000022</v>
      </c>
      <c r="Z264">
        <f t="shared" ref="Z264:Z327" si="30">ABS((N264+O264)/(V264-W264))</f>
        <v>1.1620512360714166</v>
      </c>
    </row>
    <row r="265" spans="1:26" x14ac:dyDescent="0.35">
      <c r="A265" s="7">
        <f t="shared" si="26"/>
        <v>40034.375</v>
      </c>
      <c r="B265" s="3">
        <v>221</v>
      </c>
      <c r="C265" s="3">
        <v>9</v>
      </c>
      <c r="D265" s="3">
        <v>0</v>
      </c>
      <c r="E265" s="3">
        <f t="shared" si="27"/>
        <v>900</v>
      </c>
      <c r="F265" s="3">
        <f t="shared" ref="F265:F328" si="31">+B265+C265/24+D265/(24*60)</f>
        <v>221.375</v>
      </c>
      <c r="G265" s="3">
        <v>36000</v>
      </c>
      <c r="H265" s="3">
        <v>290.3</v>
      </c>
      <c r="I265" s="3">
        <v>1.3991999999999999E-2</v>
      </c>
      <c r="J265" s="3">
        <v>5.6362000999999999E-4</v>
      </c>
      <c r="K265" s="3">
        <v>1.1968000000000001</v>
      </c>
      <c r="L265" s="3">
        <v>1.8189</v>
      </c>
      <c r="M265" s="3">
        <v>301.94</v>
      </c>
      <c r="N265" s="3">
        <v>30.279</v>
      </c>
      <c r="O265" s="3">
        <v>50.761000000000003</v>
      </c>
      <c r="P265" s="3">
        <v>0.17416000000000001</v>
      </c>
      <c r="Q265" s="3">
        <v>1.6923001E-7</v>
      </c>
      <c r="R265" s="3">
        <v>139.6182</v>
      </c>
      <c r="S265" s="3">
        <v>27.881326999999999</v>
      </c>
      <c r="T265" s="3">
        <v>395.33422999999999</v>
      </c>
      <c r="U265" s="3">
        <v>414.25632999999999</v>
      </c>
      <c r="V265">
        <f t="shared" si="28"/>
        <v>92.814773000000002</v>
      </c>
      <c r="W265" s="3">
        <v>20.046666999999999</v>
      </c>
      <c r="X265" s="3"/>
      <c r="Y265" s="3">
        <f t="shared" si="29"/>
        <v>-8.2718939999999961</v>
      </c>
      <c r="Z265">
        <f t="shared" si="30"/>
        <v>1.1136747189764704</v>
      </c>
    </row>
    <row r="266" spans="1:26" x14ac:dyDescent="0.35">
      <c r="A266" s="7">
        <f t="shared" si="26"/>
        <v>40034.395833333336</v>
      </c>
      <c r="B266" s="3">
        <v>221</v>
      </c>
      <c r="C266" s="3">
        <v>9</v>
      </c>
      <c r="D266" s="3">
        <v>30</v>
      </c>
      <c r="E266" s="3">
        <f t="shared" si="27"/>
        <v>930</v>
      </c>
      <c r="F266" s="3">
        <f t="shared" si="31"/>
        <v>221.39583333333334</v>
      </c>
      <c r="G266" s="3">
        <v>36000</v>
      </c>
      <c r="H266" s="3">
        <v>290.63</v>
      </c>
      <c r="I266" s="3">
        <v>1.4133E-2</v>
      </c>
      <c r="J266" s="3">
        <v>5.6537001999999996E-4</v>
      </c>
      <c r="K266" s="3">
        <v>1.1951000000000001</v>
      </c>
      <c r="L266" s="3">
        <v>2.6850999999999998</v>
      </c>
      <c r="M266" s="3">
        <v>317.93</v>
      </c>
      <c r="N266" s="3">
        <v>72.692999999999998</v>
      </c>
      <c r="O266" s="3">
        <v>84.948999999999998</v>
      </c>
      <c r="P266" s="3">
        <v>0.23357</v>
      </c>
      <c r="Q266" s="3">
        <v>1.4035000000000001E-7</v>
      </c>
      <c r="R266" s="3">
        <v>288.05689999999998</v>
      </c>
      <c r="S266" s="3">
        <v>59.399726999999999</v>
      </c>
      <c r="T266" s="3">
        <v>393.04077000000001</v>
      </c>
      <c r="U266" s="3">
        <v>424.18533000000002</v>
      </c>
      <c r="V266">
        <f t="shared" si="28"/>
        <v>197.51261299999999</v>
      </c>
      <c r="W266" s="3">
        <v>36.123333000000002</v>
      </c>
      <c r="X266" s="3"/>
      <c r="Y266" s="3">
        <f t="shared" si="29"/>
        <v>3.7472799999999893</v>
      </c>
      <c r="Z266">
        <f t="shared" si="30"/>
        <v>0.9767811096251251</v>
      </c>
    </row>
    <row r="267" spans="1:26" x14ac:dyDescent="0.35">
      <c r="A267" s="7">
        <f t="shared" si="26"/>
        <v>40034.416666666664</v>
      </c>
      <c r="B267" s="3">
        <v>221</v>
      </c>
      <c r="C267" s="3">
        <v>10</v>
      </c>
      <c r="D267" s="3">
        <v>0</v>
      </c>
      <c r="E267" s="3">
        <f t="shared" si="27"/>
        <v>1000</v>
      </c>
      <c r="F267" s="3">
        <f t="shared" si="31"/>
        <v>221.41666666666666</v>
      </c>
      <c r="G267" s="3">
        <v>36000</v>
      </c>
      <c r="H267" s="3">
        <v>291.13</v>
      </c>
      <c r="I267" s="3">
        <v>1.404E-2</v>
      </c>
      <c r="J267" s="3">
        <v>5.6633998999999996E-4</v>
      </c>
      <c r="K267" s="3">
        <v>1.1929000000000001</v>
      </c>
      <c r="L267" s="3">
        <v>2.6825000000000001</v>
      </c>
      <c r="M267" s="3">
        <v>308.2</v>
      </c>
      <c r="N267" s="3">
        <v>111.23</v>
      </c>
      <c r="O267" s="3">
        <v>104.94</v>
      </c>
      <c r="P267" s="3">
        <v>0.23845</v>
      </c>
      <c r="Q267" s="3">
        <v>1.7140000000000001E-7</v>
      </c>
      <c r="R267" s="3">
        <v>416.45963</v>
      </c>
      <c r="S267" s="3">
        <v>85.234723000000002</v>
      </c>
      <c r="T267" s="3">
        <v>391.0215</v>
      </c>
      <c r="U267" s="3">
        <v>438.24036999999998</v>
      </c>
      <c r="V267">
        <f t="shared" si="28"/>
        <v>284.00603700000011</v>
      </c>
      <c r="W267" s="3">
        <v>74.599999999999994</v>
      </c>
      <c r="X267" s="3"/>
      <c r="Y267" s="3">
        <f t="shared" si="29"/>
        <v>-6.7639629999999045</v>
      </c>
      <c r="Z267">
        <f t="shared" si="30"/>
        <v>1.0323007067843031</v>
      </c>
    </row>
    <row r="268" spans="1:26" x14ac:dyDescent="0.35">
      <c r="A268" s="7">
        <f t="shared" si="26"/>
        <v>40034.4375</v>
      </c>
      <c r="B268" s="3">
        <v>221</v>
      </c>
      <c r="C268" s="3">
        <v>10</v>
      </c>
      <c r="D268" s="3">
        <v>30</v>
      </c>
      <c r="E268" s="3">
        <f t="shared" si="27"/>
        <v>1030</v>
      </c>
      <c r="F268" s="3">
        <f t="shared" si="31"/>
        <v>221.4375</v>
      </c>
      <c r="G268" s="3">
        <v>36000</v>
      </c>
      <c r="H268" s="3">
        <v>291.44</v>
      </c>
      <c r="I268" s="3">
        <v>1.4064E-2</v>
      </c>
      <c r="J268" s="3">
        <v>5.6590000000000004E-4</v>
      </c>
      <c r="K268" s="3">
        <v>1.1917</v>
      </c>
      <c r="L268" s="3">
        <v>2.4232</v>
      </c>
      <c r="M268" s="3">
        <v>312.45</v>
      </c>
      <c r="N268" s="3">
        <v>145.09</v>
      </c>
      <c r="O268" s="3">
        <v>121.37</v>
      </c>
      <c r="P268" s="3">
        <v>0.24931</v>
      </c>
      <c r="Q268" s="3">
        <v>1.9347E-7</v>
      </c>
      <c r="R268" s="3">
        <v>476.28890000000001</v>
      </c>
      <c r="S268" s="3">
        <v>97.128316999999996</v>
      </c>
      <c r="T268" s="3">
        <v>386.45416999999998</v>
      </c>
      <c r="U268" s="3">
        <v>447.34969999999998</v>
      </c>
      <c r="V268">
        <f t="shared" si="28"/>
        <v>318.26505300000008</v>
      </c>
      <c r="W268" s="3">
        <v>88.96</v>
      </c>
      <c r="X268" s="3"/>
      <c r="Y268" s="3">
        <f t="shared" si="29"/>
        <v>-37.154946999999922</v>
      </c>
      <c r="Z268">
        <f t="shared" si="30"/>
        <v>1.1620328314352493</v>
      </c>
    </row>
    <row r="269" spans="1:26" x14ac:dyDescent="0.35">
      <c r="A269" s="7">
        <f t="shared" si="26"/>
        <v>40034.458333333336</v>
      </c>
      <c r="B269" s="3">
        <v>221</v>
      </c>
      <c r="C269" s="3">
        <v>11</v>
      </c>
      <c r="D269" s="3">
        <v>0</v>
      </c>
      <c r="E269" s="3">
        <f t="shared" si="27"/>
        <v>1100</v>
      </c>
      <c r="F269" s="3">
        <f t="shared" si="31"/>
        <v>221.45833333333334</v>
      </c>
      <c r="G269" s="3">
        <v>36000</v>
      </c>
      <c r="H269" s="3">
        <v>291.68</v>
      </c>
      <c r="I269" s="3">
        <v>1.383E-2</v>
      </c>
      <c r="J269" s="3">
        <v>5.6576000999999996E-4</v>
      </c>
      <c r="K269" s="3">
        <v>1.1907000000000001</v>
      </c>
      <c r="L269" s="3">
        <v>1.8445</v>
      </c>
      <c r="M269" s="3">
        <v>307.74</v>
      </c>
      <c r="N269" s="3">
        <v>119.37</v>
      </c>
      <c r="O269" s="3">
        <v>95.894000000000005</v>
      </c>
      <c r="P269" s="3">
        <v>0.20349999999999999</v>
      </c>
      <c r="Q269" s="3">
        <v>2.0115E-7</v>
      </c>
      <c r="R269" s="3">
        <v>402.36750000000001</v>
      </c>
      <c r="S269" s="3">
        <v>81.911743000000001</v>
      </c>
      <c r="T269" s="3">
        <v>397.76350000000002</v>
      </c>
      <c r="U269" s="3">
        <v>447.73779999999999</v>
      </c>
      <c r="V269">
        <f t="shared" si="28"/>
        <v>270.48145699999998</v>
      </c>
      <c r="W269" s="3">
        <v>81.856667000000002</v>
      </c>
      <c r="X269" s="3"/>
      <c r="Y269" s="3">
        <f t="shared" si="29"/>
        <v>-26.639210000000034</v>
      </c>
      <c r="Z269">
        <f t="shared" si="30"/>
        <v>1.1412285734022556</v>
      </c>
    </row>
    <row r="270" spans="1:26" x14ac:dyDescent="0.35">
      <c r="A270" s="7">
        <f t="shared" si="26"/>
        <v>40034.479166666672</v>
      </c>
      <c r="B270" s="3">
        <v>221</v>
      </c>
      <c r="C270" s="3">
        <v>11</v>
      </c>
      <c r="D270" s="3">
        <v>30</v>
      </c>
      <c r="E270" s="3">
        <f t="shared" si="27"/>
        <v>1130</v>
      </c>
      <c r="F270" s="3">
        <f t="shared" si="31"/>
        <v>221.47916666666669</v>
      </c>
      <c r="G270" s="3">
        <v>36000</v>
      </c>
      <c r="H270" s="3">
        <v>292.10000000000002</v>
      </c>
      <c r="I270" s="3">
        <v>1.3814E-2</v>
      </c>
      <c r="J270" s="3">
        <v>5.6950003000000001E-4</v>
      </c>
      <c r="K270" s="3">
        <v>1.1888000000000001</v>
      </c>
      <c r="L270" s="3">
        <v>1.2097</v>
      </c>
      <c r="M270" s="3">
        <v>313.94</v>
      </c>
      <c r="N270" s="3">
        <v>115.86</v>
      </c>
      <c r="O270" s="3">
        <v>80.278999999999996</v>
      </c>
      <c r="P270" s="3">
        <v>0.15260000000000001</v>
      </c>
      <c r="Q270" s="3">
        <v>1.6788998999999999E-7</v>
      </c>
      <c r="R270" s="3">
        <v>406.17786999999998</v>
      </c>
      <c r="S270" s="3">
        <v>82.802480000000003</v>
      </c>
      <c r="T270" s="3">
        <v>398.54969999999997</v>
      </c>
      <c r="U270" s="3">
        <v>452.24056999999999</v>
      </c>
      <c r="V270">
        <f t="shared" si="28"/>
        <v>269.68451999999996</v>
      </c>
      <c r="W270" s="3">
        <v>82.936667</v>
      </c>
      <c r="X270" s="3"/>
      <c r="Y270" s="3">
        <f t="shared" si="29"/>
        <v>-9.3911470000000463</v>
      </c>
      <c r="Z270">
        <f t="shared" si="30"/>
        <v>1.0502878445408421</v>
      </c>
    </row>
    <row r="271" spans="1:26" x14ac:dyDescent="0.35">
      <c r="A271" s="7">
        <f t="shared" si="26"/>
        <v>40034.5</v>
      </c>
      <c r="B271" s="3">
        <v>221</v>
      </c>
      <c r="C271" s="3">
        <v>12</v>
      </c>
      <c r="D271" s="3">
        <v>0</v>
      </c>
      <c r="E271" s="3">
        <f t="shared" si="27"/>
        <v>1200</v>
      </c>
      <c r="F271" s="3">
        <f t="shared" si="31"/>
        <v>221.5</v>
      </c>
      <c r="G271" s="3">
        <v>36000</v>
      </c>
      <c r="H271" s="3">
        <v>292.55</v>
      </c>
      <c r="I271" s="3">
        <v>1.3814999999999999E-2</v>
      </c>
      <c r="J271" s="3">
        <v>5.7188002000000001E-4</v>
      </c>
      <c r="K271" s="3">
        <v>1.1869000000000001</v>
      </c>
      <c r="L271" s="3">
        <v>0.71765999999999996</v>
      </c>
      <c r="M271" s="3">
        <v>283.39999999999998</v>
      </c>
      <c r="N271" s="3">
        <v>158.4</v>
      </c>
      <c r="O271" s="3">
        <v>90.287000000000006</v>
      </c>
      <c r="P271" s="3">
        <v>0.17046</v>
      </c>
      <c r="Q271" s="3">
        <v>3.1126000999999998E-7</v>
      </c>
      <c r="R271" s="3">
        <v>407.96947</v>
      </c>
      <c r="S271" s="3">
        <v>83.212796999999995</v>
      </c>
      <c r="T271" s="3">
        <v>403.21613000000002</v>
      </c>
      <c r="U271" s="3">
        <v>457.29232999999999</v>
      </c>
      <c r="V271">
        <f t="shared" si="28"/>
        <v>270.68047300000001</v>
      </c>
      <c r="W271" s="3">
        <v>83.586667000000006</v>
      </c>
      <c r="X271" s="3"/>
      <c r="Y271" s="3">
        <f t="shared" si="29"/>
        <v>-61.593194000000011</v>
      </c>
      <c r="Z271">
        <f t="shared" si="30"/>
        <v>1.3292102251637343</v>
      </c>
    </row>
    <row r="272" spans="1:26" x14ac:dyDescent="0.35">
      <c r="A272" s="7">
        <f t="shared" si="26"/>
        <v>40034.520833333336</v>
      </c>
      <c r="B272" s="3">
        <v>221</v>
      </c>
      <c r="C272" s="3">
        <v>12</v>
      </c>
      <c r="D272" s="3">
        <v>30</v>
      </c>
      <c r="E272" s="3">
        <f t="shared" si="27"/>
        <v>1230</v>
      </c>
      <c r="F272" s="3">
        <f t="shared" si="31"/>
        <v>221.52083333333334</v>
      </c>
      <c r="G272" s="3">
        <v>36000</v>
      </c>
      <c r="H272" s="3">
        <v>292.89999999999998</v>
      </c>
      <c r="I272" s="3">
        <v>1.3831E-2</v>
      </c>
      <c r="J272" s="3">
        <v>5.7182000999999997E-4</v>
      </c>
      <c r="K272" s="3">
        <v>1.1854</v>
      </c>
      <c r="L272" s="3">
        <v>1.3526</v>
      </c>
      <c r="M272" s="3">
        <v>320.07</v>
      </c>
      <c r="N272" s="3">
        <v>148.78</v>
      </c>
      <c r="O272" s="3">
        <v>89.177999999999997</v>
      </c>
      <c r="P272" s="3">
        <v>0.16453000000000001</v>
      </c>
      <c r="Q272" s="3">
        <v>2.5811999999999998E-7</v>
      </c>
      <c r="R272" s="3">
        <v>501.49043</v>
      </c>
      <c r="S272" s="3">
        <v>102.52421</v>
      </c>
      <c r="T272" s="3">
        <v>394.83292999999998</v>
      </c>
      <c r="U272" s="3">
        <v>465.00069999999999</v>
      </c>
      <c r="V272">
        <f t="shared" si="28"/>
        <v>328.79845000000006</v>
      </c>
      <c r="W272" s="3">
        <v>91.003332999999998</v>
      </c>
      <c r="X272" s="3"/>
      <c r="Y272" s="3">
        <f t="shared" si="29"/>
        <v>-0.16288299999993683</v>
      </c>
      <c r="Z272">
        <f t="shared" si="30"/>
        <v>1.000684972013113</v>
      </c>
    </row>
    <row r="273" spans="1:26" x14ac:dyDescent="0.35">
      <c r="A273" s="7">
        <f t="shared" si="26"/>
        <v>40034.541666666664</v>
      </c>
      <c r="B273" s="3">
        <v>221</v>
      </c>
      <c r="C273" s="3">
        <v>13</v>
      </c>
      <c r="D273" s="3">
        <v>0</v>
      </c>
      <c r="E273" s="3">
        <f t="shared" si="27"/>
        <v>1300</v>
      </c>
      <c r="F273" s="3">
        <f t="shared" si="31"/>
        <v>221.54166666666666</v>
      </c>
      <c r="G273" s="3">
        <v>36000</v>
      </c>
      <c r="H273" s="3">
        <v>293.33999999999997</v>
      </c>
      <c r="I273" s="3">
        <v>1.3929E-2</v>
      </c>
      <c r="J273" s="3">
        <v>5.7043000999999999E-4</v>
      </c>
      <c r="K273" s="3">
        <v>1.1832</v>
      </c>
      <c r="L273" s="3">
        <v>0.69679000000000002</v>
      </c>
      <c r="M273" s="3">
        <v>297.93</v>
      </c>
      <c r="N273" s="3">
        <v>133.03</v>
      </c>
      <c r="O273" s="3">
        <v>75.646000000000001</v>
      </c>
      <c r="P273" s="3">
        <v>0.16569</v>
      </c>
      <c r="Q273" s="3">
        <v>1.8666000000000001E-7</v>
      </c>
      <c r="R273" s="3">
        <v>500.77267000000001</v>
      </c>
      <c r="S273" s="3">
        <v>102.05194</v>
      </c>
      <c r="T273" s="3">
        <v>369.3614</v>
      </c>
      <c r="U273" s="3">
        <v>466.52940000000001</v>
      </c>
      <c r="V273">
        <f t="shared" si="28"/>
        <v>301.55273</v>
      </c>
      <c r="W273" s="3">
        <v>92.616667000000007</v>
      </c>
      <c r="X273" s="3"/>
      <c r="Y273" s="3">
        <f t="shared" si="29"/>
        <v>0.26006299999998816</v>
      </c>
      <c r="Z273">
        <f t="shared" si="30"/>
        <v>0.99875529864846735</v>
      </c>
    </row>
    <row r="274" spans="1:26" x14ac:dyDescent="0.35">
      <c r="A274" s="7">
        <f t="shared" si="26"/>
        <v>40034.5625</v>
      </c>
      <c r="B274" s="3">
        <v>221</v>
      </c>
      <c r="C274" s="3">
        <v>13</v>
      </c>
      <c r="D274" s="3">
        <v>30</v>
      </c>
      <c r="E274" s="3">
        <f t="shared" si="27"/>
        <v>1330</v>
      </c>
      <c r="F274" s="3">
        <f t="shared" si="31"/>
        <v>221.5625</v>
      </c>
      <c r="G274" s="3">
        <v>36000</v>
      </c>
      <c r="H274" s="3">
        <v>293.89</v>
      </c>
      <c r="I274" s="3">
        <v>1.392E-2</v>
      </c>
      <c r="J274" s="3">
        <v>5.7055999000000005E-4</v>
      </c>
      <c r="K274" s="3">
        <v>1.1805000000000001</v>
      </c>
      <c r="L274" s="3">
        <v>0.86726999999999999</v>
      </c>
      <c r="M274" s="3">
        <v>286.7</v>
      </c>
      <c r="N274" s="3">
        <v>206.75</v>
      </c>
      <c r="O274" s="3">
        <v>115.28</v>
      </c>
      <c r="P274" s="3">
        <v>0.10174</v>
      </c>
      <c r="Q274" s="3">
        <v>2.4219999999999999E-7</v>
      </c>
      <c r="R274" s="3">
        <v>675.24239999999998</v>
      </c>
      <c r="S274" s="3">
        <v>141.92307</v>
      </c>
      <c r="T274" s="3">
        <v>367.17302999999998</v>
      </c>
      <c r="U274" s="3">
        <v>482.51069999999999</v>
      </c>
      <c r="V274">
        <f t="shared" si="28"/>
        <v>417.98165999999998</v>
      </c>
      <c r="W274" s="3">
        <v>116.53333000000001</v>
      </c>
      <c r="X274" s="3"/>
      <c r="Y274" s="3">
        <f t="shared" si="29"/>
        <v>-20.581670000000031</v>
      </c>
      <c r="Z274">
        <f t="shared" si="30"/>
        <v>1.0682759463288454</v>
      </c>
    </row>
    <row r="275" spans="1:26" x14ac:dyDescent="0.35">
      <c r="A275" s="7">
        <f t="shared" si="26"/>
        <v>40034.583333333336</v>
      </c>
      <c r="B275" s="3">
        <v>221</v>
      </c>
      <c r="C275" s="3">
        <v>14</v>
      </c>
      <c r="D275" s="3">
        <v>0</v>
      </c>
      <c r="E275" s="3">
        <f t="shared" si="27"/>
        <v>1400</v>
      </c>
      <c r="F275" s="3">
        <f t="shared" si="31"/>
        <v>221.58333333333334</v>
      </c>
      <c r="G275" s="3">
        <v>36000</v>
      </c>
      <c r="H275" s="3">
        <v>294.35000000000002</v>
      </c>
      <c r="I275" s="3">
        <v>1.3925E-2</v>
      </c>
      <c r="J275" s="3">
        <v>5.7097001000000003E-4</v>
      </c>
      <c r="K275" s="3">
        <v>1.1787000000000001</v>
      </c>
      <c r="L275" s="3">
        <v>0.61675000000000002</v>
      </c>
      <c r="M275" s="3">
        <v>279.92</v>
      </c>
      <c r="N275" s="3">
        <v>188.53</v>
      </c>
      <c r="O275" s="3">
        <v>108.05</v>
      </c>
      <c r="P275" s="3">
        <v>0.14523</v>
      </c>
      <c r="Q275" s="3">
        <v>2.3783999999999999E-7</v>
      </c>
      <c r="R275" s="3">
        <v>536.56542999999999</v>
      </c>
      <c r="S275" s="3">
        <v>111.71232999999999</v>
      </c>
      <c r="T275" s="3">
        <v>374.29043000000001</v>
      </c>
      <c r="U275" s="3">
        <v>477.88529999999997</v>
      </c>
      <c r="V275">
        <f t="shared" si="28"/>
        <v>321.25823000000008</v>
      </c>
      <c r="W275" s="3">
        <v>97.34</v>
      </c>
      <c r="X275" s="3"/>
      <c r="Y275" s="3">
        <f t="shared" si="29"/>
        <v>-72.661769999999919</v>
      </c>
      <c r="Z275">
        <f t="shared" si="30"/>
        <v>1.3245013592685146</v>
      </c>
    </row>
    <row r="276" spans="1:26" x14ac:dyDescent="0.35">
      <c r="A276" s="7">
        <f t="shared" si="26"/>
        <v>40034.604166666672</v>
      </c>
      <c r="B276" s="3">
        <v>221</v>
      </c>
      <c r="C276" s="3">
        <v>14</v>
      </c>
      <c r="D276" s="3">
        <v>30</v>
      </c>
      <c r="E276" s="3">
        <f t="shared" si="27"/>
        <v>1430</v>
      </c>
      <c r="F276" s="3">
        <f t="shared" si="31"/>
        <v>221.60416666666669</v>
      </c>
      <c r="G276" s="3">
        <v>36000</v>
      </c>
      <c r="H276" s="3">
        <v>294.64</v>
      </c>
      <c r="I276" s="3">
        <v>1.3698E-2</v>
      </c>
      <c r="J276" s="3">
        <v>5.7036999999999995E-4</v>
      </c>
      <c r="K276" s="3">
        <v>1.1775</v>
      </c>
      <c r="L276" s="3">
        <v>0.87836000000000003</v>
      </c>
      <c r="M276" s="3">
        <v>355.91</v>
      </c>
      <c r="N276" s="3">
        <v>138.02000000000001</v>
      </c>
      <c r="O276" s="3">
        <v>85.298000000000002</v>
      </c>
      <c r="P276" s="3">
        <v>0.12575</v>
      </c>
      <c r="Q276" s="3">
        <v>1.8196E-7</v>
      </c>
      <c r="R276" s="3">
        <v>490.39210000000003</v>
      </c>
      <c r="S276" s="3">
        <v>104.89635</v>
      </c>
      <c r="T276" s="3">
        <v>384.40816999999998</v>
      </c>
      <c r="U276" s="3">
        <v>474.37182999999999</v>
      </c>
      <c r="V276">
        <f t="shared" si="28"/>
        <v>295.53208999999998</v>
      </c>
      <c r="W276" s="3">
        <v>83.48</v>
      </c>
      <c r="X276" s="3"/>
      <c r="Y276" s="3">
        <f t="shared" si="29"/>
        <v>-11.265910000000034</v>
      </c>
      <c r="Z276">
        <f t="shared" si="30"/>
        <v>1.0531280309474906</v>
      </c>
    </row>
    <row r="277" spans="1:26" x14ac:dyDescent="0.35">
      <c r="A277" s="7">
        <f t="shared" si="26"/>
        <v>40034.625</v>
      </c>
      <c r="B277" s="3">
        <v>221</v>
      </c>
      <c r="C277" s="3">
        <v>15</v>
      </c>
      <c r="D277" s="3">
        <v>0</v>
      </c>
      <c r="E277" s="3">
        <f t="shared" si="27"/>
        <v>1500</v>
      </c>
      <c r="F277" s="3">
        <f t="shared" si="31"/>
        <v>221.625</v>
      </c>
      <c r="G277" s="3">
        <v>36000</v>
      </c>
      <c r="H277" s="3">
        <v>295.08</v>
      </c>
      <c r="I277" s="3">
        <v>1.3677999999999999E-2</v>
      </c>
      <c r="J277" s="3">
        <v>5.6896998999999995E-4</v>
      </c>
      <c r="K277" s="3">
        <v>1.1756</v>
      </c>
      <c r="L277" s="3">
        <v>0.76110999999999995</v>
      </c>
      <c r="M277" s="3">
        <v>333.36</v>
      </c>
      <c r="N277" s="3">
        <v>152.01</v>
      </c>
      <c r="O277" s="3">
        <v>77.134</v>
      </c>
      <c r="P277" s="3">
        <v>0.16821</v>
      </c>
      <c r="Q277" s="3">
        <v>1.9375E-7</v>
      </c>
      <c r="R277" s="3">
        <v>498.52636999999999</v>
      </c>
      <c r="S277" s="3">
        <v>108.53113</v>
      </c>
      <c r="T277" s="3">
        <v>376.94403</v>
      </c>
      <c r="U277" s="3">
        <v>477.65836999999999</v>
      </c>
      <c r="V277">
        <f t="shared" si="28"/>
        <v>289.28089999999997</v>
      </c>
      <c r="W277" s="3">
        <v>87.543333000000004</v>
      </c>
      <c r="X277" s="3"/>
      <c r="Y277" s="3">
        <f t="shared" si="29"/>
        <v>-27.406433000000021</v>
      </c>
      <c r="Z277">
        <f t="shared" si="30"/>
        <v>1.1358519060557524</v>
      </c>
    </row>
    <row r="278" spans="1:26" x14ac:dyDescent="0.35">
      <c r="A278" s="7">
        <f t="shared" si="26"/>
        <v>40034.645833333336</v>
      </c>
      <c r="B278" s="3">
        <v>221</v>
      </c>
      <c r="C278" s="3">
        <v>15</v>
      </c>
      <c r="D278" s="3">
        <v>30</v>
      </c>
      <c r="E278" s="3">
        <f t="shared" si="27"/>
        <v>1530</v>
      </c>
      <c r="F278" s="3">
        <f t="shared" si="31"/>
        <v>221.64583333333334</v>
      </c>
      <c r="G278" s="3">
        <v>36000</v>
      </c>
      <c r="H278" s="3">
        <v>295.33</v>
      </c>
      <c r="I278" s="3">
        <v>1.3651E-2</v>
      </c>
      <c r="J278" s="3">
        <v>5.6855998000000004E-4</v>
      </c>
      <c r="K278" s="3">
        <v>1.1745000000000001</v>
      </c>
      <c r="L278" s="3">
        <v>0.84169000000000005</v>
      </c>
      <c r="M278" s="3">
        <v>356.16</v>
      </c>
      <c r="N278" s="3">
        <v>121.13</v>
      </c>
      <c r="O278" s="3">
        <v>81.477999999999994</v>
      </c>
      <c r="P278" s="3">
        <v>0.15570999999999999</v>
      </c>
      <c r="Q278" s="3">
        <v>1.9135999999999999E-7</v>
      </c>
      <c r="R278" s="3">
        <v>438.2276</v>
      </c>
      <c r="S278" s="3">
        <v>98.282657</v>
      </c>
      <c r="T278" s="3">
        <v>384.10489999999999</v>
      </c>
      <c r="U278" s="3">
        <v>474.48426999999998</v>
      </c>
      <c r="V278">
        <f t="shared" si="28"/>
        <v>249.56557300000003</v>
      </c>
      <c r="W278" s="3">
        <v>69.006666999999993</v>
      </c>
      <c r="X278" s="3"/>
      <c r="Y278" s="3">
        <f t="shared" si="29"/>
        <v>-22.049093999999954</v>
      </c>
      <c r="Z278">
        <f t="shared" si="30"/>
        <v>1.1221157930586927</v>
      </c>
    </row>
    <row r="279" spans="1:26" x14ac:dyDescent="0.35">
      <c r="A279" s="7">
        <f t="shared" si="26"/>
        <v>40034.666666666664</v>
      </c>
      <c r="B279" s="3">
        <v>221</v>
      </c>
      <c r="C279" s="3">
        <v>16</v>
      </c>
      <c r="D279" s="3">
        <v>0</v>
      </c>
      <c r="E279" s="3">
        <f t="shared" si="27"/>
        <v>1600</v>
      </c>
      <c r="F279" s="3">
        <f t="shared" si="31"/>
        <v>221.66666666666666</v>
      </c>
      <c r="G279" s="3">
        <v>36000</v>
      </c>
      <c r="H279" s="3">
        <v>295.41000000000003</v>
      </c>
      <c r="I279" s="3">
        <v>1.3835999999999999E-2</v>
      </c>
      <c r="J279" s="3">
        <v>5.6911999000000004E-4</v>
      </c>
      <c r="K279" s="3">
        <v>1.1739999999999999</v>
      </c>
      <c r="L279" s="3">
        <v>1.33</v>
      </c>
      <c r="M279" s="3">
        <v>344.27</v>
      </c>
      <c r="N279" s="3">
        <v>107.1</v>
      </c>
      <c r="O279" s="3">
        <v>79.608000000000004</v>
      </c>
      <c r="P279" s="3">
        <v>0.17052</v>
      </c>
      <c r="Q279" s="3">
        <v>2.1500000000000001E-7</v>
      </c>
      <c r="R279" s="3">
        <v>369.45249999999999</v>
      </c>
      <c r="S279" s="3">
        <v>84.947377000000003</v>
      </c>
      <c r="T279" s="3">
        <v>382.95460000000003</v>
      </c>
      <c r="U279" s="3">
        <v>467.85413</v>
      </c>
      <c r="V279">
        <f t="shared" si="28"/>
        <v>199.60559299999994</v>
      </c>
      <c r="W279" s="3">
        <v>47.643332999999998</v>
      </c>
      <c r="X279" s="3"/>
      <c r="Y279" s="3">
        <f t="shared" si="29"/>
        <v>-34.745740000000055</v>
      </c>
      <c r="Z279">
        <f t="shared" si="30"/>
        <v>1.2286471654212043</v>
      </c>
    </row>
    <row r="280" spans="1:26" x14ac:dyDescent="0.35">
      <c r="A280" s="7">
        <f t="shared" si="26"/>
        <v>40034.6875</v>
      </c>
      <c r="B280" s="3">
        <v>221</v>
      </c>
      <c r="C280" s="3">
        <v>16</v>
      </c>
      <c r="D280" s="3">
        <v>30</v>
      </c>
      <c r="E280" s="3">
        <f t="shared" si="27"/>
        <v>1630</v>
      </c>
      <c r="F280" s="3">
        <f t="shared" si="31"/>
        <v>221.6875</v>
      </c>
      <c r="G280" s="3">
        <v>36000</v>
      </c>
      <c r="H280" s="3">
        <v>295.12</v>
      </c>
      <c r="I280" s="3">
        <v>1.3958999999999999E-2</v>
      </c>
      <c r="J280" s="3">
        <v>5.7054998000000004E-4</v>
      </c>
      <c r="K280" s="3">
        <v>1.1748000000000001</v>
      </c>
      <c r="L280" s="3">
        <v>1.784</v>
      </c>
      <c r="M280" s="3">
        <v>8.2187999999999999</v>
      </c>
      <c r="N280" s="3">
        <v>55.774999999999999</v>
      </c>
      <c r="O280" s="3">
        <v>84.66</v>
      </c>
      <c r="P280" s="3">
        <v>0.17902000000000001</v>
      </c>
      <c r="Q280" s="3">
        <v>1.3944999000000001E-7</v>
      </c>
      <c r="R280" s="3">
        <v>219.68223</v>
      </c>
      <c r="S280" s="3">
        <v>52.947749999999999</v>
      </c>
      <c r="T280" s="3">
        <v>368.77773000000002</v>
      </c>
      <c r="U280" s="3">
        <v>451.22122999999999</v>
      </c>
      <c r="V280">
        <f t="shared" si="28"/>
        <v>84.290980000000104</v>
      </c>
      <c r="W280" s="3">
        <v>9.8996666999999992</v>
      </c>
      <c r="X280" s="3"/>
      <c r="Y280" s="3">
        <f t="shared" si="29"/>
        <v>-66.043686699999895</v>
      </c>
      <c r="Z280">
        <f t="shared" si="30"/>
        <v>1.8877876161920077</v>
      </c>
    </row>
    <row r="281" spans="1:26" x14ac:dyDescent="0.35">
      <c r="A281" s="7">
        <f t="shared" si="26"/>
        <v>40034.708333333336</v>
      </c>
      <c r="B281" s="3">
        <v>221</v>
      </c>
      <c r="C281" s="3">
        <v>17</v>
      </c>
      <c r="D281" s="3">
        <v>0</v>
      </c>
      <c r="E281" s="3">
        <f t="shared" si="27"/>
        <v>1700</v>
      </c>
      <c r="F281" s="3">
        <f t="shared" si="31"/>
        <v>221.70833333333334</v>
      </c>
      <c r="G281" s="3">
        <v>36000</v>
      </c>
      <c r="H281" s="3">
        <v>295.13</v>
      </c>
      <c r="I281" s="3">
        <v>1.4147E-2</v>
      </c>
      <c r="J281" s="3">
        <v>5.7487998999999998E-4</v>
      </c>
      <c r="K281" s="3">
        <v>1.1745000000000001</v>
      </c>
      <c r="L281" s="3">
        <v>1.5347</v>
      </c>
      <c r="M281" s="3">
        <v>341.57</v>
      </c>
      <c r="N281" s="3">
        <v>19.597999999999999</v>
      </c>
      <c r="O281" s="3">
        <v>52.911999999999999</v>
      </c>
      <c r="P281" s="3">
        <v>0.12388</v>
      </c>
      <c r="Q281" s="3">
        <v>1.5921999000000001E-7</v>
      </c>
      <c r="R281" s="3">
        <v>139.14757</v>
      </c>
      <c r="S281" s="3">
        <v>30.110112999999998</v>
      </c>
      <c r="T281" s="3">
        <v>372.36547000000002</v>
      </c>
      <c r="U281" s="3">
        <v>441.0104</v>
      </c>
      <c r="V281">
        <f t="shared" si="28"/>
        <v>40.39252700000003</v>
      </c>
      <c r="W281" s="3">
        <v>-9.8736666999999994</v>
      </c>
      <c r="X281" s="3"/>
      <c r="Y281" s="3">
        <f t="shared" si="29"/>
        <v>-22.243806299999967</v>
      </c>
      <c r="Z281">
        <f t="shared" si="30"/>
        <v>1.4425202041904348</v>
      </c>
    </row>
    <row r="282" spans="1:26" x14ac:dyDescent="0.35">
      <c r="A282" s="7">
        <f t="shared" si="26"/>
        <v>40034.729166666672</v>
      </c>
      <c r="B282" s="3">
        <v>221</v>
      </c>
      <c r="C282" s="3">
        <v>17</v>
      </c>
      <c r="D282" s="3">
        <v>30</v>
      </c>
      <c r="E282" s="3">
        <f t="shared" si="27"/>
        <v>1730</v>
      </c>
      <c r="F282" s="3">
        <f t="shared" si="31"/>
        <v>221.72916666666669</v>
      </c>
      <c r="G282" s="3">
        <v>36000</v>
      </c>
      <c r="H282" s="3">
        <v>295</v>
      </c>
      <c r="I282" s="3">
        <v>1.4111E-2</v>
      </c>
      <c r="J282" s="3">
        <v>5.7786999999999997E-4</v>
      </c>
      <c r="K282" s="3">
        <v>1.175</v>
      </c>
      <c r="L282" s="3">
        <v>1.6052</v>
      </c>
      <c r="M282" s="3">
        <v>339.64</v>
      </c>
      <c r="N282" s="3">
        <v>9.8754000000000008</v>
      </c>
      <c r="O282" s="3">
        <v>50.790999999999997</v>
      </c>
      <c r="P282" s="3">
        <v>0.11978</v>
      </c>
      <c r="Q282" s="3">
        <v>1.7583000000000001E-7</v>
      </c>
      <c r="R282" s="3">
        <v>123.8429</v>
      </c>
      <c r="S282" s="3">
        <v>28.346767</v>
      </c>
      <c r="T282" s="3">
        <v>375.6035</v>
      </c>
      <c r="U282" s="3">
        <v>436.81876999999997</v>
      </c>
      <c r="V282">
        <f t="shared" si="28"/>
        <v>34.280863000000011</v>
      </c>
      <c r="W282" s="3">
        <v>-16.206666999999999</v>
      </c>
      <c r="X282" s="3"/>
      <c r="Y282" s="3">
        <f t="shared" si="29"/>
        <v>-10.178869999999986</v>
      </c>
      <c r="Z282">
        <f t="shared" si="30"/>
        <v>1.2016115662620055</v>
      </c>
    </row>
    <row r="283" spans="1:26" x14ac:dyDescent="0.35">
      <c r="A283" s="7">
        <f t="shared" si="26"/>
        <v>40034.75</v>
      </c>
      <c r="B283" s="3">
        <v>221</v>
      </c>
      <c r="C283" s="3">
        <v>18</v>
      </c>
      <c r="D283" s="3">
        <v>0</v>
      </c>
      <c r="E283" s="3">
        <f t="shared" si="27"/>
        <v>1800</v>
      </c>
      <c r="F283" s="3">
        <f t="shared" si="31"/>
        <v>221.75</v>
      </c>
      <c r="G283" s="3">
        <v>36000</v>
      </c>
      <c r="H283" s="3">
        <v>294.92</v>
      </c>
      <c r="I283" s="3">
        <v>1.4015E-2</v>
      </c>
      <c r="J283" s="3">
        <v>5.7985999999999997E-4</v>
      </c>
      <c r="K283" s="3">
        <v>1.175</v>
      </c>
      <c r="L283" s="3">
        <v>1.0186999999999999</v>
      </c>
      <c r="M283" s="3">
        <v>332.84</v>
      </c>
      <c r="N283" s="3">
        <v>5.3301999999999996</v>
      </c>
      <c r="O283" s="3">
        <v>30.375</v>
      </c>
      <c r="P283" s="3">
        <v>9.2130996000000007E-2</v>
      </c>
      <c r="Q283" s="3">
        <v>1.5253001000000001E-7</v>
      </c>
      <c r="R283" s="3">
        <v>94.845477000000002</v>
      </c>
      <c r="S283" s="3">
        <v>22.887823000000001</v>
      </c>
      <c r="T283" s="3">
        <v>370.92106999999999</v>
      </c>
      <c r="U283" s="3">
        <v>433.75322999999997</v>
      </c>
      <c r="V283">
        <f t="shared" si="28"/>
        <v>9.1254940000000033</v>
      </c>
      <c r="W283" s="3">
        <v>-17.920000000000002</v>
      </c>
      <c r="X283" s="3"/>
      <c r="Y283" s="3">
        <f t="shared" si="29"/>
        <v>-8.6597059999999928</v>
      </c>
      <c r="Z283">
        <f t="shared" si="30"/>
        <v>1.320190342982827</v>
      </c>
    </row>
    <row r="284" spans="1:26" x14ac:dyDescent="0.35">
      <c r="A284" s="7">
        <f t="shared" si="26"/>
        <v>40034.770833333336</v>
      </c>
      <c r="B284" s="3">
        <v>221</v>
      </c>
      <c r="C284" s="3">
        <v>18</v>
      </c>
      <c r="D284" s="3">
        <v>30</v>
      </c>
      <c r="E284" s="3">
        <f t="shared" si="27"/>
        <v>1830</v>
      </c>
      <c r="F284" s="3">
        <f t="shared" si="31"/>
        <v>221.77083333333334</v>
      </c>
      <c r="G284" s="3">
        <v>36000</v>
      </c>
      <c r="H284" s="3">
        <v>294.3</v>
      </c>
      <c r="I284" s="3">
        <v>1.4833000000000001E-2</v>
      </c>
      <c r="J284" s="3">
        <v>5.9429999000000001E-4</v>
      </c>
      <c r="K284" s="3">
        <v>1.1768000000000001</v>
      </c>
      <c r="L284" s="3">
        <v>0.76578000000000002</v>
      </c>
      <c r="M284" s="3">
        <v>343.87</v>
      </c>
      <c r="N284" s="3">
        <v>-0.64744999999999997</v>
      </c>
      <c r="O284" s="3">
        <v>6.0617999999999999</v>
      </c>
      <c r="P284" s="3">
        <v>4.4304999999999997E-2</v>
      </c>
      <c r="Q284" s="3">
        <v>5.3057999000000001E-8</v>
      </c>
      <c r="R284" s="3">
        <v>48.509503000000002</v>
      </c>
      <c r="S284" s="3">
        <v>12.818395000000001</v>
      </c>
      <c r="T284" s="3">
        <v>363.67863</v>
      </c>
      <c r="U284" s="3">
        <v>424.61286999999999</v>
      </c>
      <c r="V284">
        <f t="shared" si="28"/>
        <v>-25.243132000000003</v>
      </c>
      <c r="W284" s="3">
        <v>-24.286667000000001</v>
      </c>
      <c r="X284" s="3"/>
      <c r="Y284" s="3">
        <f t="shared" si="29"/>
        <v>-6.3708150000000003</v>
      </c>
      <c r="Z284">
        <f t="shared" si="30"/>
        <v>5.6607926061068534</v>
      </c>
    </row>
    <row r="285" spans="1:26" x14ac:dyDescent="0.35">
      <c r="A285" s="7">
        <f t="shared" si="26"/>
        <v>40034.791666666664</v>
      </c>
      <c r="B285" s="3">
        <v>221</v>
      </c>
      <c r="C285" s="3">
        <v>19</v>
      </c>
      <c r="D285" s="3">
        <v>0</v>
      </c>
      <c r="E285" s="3">
        <f t="shared" si="27"/>
        <v>1900</v>
      </c>
      <c r="F285" s="3">
        <f t="shared" si="31"/>
        <v>221.79166666666666</v>
      </c>
      <c r="G285" s="3">
        <v>36000</v>
      </c>
      <c r="H285" s="3">
        <v>293.39999999999998</v>
      </c>
      <c r="I285" s="3">
        <v>1.4928E-2</v>
      </c>
      <c r="J285" s="3">
        <v>6.1415001999999997E-4</v>
      </c>
      <c r="K285" s="3">
        <v>1.1802999999999999</v>
      </c>
      <c r="L285" s="3">
        <v>0.73592000000000002</v>
      </c>
      <c r="M285" s="3">
        <v>355.48</v>
      </c>
      <c r="N285" s="3">
        <v>-0.40179999999999999</v>
      </c>
      <c r="O285" s="3">
        <v>-1.8129</v>
      </c>
      <c r="P285" s="3">
        <v>2.3074998999999999E-2</v>
      </c>
      <c r="Q285" s="3">
        <v>-2.5451999999999999E-8</v>
      </c>
      <c r="R285" s="3">
        <v>15.391337</v>
      </c>
      <c r="S285" s="3">
        <v>4.4689382999999996</v>
      </c>
      <c r="T285" s="3">
        <v>361.39386999999999</v>
      </c>
      <c r="U285" s="3">
        <v>413.16953000000001</v>
      </c>
      <c r="V285">
        <f t="shared" si="28"/>
        <v>-40.853261300000042</v>
      </c>
      <c r="W285" s="3">
        <v>-34.073332999999998</v>
      </c>
      <c r="X285" s="3"/>
      <c r="Y285" s="3">
        <f t="shared" si="29"/>
        <v>-4.5652283000000438</v>
      </c>
      <c r="Z285">
        <f t="shared" si="30"/>
        <v>0.32665537185695392</v>
      </c>
    </row>
    <row r="286" spans="1:26" x14ac:dyDescent="0.35">
      <c r="A286" s="7">
        <f t="shared" si="26"/>
        <v>40034.8125</v>
      </c>
      <c r="B286" s="3">
        <v>221</v>
      </c>
      <c r="C286" s="3">
        <v>19</v>
      </c>
      <c r="D286" s="3">
        <v>30</v>
      </c>
      <c r="E286" s="3">
        <f t="shared" si="27"/>
        <v>1930</v>
      </c>
      <c r="F286" s="3">
        <f t="shared" si="31"/>
        <v>221.8125</v>
      </c>
      <c r="G286" s="3">
        <v>36000</v>
      </c>
      <c r="H286" s="3">
        <v>292.70999999999998</v>
      </c>
      <c r="I286" s="3">
        <v>1.5226E-2</v>
      </c>
      <c r="J286" s="3">
        <v>6.4545998000000002E-4</v>
      </c>
      <c r="K286" s="3">
        <v>1.1830000000000001</v>
      </c>
      <c r="L286" s="3">
        <v>0.30231999999999998</v>
      </c>
      <c r="M286" s="3">
        <v>286.44</v>
      </c>
      <c r="N286" s="3">
        <v>-1.4331</v>
      </c>
      <c r="O286" s="3">
        <v>0.84136</v>
      </c>
      <c r="P286" s="3">
        <v>2.9502001E-2</v>
      </c>
      <c r="Q286" s="3">
        <v>3.3852999000000002E-8</v>
      </c>
      <c r="R286" s="3">
        <v>0</v>
      </c>
      <c r="S286" s="3">
        <v>0</v>
      </c>
      <c r="T286" s="3">
        <v>363.59893</v>
      </c>
      <c r="U286" s="3">
        <v>405.71100000000001</v>
      </c>
      <c r="V286">
        <f t="shared" si="28"/>
        <v>-42.112070000000017</v>
      </c>
      <c r="W286" s="3">
        <v>-44.98</v>
      </c>
      <c r="X286" s="3"/>
      <c r="Y286" s="3">
        <f t="shared" si="29"/>
        <v>3.4596699999999814</v>
      </c>
      <c r="Z286">
        <f t="shared" si="30"/>
        <v>0.20633000108092045</v>
      </c>
    </row>
    <row r="287" spans="1:26" x14ac:dyDescent="0.35">
      <c r="A287" s="7">
        <f t="shared" si="26"/>
        <v>40034.833333333336</v>
      </c>
      <c r="B287" s="3">
        <v>221</v>
      </c>
      <c r="C287" s="3">
        <v>20</v>
      </c>
      <c r="D287" s="3">
        <v>0</v>
      </c>
      <c r="E287" s="3">
        <f t="shared" si="27"/>
        <v>2000</v>
      </c>
      <c r="F287" s="3">
        <f t="shared" si="31"/>
        <v>221.83333333333334</v>
      </c>
      <c r="G287" s="3">
        <v>36000</v>
      </c>
      <c r="H287" s="3">
        <v>292.51</v>
      </c>
      <c r="I287" s="3">
        <v>1.4824E-2</v>
      </c>
      <c r="J287" s="3">
        <v>6.2255003000000002E-4</v>
      </c>
      <c r="K287" s="3">
        <v>1.1842999999999999</v>
      </c>
      <c r="L287" s="3">
        <v>0.43413000000000002</v>
      </c>
      <c r="M287" s="3">
        <v>189.79</v>
      </c>
      <c r="N287" s="3">
        <v>-0.19653000000000001</v>
      </c>
      <c r="O287" s="3">
        <v>0.16034000000000001</v>
      </c>
      <c r="P287" s="3">
        <v>1.9234999999999999E-2</v>
      </c>
      <c r="Q287" s="3">
        <v>2.0333E-9</v>
      </c>
      <c r="R287" s="3">
        <v>0</v>
      </c>
      <c r="S287" s="3">
        <v>0</v>
      </c>
      <c r="T287" s="3">
        <v>366.68657000000002</v>
      </c>
      <c r="U287" s="3">
        <v>403.06849999999997</v>
      </c>
      <c r="V287">
        <f t="shared" si="28"/>
        <v>-36.381929999999954</v>
      </c>
      <c r="W287" s="3">
        <v>-48.8</v>
      </c>
      <c r="X287" s="3"/>
      <c r="Y287" s="3">
        <f t="shared" si="29"/>
        <v>12.454260000000048</v>
      </c>
      <c r="Z287">
        <f t="shared" si="30"/>
        <v>2.9143014977367557E-3</v>
      </c>
    </row>
    <row r="288" spans="1:26" x14ac:dyDescent="0.35">
      <c r="A288" s="7">
        <f t="shared" si="26"/>
        <v>40034.854166666672</v>
      </c>
      <c r="B288" s="3">
        <v>221</v>
      </c>
      <c r="C288" s="3">
        <v>20</v>
      </c>
      <c r="D288" s="3">
        <v>30</v>
      </c>
      <c r="E288" s="3">
        <f t="shared" si="27"/>
        <v>2030</v>
      </c>
      <c r="F288" s="3">
        <f t="shared" si="31"/>
        <v>221.85416666666669</v>
      </c>
      <c r="G288" s="3">
        <v>36000</v>
      </c>
      <c r="H288" s="3">
        <v>291.91000000000003</v>
      </c>
      <c r="I288" s="3">
        <v>1.4638999999999999E-2</v>
      </c>
      <c r="J288" s="3">
        <v>6.6249003000000005E-4</v>
      </c>
      <c r="K288" s="3">
        <v>1.1870000000000001</v>
      </c>
      <c r="L288" s="3">
        <v>0.77107000000000003</v>
      </c>
      <c r="M288" s="3">
        <v>239.08</v>
      </c>
      <c r="N288" s="3">
        <v>0.36243999999999998</v>
      </c>
      <c r="O288" s="3">
        <v>8.9178003000000006E-2</v>
      </c>
      <c r="P288" s="3">
        <v>2.9348999000000001E-2</v>
      </c>
      <c r="Q288" s="3">
        <v>-6.7252002999999997E-8</v>
      </c>
      <c r="R288" s="3">
        <v>0</v>
      </c>
      <c r="S288" s="3">
        <v>0</v>
      </c>
      <c r="T288" s="3">
        <v>372.7063</v>
      </c>
      <c r="U288" s="3">
        <v>403.13053000000002</v>
      </c>
      <c r="V288">
        <f t="shared" si="28"/>
        <v>-30.424230000000023</v>
      </c>
      <c r="W288" s="3">
        <v>-47.443333000000003</v>
      </c>
      <c r="X288" s="3"/>
      <c r="Y288" s="3">
        <f t="shared" si="29"/>
        <v>16.56748499699998</v>
      </c>
      <c r="Z288">
        <f t="shared" si="30"/>
        <v>2.653594628342049E-2</v>
      </c>
    </row>
    <row r="289" spans="1:26" x14ac:dyDescent="0.35">
      <c r="A289" s="7">
        <f t="shared" si="26"/>
        <v>40034.875</v>
      </c>
      <c r="B289" s="3">
        <v>221</v>
      </c>
      <c r="C289" s="3">
        <v>21</v>
      </c>
      <c r="D289" s="3">
        <v>0</v>
      </c>
      <c r="E289" s="3">
        <f t="shared" si="27"/>
        <v>2100</v>
      </c>
      <c r="F289" s="3">
        <f t="shared" si="31"/>
        <v>221.875</v>
      </c>
      <c r="G289" s="3">
        <v>36000</v>
      </c>
      <c r="H289" s="3">
        <v>291.69</v>
      </c>
      <c r="I289" s="3">
        <v>1.4638E-2</v>
      </c>
      <c r="J289" s="3">
        <v>6.6095002999999998E-4</v>
      </c>
      <c r="K289" s="3">
        <v>1.1879999999999999</v>
      </c>
      <c r="L289" s="3">
        <v>1.1298999999999999</v>
      </c>
      <c r="M289" s="3">
        <v>284.72000000000003</v>
      </c>
      <c r="N289" s="3">
        <v>-2.2526999999999999</v>
      </c>
      <c r="O289" s="3">
        <v>0.51422000000000001</v>
      </c>
      <c r="P289" s="3">
        <v>4.0743999000000003E-2</v>
      </c>
      <c r="Q289" s="3">
        <v>7.4935001999999996E-8</v>
      </c>
      <c r="R289" s="3">
        <v>0</v>
      </c>
      <c r="S289" s="3">
        <v>0</v>
      </c>
      <c r="T289" s="3">
        <v>375.61273</v>
      </c>
      <c r="U289" s="3">
        <v>403.25330000000002</v>
      </c>
      <c r="V289">
        <f t="shared" si="28"/>
        <v>-27.640570000000025</v>
      </c>
      <c r="W289" s="3">
        <v>-45.346666999999997</v>
      </c>
      <c r="X289" s="3"/>
      <c r="Y289" s="3">
        <f t="shared" si="29"/>
        <v>19.44457699999997</v>
      </c>
      <c r="Z289">
        <f t="shared" si="30"/>
        <v>9.8185387779136352E-2</v>
      </c>
    </row>
    <row r="290" spans="1:26" x14ac:dyDescent="0.35">
      <c r="A290" s="7">
        <f t="shared" si="26"/>
        <v>40034.895833333336</v>
      </c>
      <c r="B290" s="3">
        <v>221</v>
      </c>
      <c r="C290" s="3">
        <v>21</v>
      </c>
      <c r="D290" s="3">
        <v>30</v>
      </c>
      <c r="E290" s="3">
        <f t="shared" si="27"/>
        <v>2130</v>
      </c>
      <c r="F290" s="3">
        <f t="shared" si="31"/>
        <v>221.89583333333334</v>
      </c>
      <c r="G290" s="3">
        <v>36000</v>
      </c>
      <c r="H290" s="3">
        <v>290.99</v>
      </c>
      <c r="I290" s="3">
        <v>1.4855999999999999E-2</v>
      </c>
      <c r="J290" s="3">
        <v>6.6800002E-4</v>
      </c>
      <c r="K290" s="3">
        <v>1.1910000000000001</v>
      </c>
      <c r="L290" s="3">
        <v>0.83013999999999999</v>
      </c>
      <c r="M290" s="3">
        <v>271.39</v>
      </c>
      <c r="N290" s="3">
        <v>-2.9298999999999999</v>
      </c>
      <c r="O290" s="3">
        <v>0.42925000000000002</v>
      </c>
      <c r="P290" s="3">
        <v>3.8304998999999999E-2</v>
      </c>
      <c r="Q290" s="3">
        <v>1.3547999000000001E-7</v>
      </c>
      <c r="R290" s="3">
        <v>0</v>
      </c>
      <c r="S290" s="3">
        <v>0</v>
      </c>
      <c r="T290" s="3">
        <v>372.31383</v>
      </c>
      <c r="U290" s="3">
        <v>401.56463000000002</v>
      </c>
      <c r="V290">
        <f t="shared" si="28"/>
        <v>-29.250800000000027</v>
      </c>
      <c r="W290" s="3">
        <v>-44.09</v>
      </c>
      <c r="X290" s="3"/>
      <c r="Y290" s="3">
        <f t="shared" si="29"/>
        <v>17.339849999999977</v>
      </c>
      <c r="Z290">
        <f t="shared" si="30"/>
        <v>0.16851649684619141</v>
      </c>
    </row>
    <row r="291" spans="1:26" x14ac:dyDescent="0.35">
      <c r="A291" s="7">
        <f t="shared" si="26"/>
        <v>40034.916666666664</v>
      </c>
      <c r="B291" s="3">
        <v>221</v>
      </c>
      <c r="C291" s="3">
        <v>22</v>
      </c>
      <c r="D291" s="3">
        <v>0</v>
      </c>
      <c r="E291" s="3">
        <f t="shared" si="27"/>
        <v>2200</v>
      </c>
      <c r="F291" s="3">
        <f t="shared" si="31"/>
        <v>221.91666666666666</v>
      </c>
      <c r="G291" s="3">
        <v>36000</v>
      </c>
      <c r="H291" s="3">
        <v>291.08</v>
      </c>
      <c r="I291" s="3">
        <v>1.5214E-2</v>
      </c>
      <c r="J291" s="3">
        <v>6.8187998999999998E-4</v>
      </c>
      <c r="K291" s="3">
        <v>1.1906000000000001</v>
      </c>
      <c r="L291" s="3">
        <v>1.3813</v>
      </c>
      <c r="M291" s="3">
        <v>247.59</v>
      </c>
      <c r="N291" s="3">
        <v>-2.6962999999999999</v>
      </c>
      <c r="O291" s="3">
        <v>-0.88602999999999998</v>
      </c>
      <c r="P291" s="3">
        <v>3.7486999999999999E-2</v>
      </c>
      <c r="Q291" s="3">
        <v>3.8671001E-8</v>
      </c>
      <c r="R291" s="3">
        <v>0</v>
      </c>
      <c r="S291" s="3">
        <v>0</v>
      </c>
      <c r="T291" s="3">
        <v>369.93033000000003</v>
      </c>
      <c r="U291" s="3">
        <v>401.34663</v>
      </c>
      <c r="V291">
        <f t="shared" si="28"/>
        <v>-31.416299999999978</v>
      </c>
      <c r="W291" s="3">
        <v>-44.313333</v>
      </c>
      <c r="X291" s="3"/>
      <c r="Y291" s="3">
        <f t="shared" si="29"/>
        <v>16.479363000000024</v>
      </c>
      <c r="Z291">
        <f t="shared" si="30"/>
        <v>0.27776388569370908</v>
      </c>
    </row>
    <row r="292" spans="1:26" x14ac:dyDescent="0.35">
      <c r="A292" s="7">
        <f t="shared" si="26"/>
        <v>40034.9375</v>
      </c>
      <c r="B292" s="3">
        <v>221</v>
      </c>
      <c r="C292" s="3">
        <v>22</v>
      </c>
      <c r="D292" s="3">
        <v>30</v>
      </c>
      <c r="E292" s="3">
        <f t="shared" si="27"/>
        <v>2230</v>
      </c>
      <c r="F292" s="3">
        <f t="shared" si="31"/>
        <v>221.9375</v>
      </c>
      <c r="G292" s="3">
        <v>36000</v>
      </c>
      <c r="H292" s="3">
        <v>290.68</v>
      </c>
      <c r="I292" s="3">
        <v>1.4848999999999999E-2</v>
      </c>
      <c r="J292" s="3">
        <v>6.7531999000000002E-4</v>
      </c>
      <c r="K292" s="3">
        <v>1.1926000000000001</v>
      </c>
      <c r="L292" s="3">
        <v>1.3863000000000001</v>
      </c>
      <c r="M292" s="3">
        <v>262.17</v>
      </c>
      <c r="N292" s="3">
        <v>-6.0618999999999996</v>
      </c>
      <c r="O292" s="3">
        <v>0.50614000000000003</v>
      </c>
      <c r="P292" s="3">
        <v>6.0922998999999999E-2</v>
      </c>
      <c r="Q292" s="3">
        <v>1.466E-7</v>
      </c>
      <c r="R292" s="3">
        <v>0</v>
      </c>
      <c r="S292" s="3">
        <v>0</v>
      </c>
      <c r="T292" s="3">
        <v>367.94373000000002</v>
      </c>
      <c r="U292" s="3">
        <v>400.54392999999999</v>
      </c>
      <c r="V292">
        <f t="shared" si="28"/>
        <v>-32.600199999999973</v>
      </c>
      <c r="W292" s="3">
        <v>-43.39</v>
      </c>
      <c r="X292" s="3"/>
      <c r="Y292" s="3">
        <f t="shared" si="29"/>
        <v>16.345560000000031</v>
      </c>
      <c r="Z292">
        <f t="shared" si="30"/>
        <v>0.51490852471778759</v>
      </c>
    </row>
    <row r="293" spans="1:26" x14ac:dyDescent="0.35">
      <c r="A293" s="7">
        <f t="shared" si="26"/>
        <v>40034.958333333336</v>
      </c>
      <c r="B293" s="3">
        <v>221</v>
      </c>
      <c r="C293" s="3">
        <v>23</v>
      </c>
      <c r="D293" s="3">
        <v>0</v>
      </c>
      <c r="E293" s="3">
        <f t="shared" si="27"/>
        <v>2300</v>
      </c>
      <c r="F293" s="3">
        <f t="shared" si="31"/>
        <v>221.95833333333334</v>
      </c>
      <c r="G293" s="3">
        <v>36000</v>
      </c>
      <c r="H293" s="3">
        <v>290</v>
      </c>
      <c r="I293" s="3">
        <v>1.4364999999999999E-2</v>
      </c>
      <c r="J293" s="3">
        <v>6.6275999000000002E-4</v>
      </c>
      <c r="K293" s="3">
        <v>1.1956</v>
      </c>
      <c r="L293" s="3">
        <v>1.3718999999999999</v>
      </c>
      <c r="M293" s="3">
        <v>260.31</v>
      </c>
      <c r="N293" s="3">
        <v>-3.9859</v>
      </c>
      <c r="O293" s="3">
        <v>0.69528000000000001</v>
      </c>
      <c r="P293" s="3">
        <v>5.6208000000000001E-2</v>
      </c>
      <c r="Q293" s="3">
        <v>9.6278001000000001E-8</v>
      </c>
      <c r="R293" s="3">
        <v>0</v>
      </c>
      <c r="S293" s="3">
        <v>0</v>
      </c>
      <c r="T293" s="3">
        <v>366.46672999999998</v>
      </c>
      <c r="U293" s="3">
        <v>397.59753000000001</v>
      </c>
      <c r="V293">
        <f t="shared" si="28"/>
        <v>-31.130800000000022</v>
      </c>
      <c r="W293" s="3">
        <v>-43.1</v>
      </c>
      <c r="X293" s="3"/>
      <c r="Y293" s="3">
        <f t="shared" si="29"/>
        <v>15.25981999999998</v>
      </c>
      <c r="Z293">
        <f t="shared" si="30"/>
        <v>0.27492397152691955</v>
      </c>
    </row>
    <row r="294" spans="1:26" x14ac:dyDescent="0.35">
      <c r="A294" s="7">
        <f t="shared" si="26"/>
        <v>40034.979166666672</v>
      </c>
      <c r="B294" s="3">
        <v>221</v>
      </c>
      <c r="C294" s="3">
        <v>23</v>
      </c>
      <c r="D294" s="3">
        <v>30</v>
      </c>
      <c r="E294" s="3">
        <f t="shared" si="27"/>
        <v>2330</v>
      </c>
      <c r="F294" s="3">
        <f t="shared" si="31"/>
        <v>221.97916666666669</v>
      </c>
      <c r="G294" s="3">
        <v>36000</v>
      </c>
      <c r="H294" s="3">
        <v>290.08</v>
      </c>
      <c r="I294" s="3">
        <v>1.4624E-2</v>
      </c>
      <c r="J294" s="3">
        <v>6.6056999000000001E-4</v>
      </c>
      <c r="K294" s="3">
        <v>1.1951000000000001</v>
      </c>
      <c r="L294" s="3">
        <v>1.3026</v>
      </c>
      <c r="M294" s="3">
        <v>260.63</v>
      </c>
      <c r="N294" s="3">
        <v>-5.0160999999999998</v>
      </c>
      <c r="O294" s="3">
        <v>0.90146000000000004</v>
      </c>
      <c r="P294" s="3">
        <v>6.8406998999999996E-2</v>
      </c>
      <c r="Q294" s="3">
        <v>1.3171999999999999E-7</v>
      </c>
      <c r="R294" s="3">
        <v>0</v>
      </c>
      <c r="S294" s="3">
        <v>0</v>
      </c>
      <c r="T294" s="3">
        <v>376.41086999999999</v>
      </c>
      <c r="U294" s="3">
        <v>399.44459999999998</v>
      </c>
      <c r="V294">
        <f t="shared" si="28"/>
        <v>-23.033729999999991</v>
      </c>
      <c r="W294" s="3">
        <v>-38.5</v>
      </c>
      <c r="X294" s="3"/>
      <c r="Y294" s="3">
        <f t="shared" si="29"/>
        <v>19.58091000000001</v>
      </c>
      <c r="Z294">
        <f t="shared" si="30"/>
        <v>0.26603958161858016</v>
      </c>
    </row>
    <row r="295" spans="1:26" x14ac:dyDescent="0.35">
      <c r="A295" s="7">
        <f t="shared" si="26"/>
        <v>40035</v>
      </c>
      <c r="B295" s="3">
        <v>222</v>
      </c>
      <c r="C295" s="3">
        <v>0</v>
      </c>
      <c r="D295" s="3">
        <v>0</v>
      </c>
      <c r="E295" s="3">
        <f t="shared" si="27"/>
        <v>0</v>
      </c>
      <c r="F295" s="3">
        <f t="shared" si="31"/>
        <v>222</v>
      </c>
      <c r="G295" s="3">
        <v>36000</v>
      </c>
      <c r="H295" s="3">
        <v>290.05</v>
      </c>
      <c r="I295" s="3">
        <v>1.4768E-2</v>
      </c>
      <c r="J295" s="3">
        <v>6.5141997999999997E-4</v>
      </c>
      <c r="K295" s="3">
        <v>1.1949000000000001</v>
      </c>
      <c r="L295" s="3">
        <v>1.4157</v>
      </c>
      <c r="M295" s="3">
        <v>252.89</v>
      </c>
      <c r="N295" s="3">
        <v>-5.3422000000000001</v>
      </c>
      <c r="O295" s="3">
        <v>-1.5605</v>
      </c>
      <c r="P295" s="3">
        <v>6.2066000000000003E-2</v>
      </c>
      <c r="Q295" s="3">
        <v>1.0391999999999999E-7</v>
      </c>
      <c r="R295" s="3">
        <v>0</v>
      </c>
      <c r="S295" s="3">
        <v>0</v>
      </c>
      <c r="T295" s="3">
        <v>361.54892999999998</v>
      </c>
      <c r="U295" s="3">
        <v>397.49533000000002</v>
      </c>
      <c r="V295">
        <f t="shared" si="28"/>
        <v>-35.94640000000004</v>
      </c>
      <c r="W295" s="3">
        <v>-41.416666999999997</v>
      </c>
      <c r="X295" s="3"/>
      <c r="Y295" s="3">
        <f t="shared" si="29"/>
        <v>12.372966999999957</v>
      </c>
      <c r="Z295">
        <f t="shared" si="30"/>
        <v>1.2618579678103563</v>
      </c>
    </row>
    <row r="296" spans="1:26" x14ac:dyDescent="0.35">
      <c r="A296" s="7">
        <f t="shared" si="26"/>
        <v>40035.020833333336</v>
      </c>
      <c r="B296" s="3">
        <v>222</v>
      </c>
      <c r="C296" s="3">
        <v>0</v>
      </c>
      <c r="D296" s="3">
        <v>30</v>
      </c>
      <c r="E296" s="3">
        <f t="shared" si="27"/>
        <v>30</v>
      </c>
      <c r="F296" s="3">
        <f t="shared" si="31"/>
        <v>222.02083333333334</v>
      </c>
      <c r="G296" s="3">
        <v>35960</v>
      </c>
      <c r="H296" s="3">
        <v>289.89999999999998</v>
      </c>
      <c r="I296" s="3">
        <v>1.4666999999999999E-2</v>
      </c>
      <c r="J296" s="3">
        <v>6.5539997999999996E-4</v>
      </c>
      <c r="K296" s="3">
        <v>1.1953</v>
      </c>
      <c r="L296" s="3">
        <v>1.5055000000000001</v>
      </c>
      <c r="M296" s="3">
        <v>253.35</v>
      </c>
      <c r="N296" s="3">
        <v>-7.2915999999999999</v>
      </c>
      <c r="O296" s="3">
        <v>-1.8289</v>
      </c>
      <c r="P296" s="3">
        <v>7.9893000000000006E-2</v>
      </c>
      <c r="Q296" s="3">
        <v>1.1237000000000001E-7</v>
      </c>
      <c r="R296" s="3">
        <v>0</v>
      </c>
      <c r="S296" s="3">
        <v>0</v>
      </c>
      <c r="T296" s="3">
        <v>359.69776999999999</v>
      </c>
      <c r="U296" s="3">
        <v>396.42917</v>
      </c>
      <c r="V296">
        <f t="shared" si="28"/>
        <v>-36.731400000000008</v>
      </c>
      <c r="W296" s="3">
        <v>-42.173333</v>
      </c>
      <c r="X296" s="3"/>
      <c r="Y296" s="3">
        <f t="shared" si="29"/>
        <v>14.562432999999992</v>
      </c>
      <c r="Z296">
        <f t="shared" si="30"/>
        <v>1.6759669771752084</v>
      </c>
    </row>
    <row r="297" spans="1:26" x14ac:dyDescent="0.35">
      <c r="A297" s="7">
        <f t="shared" si="26"/>
        <v>40035.041666666664</v>
      </c>
      <c r="B297" s="3">
        <v>222</v>
      </c>
      <c r="C297" s="3">
        <v>1</v>
      </c>
      <c r="D297" s="3">
        <v>0</v>
      </c>
      <c r="E297" s="3">
        <f t="shared" si="27"/>
        <v>100</v>
      </c>
      <c r="F297" s="3">
        <f t="shared" si="31"/>
        <v>222.04166666666666</v>
      </c>
      <c r="G297" s="3">
        <v>36000</v>
      </c>
      <c r="H297" s="3">
        <v>289.82</v>
      </c>
      <c r="I297" s="3">
        <v>1.4605E-2</v>
      </c>
      <c r="J297" s="3">
        <v>6.5302999999999997E-4</v>
      </c>
      <c r="K297" s="3">
        <v>1.1956</v>
      </c>
      <c r="L297" s="3">
        <v>1.5085999999999999</v>
      </c>
      <c r="M297" s="3">
        <v>261.04000000000002</v>
      </c>
      <c r="N297" s="3">
        <v>-8.0747</v>
      </c>
      <c r="O297" s="3">
        <v>-0.26526</v>
      </c>
      <c r="P297" s="3">
        <v>0.10412</v>
      </c>
      <c r="Q297" s="3">
        <v>1.5487999999999999E-7</v>
      </c>
      <c r="R297" s="3">
        <v>0</v>
      </c>
      <c r="S297" s="3">
        <v>0</v>
      </c>
      <c r="T297" s="3">
        <v>361.06907000000001</v>
      </c>
      <c r="U297" s="3">
        <v>396.6585</v>
      </c>
      <c r="V297">
        <f t="shared" si="28"/>
        <v>-35.589429999999993</v>
      </c>
      <c r="W297" s="3">
        <v>-42.623333000000002</v>
      </c>
      <c r="X297" s="3"/>
      <c r="Y297" s="3">
        <f t="shared" si="29"/>
        <v>15.373863000000011</v>
      </c>
      <c r="Z297">
        <f t="shared" si="30"/>
        <v>1.185680268835096</v>
      </c>
    </row>
    <row r="298" spans="1:26" x14ac:dyDescent="0.35">
      <c r="A298" s="7">
        <f t="shared" si="26"/>
        <v>40035.0625</v>
      </c>
      <c r="B298" s="3">
        <v>222</v>
      </c>
      <c r="C298" s="3">
        <v>1</v>
      </c>
      <c r="D298" s="3">
        <v>30</v>
      </c>
      <c r="E298" s="3">
        <f t="shared" si="27"/>
        <v>130</v>
      </c>
      <c r="F298" s="3">
        <f t="shared" si="31"/>
        <v>222.0625</v>
      </c>
      <c r="G298" s="3">
        <v>36000</v>
      </c>
      <c r="H298" s="3">
        <v>289.62</v>
      </c>
      <c r="I298" s="3">
        <v>1.4506E-2</v>
      </c>
      <c r="J298" s="3">
        <v>6.5922998999999995E-4</v>
      </c>
      <c r="K298" s="3">
        <v>1.1962999999999999</v>
      </c>
      <c r="L298" s="3">
        <v>1.371</v>
      </c>
      <c r="M298" s="3">
        <v>257.87</v>
      </c>
      <c r="N298" s="3">
        <v>-7.6824000000000003</v>
      </c>
      <c r="O298" s="3">
        <v>-2.9737</v>
      </c>
      <c r="P298" s="3">
        <v>7.6123997999999998E-2</v>
      </c>
      <c r="Q298" s="3">
        <v>1.0639E-7</v>
      </c>
      <c r="R298" s="3">
        <v>0</v>
      </c>
      <c r="S298" s="3">
        <v>0</v>
      </c>
      <c r="T298" s="3">
        <v>355.73307</v>
      </c>
      <c r="U298" s="3">
        <v>394.62182999999999</v>
      </c>
      <c r="V298">
        <f t="shared" si="28"/>
        <v>-38.888759999999991</v>
      </c>
      <c r="W298" s="3">
        <v>-44.706667000000003</v>
      </c>
      <c r="X298" s="3"/>
      <c r="Y298" s="3">
        <f t="shared" si="29"/>
        <v>16.474007000000015</v>
      </c>
      <c r="Z298">
        <f t="shared" si="30"/>
        <v>1.8316037021561151</v>
      </c>
    </row>
    <row r="299" spans="1:26" x14ac:dyDescent="0.35">
      <c r="A299" s="7">
        <f t="shared" si="26"/>
        <v>40035.083333333336</v>
      </c>
      <c r="B299" s="3">
        <v>222</v>
      </c>
      <c r="C299" s="3">
        <v>2</v>
      </c>
      <c r="D299" s="3">
        <v>0</v>
      </c>
      <c r="E299" s="3">
        <f t="shared" si="27"/>
        <v>200</v>
      </c>
      <c r="F299" s="3">
        <f t="shared" si="31"/>
        <v>222.08333333333334</v>
      </c>
      <c r="G299" s="3">
        <v>36000</v>
      </c>
      <c r="H299" s="3">
        <v>289.37</v>
      </c>
      <c r="I299" s="3">
        <v>1.4352E-2</v>
      </c>
      <c r="J299" s="3">
        <v>6.7173003000000004E-4</v>
      </c>
      <c r="K299" s="3">
        <v>1.1974</v>
      </c>
      <c r="L299" s="3">
        <v>1.3027</v>
      </c>
      <c r="M299" s="3">
        <v>263.33999999999997</v>
      </c>
      <c r="N299" s="3">
        <v>-5.7571000000000003</v>
      </c>
      <c r="O299" s="3">
        <v>-2.1863000000000001</v>
      </c>
      <c r="P299" s="3">
        <v>7.0088997E-2</v>
      </c>
      <c r="Q299" s="3">
        <v>8.3201001999999999E-8</v>
      </c>
      <c r="R299" s="3">
        <v>0</v>
      </c>
      <c r="S299" s="3">
        <v>0</v>
      </c>
      <c r="T299" s="3">
        <v>352.56423000000001</v>
      </c>
      <c r="U299" s="3">
        <v>393.06272999999999</v>
      </c>
      <c r="V299">
        <f t="shared" si="28"/>
        <v>-40.498499999999979</v>
      </c>
      <c r="W299" s="3">
        <v>-45.463332999999999</v>
      </c>
      <c r="X299" s="3"/>
      <c r="Y299" s="3">
        <f t="shared" si="29"/>
        <v>12.908233000000024</v>
      </c>
      <c r="Z299">
        <f t="shared" si="30"/>
        <v>1.5999329685409294</v>
      </c>
    </row>
    <row r="300" spans="1:26" x14ac:dyDescent="0.35">
      <c r="A300" s="7">
        <f t="shared" si="26"/>
        <v>40035.104166666672</v>
      </c>
      <c r="B300" s="3">
        <v>222</v>
      </c>
      <c r="C300" s="3">
        <v>2</v>
      </c>
      <c r="D300" s="3">
        <v>30</v>
      </c>
      <c r="E300" s="3">
        <f t="shared" si="27"/>
        <v>230</v>
      </c>
      <c r="F300" s="3">
        <f t="shared" si="31"/>
        <v>222.10416666666669</v>
      </c>
      <c r="G300" s="3">
        <v>36000</v>
      </c>
      <c r="H300" s="3">
        <v>289.02</v>
      </c>
      <c r="I300" s="3">
        <v>1.4083E-2</v>
      </c>
      <c r="J300" s="3">
        <v>6.8508000999999998E-4</v>
      </c>
      <c r="K300" s="3">
        <v>1.1991000000000001</v>
      </c>
      <c r="L300" s="3">
        <v>1.1771</v>
      </c>
      <c r="M300" s="3">
        <v>279.20999999999998</v>
      </c>
      <c r="N300" s="3">
        <v>-3.1048</v>
      </c>
      <c r="O300" s="3">
        <v>-1.6819999999999999</v>
      </c>
      <c r="P300" s="3">
        <v>4.3792999999999999E-2</v>
      </c>
      <c r="Q300" s="3">
        <v>7.7491001999999996E-8</v>
      </c>
      <c r="R300" s="3">
        <v>0</v>
      </c>
      <c r="S300" s="3">
        <v>0</v>
      </c>
      <c r="T300" s="3">
        <v>353.83390000000003</v>
      </c>
      <c r="U300" s="3">
        <v>390.72746999999998</v>
      </c>
      <c r="V300">
        <f t="shared" si="28"/>
        <v>-36.893569999999954</v>
      </c>
      <c r="W300" s="3">
        <v>-46.096666999999997</v>
      </c>
      <c r="X300" s="3"/>
      <c r="Y300" s="3">
        <f t="shared" si="29"/>
        <v>13.989897000000042</v>
      </c>
      <c r="Z300">
        <f t="shared" si="30"/>
        <v>0.52012925648832964</v>
      </c>
    </row>
    <row r="301" spans="1:26" x14ac:dyDescent="0.35">
      <c r="A301" s="7">
        <f t="shared" si="26"/>
        <v>40035.125</v>
      </c>
      <c r="B301" s="3">
        <v>222</v>
      </c>
      <c r="C301" s="3">
        <v>3</v>
      </c>
      <c r="D301" s="3">
        <v>0</v>
      </c>
      <c r="E301" s="3">
        <f t="shared" si="27"/>
        <v>300</v>
      </c>
      <c r="F301" s="3">
        <f t="shared" si="31"/>
        <v>222.125</v>
      </c>
      <c r="G301" s="3">
        <v>36000</v>
      </c>
      <c r="H301" s="3">
        <v>288.99</v>
      </c>
      <c r="I301" s="3">
        <v>1.4139000000000001E-2</v>
      </c>
      <c r="J301" s="3">
        <v>6.8685999999999997E-4</v>
      </c>
      <c r="K301" s="3">
        <v>1.1992</v>
      </c>
      <c r="L301" s="3">
        <v>1.1934</v>
      </c>
      <c r="M301" s="3">
        <v>279.2</v>
      </c>
      <c r="N301" s="3">
        <v>-4.4541000000000004</v>
      </c>
      <c r="O301" s="3">
        <v>-1.9766999999999999</v>
      </c>
      <c r="P301" s="3">
        <v>5.6439998999999998E-2</v>
      </c>
      <c r="Q301" s="3">
        <v>1.4688E-7</v>
      </c>
      <c r="R301" s="3">
        <v>0</v>
      </c>
      <c r="S301" s="3">
        <v>0</v>
      </c>
      <c r="T301" s="3">
        <v>361.73462999999998</v>
      </c>
      <c r="U301" s="3">
        <v>392.22030000000001</v>
      </c>
      <c r="V301">
        <f t="shared" si="28"/>
        <v>-30.485670000000027</v>
      </c>
      <c r="W301" s="3">
        <v>-42.51</v>
      </c>
      <c r="X301" s="3"/>
      <c r="Y301" s="3">
        <f t="shared" si="29"/>
        <v>18.455129999999972</v>
      </c>
      <c r="Z301">
        <f t="shared" si="30"/>
        <v>0.53481566124682345</v>
      </c>
    </row>
    <row r="302" spans="1:26" x14ac:dyDescent="0.35">
      <c r="A302" s="7">
        <f t="shared" si="26"/>
        <v>40035.145833333336</v>
      </c>
      <c r="B302" s="3">
        <v>222</v>
      </c>
      <c r="C302" s="3">
        <v>3</v>
      </c>
      <c r="D302" s="3">
        <v>30</v>
      </c>
      <c r="E302" s="3">
        <f t="shared" si="27"/>
        <v>330</v>
      </c>
      <c r="F302" s="3">
        <f t="shared" si="31"/>
        <v>222.14583333333334</v>
      </c>
      <c r="G302" s="3">
        <v>36000</v>
      </c>
      <c r="H302" s="3">
        <v>288.89999999999998</v>
      </c>
      <c r="I302" s="3">
        <v>1.4173E-2</v>
      </c>
      <c r="J302" s="3">
        <v>6.9497997E-4</v>
      </c>
      <c r="K302" s="3">
        <v>1.1995</v>
      </c>
      <c r="L302" s="3">
        <v>1.1080000000000001</v>
      </c>
      <c r="M302" s="3">
        <v>265.04000000000002</v>
      </c>
      <c r="N302" s="3">
        <v>-2.5274000000000001</v>
      </c>
      <c r="O302" s="3">
        <v>-1.3963000000000001</v>
      </c>
      <c r="P302" s="3">
        <v>5.7597000000000002E-2</v>
      </c>
      <c r="Q302" s="3">
        <v>1.0375E-7</v>
      </c>
      <c r="R302" s="3">
        <v>0</v>
      </c>
      <c r="S302" s="3">
        <v>0</v>
      </c>
      <c r="T302" s="3">
        <v>365.19472999999999</v>
      </c>
      <c r="U302" s="3">
        <v>392.03523000000001</v>
      </c>
      <c r="V302">
        <f t="shared" si="28"/>
        <v>-26.84050000000002</v>
      </c>
      <c r="W302" s="3">
        <v>-40.803333000000002</v>
      </c>
      <c r="X302" s="3"/>
      <c r="Y302" s="3">
        <f t="shared" si="29"/>
        <v>17.886532999999982</v>
      </c>
      <c r="Z302">
        <f t="shared" si="30"/>
        <v>0.28101030786517356</v>
      </c>
    </row>
    <row r="303" spans="1:26" x14ac:dyDescent="0.35">
      <c r="A303" s="7">
        <f t="shared" si="26"/>
        <v>40035.166666666664</v>
      </c>
      <c r="B303" s="3">
        <v>222</v>
      </c>
      <c r="C303" s="3">
        <v>4</v>
      </c>
      <c r="D303" s="3">
        <v>0</v>
      </c>
      <c r="E303" s="3">
        <f t="shared" si="27"/>
        <v>400</v>
      </c>
      <c r="F303" s="3">
        <f t="shared" si="31"/>
        <v>222.16666666666666</v>
      </c>
      <c r="G303" s="3">
        <v>36000</v>
      </c>
      <c r="H303" s="3">
        <v>289.27</v>
      </c>
      <c r="I303" s="3">
        <v>1.4487E-2</v>
      </c>
      <c r="J303" s="3">
        <v>6.5066001999999998E-4</v>
      </c>
      <c r="K303" s="3">
        <v>1.1977</v>
      </c>
      <c r="L303" s="3">
        <v>1.5270999999999999</v>
      </c>
      <c r="M303" s="3">
        <v>280.69</v>
      </c>
      <c r="N303" s="3">
        <v>-5.1974999999999998</v>
      </c>
      <c r="O303" s="3">
        <v>-1.4435</v>
      </c>
      <c r="P303" s="3">
        <v>0.1167</v>
      </c>
      <c r="Q303" s="3">
        <v>2.2693000000000001E-7</v>
      </c>
      <c r="R303" s="3">
        <v>0</v>
      </c>
      <c r="S303" s="3">
        <v>0</v>
      </c>
      <c r="T303" s="3">
        <v>380.57010000000002</v>
      </c>
      <c r="U303" s="3">
        <v>395.77420000000001</v>
      </c>
      <c r="V303">
        <f t="shared" si="28"/>
        <v>-15.204099999999983</v>
      </c>
      <c r="W303" s="3">
        <v>-36.066667000000002</v>
      </c>
      <c r="X303" s="3"/>
      <c r="Y303" s="3">
        <f t="shared" si="29"/>
        <v>27.503567000000018</v>
      </c>
      <c r="Z303">
        <f t="shared" si="30"/>
        <v>0.31832132642162364</v>
      </c>
    </row>
    <row r="304" spans="1:26" x14ac:dyDescent="0.35">
      <c r="A304" s="7">
        <f t="shared" si="26"/>
        <v>40035.1875</v>
      </c>
      <c r="B304" s="3">
        <v>222</v>
      </c>
      <c r="C304" s="3">
        <v>4</v>
      </c>
      <c r="D304" s="3">
        <v>30</v>
      </c>
      <c r="E304" s="3">
        <f t="shared" si="27"/>
        <v>430</v>
      </c>
      <c r="F304" s="3">
        <f t="shared" si="31"/>
        <v>222.1875</v>
      </c>
      <c r="G304" s="3">
        <v>36000</v>
      </c>
      <c r="H304" s="3">
        <v>289.45</v>
      </c>
      <c r="I304" s="3">
        <v>1.4788000000000001E-2</v>
      </c>
      <c r="J304" s="3">
        <v>6.2329997000000004E-4</v>
      </c>
      <c r="K304" s="3">
        <v>1.1966000000000001</v>
      </c>
      <c r="L304" s="3">
        <v>1.8234999999999999</v>
      </c>
      <c r="M304" s="3">
        <v>293.99</v>
      </c>
      <c r="N304" s="3">
        <v>-0.28827999999999998</v>
      </c>
      <c r="O304" s="3">
        <v>2.5828000000000002</v>
      </c>
      <c r="P304" s="3">
        <v>0.15073</v>
      </c>
      <c r="Q304" s="3">
        <v>1.4851E-7</v>
      </c>
      <c r="R304" s="3">
        <v>1.6136363</v>
      </c>
      <c r="S304" s="3">
        <v>0.82573629999999998</v>
      </c>
      <c r="T304" s="3">
        <v>391.66147000000001</v>
      </c>
      <c r="U304" s="3">
        <v>398.73997000000003</v>
      </c>
      <c r="V304">
        <f t="shared" si="28"/>
        <v>-6.2906000000000404</v>
      </c>
      <c r="W304" s="3">
        <v>-26.59</v>
      </c>
      <c r="X304" s="3"/>
      <c r="Y304" s="3">
        <f t="shared" si="29"/>
        <v>18.004879999999957</v>
      </c>
      <c r="Z304">
        <f t="shared" si="30"/>
        <v>0.11303388277486058</v>
      </c>
    </row>
    <row r="305" spans="1:26" x14ac:dyDescent="0.35">
      <c r="A305" s="7">
        <f t="shared" si="26"/>
        <v>40035.208333333336</v>
      </c>
      <c r="B305" s="3">
        <v>222</v>
      </c>
      <c r="C305" s="3">
        <v>5</v>
      </c>
      <c r="D305" s="3">
        <v>0</v>
      </c>
      <c r="E305" s="3">
        <f t="shared" si="27"/>
        <v>500</v>
      </c>
      <c r="F305" s="3">
        <f t="shared" si="31"/>
        <v>222.20833333333334</v>
      </c>
      <c r="G305" s="3">
        <v>36000</v>
      </c>
      <c r="H305" s="3">
        <v>289.45</v>
      </c>
      <c r="I305" s="3">
        <v>1.4748000000000001E-2</v>
      </c>
      <c r="J305" s="3">
        <v>6.1801E-4</v>
      </c>
      <c r="K305" s="3">
        <v>1.1963999999999999</v>
      </c>
      <c r="L305" s="3">
        <v>1.5342</v>
      </c>
      <c r="M305" s="3">
        <v>299.56</v>
      </c>
      <c r="N305" s="3">
        <v>2.9363000000000001</v>
      </c>
      <c r="O305" s="3">
        <v>3.8578999999999999</v>
      </c>
      <c r="P305" s="3">
        <v>0.15221000000000001</v>
      </c>
      <c r="Q305" s="3">
        <v>2.0762E-7</v>
      </c>
      <c r="R305" s="3">
        <v>8.6806090000000005</v>
      </c>
      <c r="S305" s="3">
        <v>1.8421160000000001</v>
      </c>
      <c r="T305" s="3">
        <v>396.54322999999999</v>
      </c>
      <c r="U305" s="3">
        <v>399.96647000000002</v>
      </c>
      <c r="V305">
        <f t="shared" si="28"/>
        <v>3.415253000000007</v>
      </c>
      <c r="W305" s="3">
        <v>-19.676666999999998</v>
      </c>
      <c r="X305" s="3"/>
      <c r="Y305" s="3">
        <f t="shared" si="29"/>
        <v>16.297720000000005</v>
      </c>
      <c r="Z305">
        <f t="shared" si="30"/>
        <v>0.29422412688074434</v>
      </c>
    </row>
    <row r="306" spans="1:26" x14ac:dyDescent="0.35">
      <c r="A306" s="7">
        <f t="shared" si="26"/>
        <v>40035.229166666672</v>
      </c>
      <c r="B306" s="3">
        <v>222</v>
      </c>
      <c r="C306" s="3">
        <v>5</v>
      </c>
      <c r="D306" s="3">
        <v>30</v>
      </c>
      <c r="E306" s="3">
        <f t="shared" si="27"/>
        <v>530</v>
      </c>
      <c r="F306" s="3">
        <f t="shared" si="31"/>
        <v>222.22916666666669</v>
      </c>
      <c r="G306" s="3">
        <v>36000</v>
      </c>
      <c r="H306" s="3">
        <v>289.49</v>
      </c>
      <c r="I306" s="3">
        <v>1.4767000000000001E-2</v>
      </c>
      <c r="J306" s="3">
        <v>6.0679001000000002E-4</v>
      </c>
      <c r="K306" s="3">
        <v>1.1961999999999999</v>
      </c>
      <c r="L306" s="3">
        <v>1.2457</v>
      </c>
      <c r="M306" s="3">
        <v>291.11</v>
      </c>
      <c r="N306" s="3">
        <v>4.9476000000000004</v>
      </c>
      <c r="O306" s="3">
        <v>6.6135000000000002</v>
      </c>
      <c r="P306" s="3">
        <v>0.11883000000000001</v>
      </c>
      <c r="Q306" s="3">
        <v>2.0354000000000001E-7</v>
      </c>
      <c r="R306" s="3">
        <v>22.322102999999998</v>
      </c>
      <c r="S306" s="3">
        <v>4.6189117</v>
      </c>
      <c r="T306" s="3">
        <v>397.20983000000001</v>
      </c>
      <c r="U306" s="3">
        <v>401.22109999999998</v>
      </c>
      <c r="V306">
        <f t="shared" si="28"/>
        <v>13.691921300000047</v>
      </c>
      <c r="W306" s="3">
        <v>-13.28</v>
      </c>
      <c r="X306" s="3"/>
      <c r="Y306" s="3">
        <f t="shared" si="29"/>
        <v>15.410821300000045</v>
      </c>
      <c r="Z306">
        <f t="shared" si="30"/>
        <v>0.42863464828514014</v>
      </c>
    </row>
    <row r="307" spans="1:26" x14ac:dyDescent="0.35">
      <c r="A307" s="7">
        <f t="shared" si="26"/>
        <v>40035.25</v>
      </c>
      <c r="B307" s="3">
        <v>222</v>
      </c>
      <c r="C307" s="3">
        <v>6</v>
      </c>
      <c r="D307" s="3">
        <v>0</v>
      </c>
      <c r="E307" s="3">
        <f t="shared" si="27"/>
        <v>600</v>
      </c>
      <c r="F307" s="3">
        <f t="shared" si="31"/>
        <v>222.25</v>
      </c>
      <c r="G307" s="3">
        <v>36000</v>
      </c>
      <c r="H307" s="3">
        <v>289.72000000000003</v>
      </c>
      <c r="I307" s="3">
        <v>1.5129999999999999E-2</v>
      </c>
      <c r="J307" s="3">
        <v>6.1069998999999998E-4</v>
      </c>
      <c r="K307" s="3">
        <v>1.1952</v>
      </c>
      <c r="L307" s="3">
        <v>1.5098</v>
      </c>
      <c r="M307" s="3">
        <v>304.57</v>
      </c>
      <c r="N307" s="3">
        <v>7.0965999999999996</v>
      </c>
      <c r="O307" s="3">
        <v>6.4165000000000001</v>
      </c>
      <c r="P307" s="3">
        <v>0.12286999999999999</v>
      </c>
      <c r="Q307" s="3">
        <v>2.4954E-8</v>
      </c>
      <c r="R307" s="3">
        <v>45.493957000000002</v>
      </c>
      <c r="S307" s="3">
        <v>9.1733027000000007</v>
      </c>
      <c r="T307" s="3">
        <v>397.23586999999998</v>
      </c>
      <c r="U307" s="3">
        <v>403.77350000000001</v>
      </c>
      <c r="V307">
        <f t="shared" si="28"/>
        <v>29.783024299999965</v>
      </c>
      <c r="W307" s="3">
        <v>-6.234</v>
      </c>
      <c r="X307" s="3"/>
      <c r="Y307" s="3">
        <f t="shared" si="29"/>
        <v>22.503924299999966</v>
      </c>
      <c r="Z307">
        <f t="shared" si="30"/>
        <v>0.37518646425212904</v>
      </c>
    </row>
    <row r="308" spans="1:26" x14ac:dyDescent="0.35">
      <c r="A308" s="7">
        <f t="shared" si="26"/>
        <v>40035.270833333336</v>
      </c>
      <c r="B308" s="3">
        <v>222</v>
      </c>
      <c r="C308" s="3">
        <v>6</v>
      </c>
      <c r="D308" s="3">
        <v>30</v>
      </c>
      <c r="E308" s="3">
        <f t="shared" si="27"/>
        <v>630</v>
      </c>
      <c r="F308" s="3">
        <f t="shared" si="31"/>
        <v>222.27083333333334</v>
      </c>
      <c r="G308" s="3">
        <v>36000</v>
      </c>
      <c r="H308" s="3">
        <v>290.14999999999998</v>
      </c>
      <c r="I308" s="3">
        <v>1.4277E-2</v>
      </c>
      <c r="J308" s="3">
        <v>5.8954000000000005E-4</v>
      </c>
      <c r="K308" s="3">
        <v>1.194</v>
      </c>
      <c r="L308" s="3">
        <v>2.1905999999999999</v>
      </c>
      <c r="M308" s="3">
        <v>303.48</v>
      </c>
      <c r="N308" s="3">
        <v>9.7948000000000004</v>
      </c>
      <c r="O308" s="3">
        <v>14.266999999999999</v>
      </c>
      <c r="P308" s="3">
        <v>0.15251999999999999</v>
      </c>
      <c r="Q308" s="3">
        <v>-3.6176001000000003E-8</v>
      </c>
      <c r="R308" s="3">
        <v>64.531293000000005</v>
      </c>
      <c r="S308" s="3">
        <v>13.284269999999999</v>
      </c>
      <c r="T308" s="3">
        <v>398.70863000000003</v>
      </c>
      <c r="U308" s="3">
        <v>404.63063</v>
      </c>
      <c r="V308">
        <f t="shared" si="28"/>
        <v>45.325023000000044</v>
      </c>
      <c r="W308" s="3">
        <v>-2.2626667</v>
      </c>
      <c r="X308" s="3"/>
      <c r="Y308" s="3">
        <f t="shared" si="29"/>
        <v>23.525889700000043</v>
      </c>
      <c r="Z308">
        <f t="shared" si="30"/>
        <v>0.50563076610125868</v>
      </c>
    </row>
    <row r="309" spans="1:26" x14ac:dyDescent="0.35">
      <c r="A309" s="7">
        <f t="shared" si="26"/>
        <v>40035.291666666664</v>
      </c>
      <c r="B309" s="3">
        <v>222</v>
      </c>
      <c r="C309" s="3">
        <v>7</v>
      </c>
      <c r="D309" s="3">
        <v>0</v>
      </c>
      <c r="E309" s="3">
        <f t="shared" si="27"/>
        <v>700</v>
      </c>
      <c r="F309" s="3">
        <f t="shared" si="31"/>
        <v>222.29166666666666</v>
      </c>
      <c r="G309" s="3">
        <v>36000</v>
      </c>
      <c r="H309" s="3">
        <v>290.33999999999997</v>
      </c>
      <c r="I309" s="3">
        <v>1.5069000000000001E-2</v>
      </c>
      <c r="J309" s="3">
        <v>6.0207000999999997E-4</v>
      </c>
      <c r="K309" s="3">
        <v>1.1929000000000001</v>
      </c>
      <c r="L309" s="3">
        <v>1.9061999999999999</v>
      </c>
      <c r="M309" s="3">
        <v>291.51</v>
      </c>
      <c r="N309" s="3">
        <v>17.574999999999999</v>
      </c>
      <c r="O309" s="3">
        <v>23.219000000000001</v>
      </c>
      <c r="P309" s="3">
        <v>0.15989</v>
      </c>
      <c r="Q309" s="3">
        <v>1.3712E-7</v>
      </c>
      <c r="R309" s="3">
        <v>85.722346999999999</v>
      </c>
      <c r="S309" s="3">
        <v>17.724893000000002</v>
      </c>
      <c r="T309" s="3">
        <v>398.30432999999999</v>
      </c>
      <c r="U309" s="3">
        <v>406.63529999999997</v>
      </c>
      <c r="V309">
        <f t="shared" si="28"/>
        <v>59.666484000000025</v>
      </c>
      <c r="W309" s="3">
        <v>5.6906667000000004</v>
      </c>
      <c r="X309" s="3"/>
      <c r="Y309" s="3">
        <f t="shared" si="29"/>
        <v>13.18181730000002</v>
      </c>
      <c r="Z309">
        <f t="shared" si="30"/>
        <v>0.75578290502328305</v>
      </c>
    </row>
    <row r="310" spans="1:26" x14ac:dyDescent="0.35">
      <c r="A310" s="7">
        <f t="shared" si="26"/>
        <v>40035.3125</v>
      </c>
      <c r="B310" s="3">
        <v>222</v>
      </c>
      <c r="C310" s="3">
        <v>7</v>
      </c>
      <c r="D310" s="3">
        <v>30</v>
      </c>
      <c r="E310" s="3">
        <f t="shared" si="27"/>
        <v>730</v>
      </c>
      <c r="F310" s="3">
        <f t="shared" si="31"/>
        <v>222.3125</v>
      </c>
      <c r="G310" s="3">
        <v>36000</v>
      </c>
      <c r="H310" s="3">
        <v>290.82</v>
      </c>
      <c r="I310" s="3">
        <v>1.5306999999999999E-2</v>
      </c>
      <c r="J310" s="3">
        <v>6.0225999999999997E-4</v>
      </c>
      <c r="K310" s="3">
        <v>1.1908000000000001</v>
      </c>
      <c r="L310" s="3">
        <v>1.8264</v>
      </c>
      <c r="M310" s="3">
        <v>296.48</v>
      </c>
      <c r="N310" s="3">
        <v>23.847000000000001</v>
      </c>
      <c r="O310" s="3">
        <v>28.622</v>
      </c>
      <c r="P310" s="3">
        <v>0.17046</v>
      </c>
      <c r="Q310" s="3">
        <v>1.4107000000000001E-7</v>
      </c>
      <c r="R310" s="3">
        <v>107.56108999999999</v>
      </c>
      <c r="S310" s="3">
        <v>22.263977000000001</v>
      </c>
      <c r="T310" s="3">
        <v>399.06659999999999</v>
      </c>
      <c r="U310" s="3">
        <v>409.58539999999999</v>
      </c>
      <c r="V310">
        <f t="shared" si="28"/>
        <v>74.778312999999969</v>
      </c>
      <c r="W310" s="3">
        <v>11.936667</v>
      </c>
      <c r="X310" s="3"/>
      <c r="Y310" s="3">
        <f t="shared" si="29"/>
        <v>10.372645999999968</v>
      </c>
      <c r="Z310">
        <f t="shared" si="30"/>
        <v>0.83493993776038311</v>
      </c>
    </row>
    <row r="311" spans="1:26" x14ac:dyDescent="0.35">
      <c r="A311" s="7">
        <f t="shared" si="26"/>
        <v>40035.333333333336</v>
      </c>
      <c r="B311" s="3">
        <v>222</v>
      </c>
      <c r="C311" s="3">
        <v>8</v>
      </c>
      <c r="D311" s="3">
        <v>0</v>
      </c>
      <c r="E311" s="3">
        <f t="shared" si="27"/>
        <v>800</v>
      </c>
      <c r="F311" s="3">
        <f t="shared" si="31"/>
        <v>222.33333333333334</v>
      </c>
      <c r="G311" s="3">
        <v>36000</v>
      </c>
      <c r="H311" s="3">
        <v>290.69</v>
      </c>
      <c r="I311" s="3">
        <v>1.5325E-2</v>
      </c>
      <c r="J311" s="3">
        <v>5.8647001000000003E-4</v>
      </c>
      <c r="K311" s="3">
        <v>1.1915</v>
      </c>
      <c r="L311" s="3">
        <v>1.829</v>
      </c>
      <c r="M311" s="3">
        <v>311.39</v>
      </c>
      <c r="N311" s="3">
        <v>27.867000000000001</v>
      </c>
      <c r="O311" s="3">
        <v>27.423999999999999</v>
      </c>
      <c r="P311" s="3">
        <v>0.15804000000000001</v>
      </c>
      <c r="Q311" s="3">
        <v>1.536E-7</v>
      </c>
      <c r="R311" s="3">
        <v>110.93653999999999</v>
      </c>
      <c r="S311" s="3">
        <v>22.552917000000001</v>
      </c>
      <c r="T311" s="3">
        <v>399.81626999999997</v>
      </c>
      <c r="U311" s="3">
        <v>412.46440000000001</v>
      </c>
      <c r="V311">
        <f t="shared" si="28"/>
        <v>75.735492999999963</v>
      </c>
      <c r="W311" s="3">
        <v>12.004667</v>
      </c>
      <c r="X311" s="3"/>
      <c r="Y311" s="3">
        <f t="shared" si="29"/>
        <v>8.4398259999999592</v>
      </c>
      <c r="Z311">
        <f t="shared" si="30"/>
        <v>0.86757074198285189</v>
      </c>
    </row>
    <row r="312" spans="1:26" x14ac:dyDescent="0.35">
      <c r="A312" s="7">
        <f t="shared" si="26"/>
        <v>40035.354166666672</v>
      </c>
      <c r="B312" s="3">
        <v>222</v>
      </c>
      <c r="C312" s="3">
        <v>8</v>
      </c>
      <c r="D312" s="3">
        <v>30</v>
      </c>
      <c r="E312" s="3">
        <f t="shared" si="27"/>
        <v>830</v>
      </c>
      <c r="F312" s="3">
        <f t="shared" si="31"/>
        <v>222.35416666666669</v>
      </c>
      <c r="G312" s="3">
        <v>36000</v>
      </c>
      <c r="H312" s="3">
        <v>290.35000000000002</v>
      </c>
      <c r="I312" s="3">
        <v>1.5245999999999999E-2</v>
      </c>
      <c r="J312" s="3">
        <v>5.8028997999999999E-4</v>
      </c>
      <c r="K312" s="3">
        <v>1.1932</v>
      </c>
      <c r="L312" s="3">
        <v>2.1236999999999999</v>
      </c>
      <c r="M312" s="3">
        <v>330.37</v>
      </c>
      <c r="N312" s="3">
        <v>33.835000000000001</v>
      </c>
      <c r="O312" s="3">
        <v>33.706000000000003</v>
      </c>
      <c r="P312" s="3">
        <v>0.17418</v>
      </c>
      <c r="Q312" s="3">
        <v>1.4939998999999999E-7</v>
      </c>
      <c r="R312" s="3">
        <v>137.63388</v>
      </c>
      <c r="S312" s="3">
        <v>27.931726999999999</v>
      </c>
      <c r="T312" s="3">
        <v>397.98016999999999</v>
      </c>
      <c r="U312" s="3">
        <v>413.93110000000001</v>
      </c>
      <c r="V312">
        <f t="shared" si="28"/>
        <v>93.751222999999982</v>
      </c>
      <c r="W312" s="3">
        <v>10.384333</v>
      </c>
      <c r="X312" s="3"/>
      <c r="Y312" s="3">
        <f t="shared" si="29"/>
        <v>15.825889999999978</v>
      </c>
      <c r="Z312">
        <f t="shared" si="30"/>
        <v>0.81016576245077643</v>
      </c>
    </row>
    <row r="313" spans="1:26" x14ac:dyDescent="0.35">
      <c r="A313" s="7">
        <f t="shared" si="26"/>
        <v>40035.375</v>
      </c>
      <c r="B313" s="3">
        <v>222</v>
      </c>
      <c r="C313" s="3">
        <v>9</v>
      </c>
      <c r="D313" s="3">
        <v>0</v>
      </c>
      <c r="E313" s="3">
        <f t="shared" si="27"/>
        <v>900</v>
      </c>
      <c r="F313" s="3">
        <f t="shared" si="31"/>
        <v>222.375</v>
      </c>
      <c r="G313" s="3">
        <v>36000</v>
      </c>
      <c r="H313" s="3">
        <v>290.52999999999997</v>
      </c>
      <c r="I313" s="3">
        <v>1.5139E-2</v>
      </c>
      <c r="J313" s="3">
        <v>5.8316998000000001E-4</v>
      </c>
      <c r="K313" s="3">
        <v>1.1926000000000001</v>
      </c>
      <c r="L313" s="3">
        <v>1.7299</v>
      </c>
      <c r="M313" s="3">
        <v>341.21</v>
      </c>
      <c r="N313" s="3">
        <v>39.738</v>
      </c>
      <c r="O313" s="3">
        <v>34.226999999999997</v>
      </c>
      <c r="P313" s="3">
        <v>0.13866000000000001</v>
      </c>
      <c r="Q313" s="3">
        <v>1.5169E-7</v>
      </c>
      <c r="R313" s="3">
        <v>163.48740000000001</v>
      </c>
      <c r="S313" s="3">
        <v>33.248637000000002</v>
      </c>
      <c r="T313" s="3">
        <v>399.97629999999998</v>
      </c>
      <c r="U313" s="3">
        <v>419.78370000000001</v>
      </c>
      <c r="V313">
        <f t="shared" si="28"/>
        <v>110.43136299999998</v>
      </c>
      <c r="W313" s="3">
        <v>26.53</v>
      </c>
      <c r="X313" s="3"/>
      <c r="Y313" s="3">
        <f t="shared" si="29"/>
        <v>9.9363629999999787</v>
      </c>
      <c r="Z313">
        <f t="shared" si="30"/>
        <v>0.88157089891376406</v>
      </c>
    </row>
    <row r="314" spans="1:26" x14ac:dyDescent="0.35">
      <c r="A314" s="7">
        <f t="shared" si="26"/>
        <v>40035.395833333336</v>
      </c>
      <c r="B314" s="3">
        <v>222</v>
      </c>
      <c r="C314" s="3">
        <v>9</v>
      </c>
      <c r="D314" s="3">
        <v>30</v>
      </c>
      <c r="E314" s="3">
        <f t="shared" si="27"/>
        <v>930</v>
      </c>
      <c r="F314" s="3">
        <f t="shared" si="31"/>
        <v>222.39583333333334</v>
      </c>
      <c r="G314" s="3">
        <v>36000</v>
      </c>
      <c r="H314" s="3">
        <v>290.81</v>
      </c>
      <c r="I314" s="3">
        <v>1.5185000000000001E-2</v>
      </c>
      <c r="J314" s="3">
        <v>5.8595998999999999E-4</v>
      </c>
      <c r="K314" s="3">
        <v>1.1914</v>
      </c>
      <c r="L314" s="3">
        <v>1.9574</v>
      </c>
      <c r="M314" s="3">
        <v>337.98</v>
      </c>
      <c r="N314" s="3">
        <v>71.314999999999998</v>
      </c>
      <c r="O314" s="3">
        <v>51.215000000000003</v>
      </c>
      <c r="P314" s="3">
        <v>0.16728000000000001</v>
      </c>
      <c r="Q314" s="3">
        <v>1.5316E-7</v>
      </c>
      <c r="R314" s="3">
        <v>281.53462999999999</v>
      </c>
      <c r="S314" s="3">
        <v>58.634663000000003</v>
      </c>
      <c r="T314" s="3">
        <v>388.05813000000001</v>
      </c>
      <c r="U314" s="3">
        <v>427.18373000000003</v>
      </c>
      <c r="V314">
        <f t="shared" si="28"/>
        <v>183.77436699999993</v>
      </c>
      <c r="W314" s="3">
        <v>37.99</v>
      </c>
      <c r="X314" s="3"/>
      <c r="Y314" s="3">
        <f t="shared" si="29"/>
        <v>23.254366999999924</v>
      </c>
      <c r="Z314">
        <f t="shared" si="30"/>
        <v>0.8404879241956037</v>
      </c>
    </row>
    <row r="315" spans="1:26" x14ac:dyDescent="0.35">
      <c r="A315" s="7">
        <f t="shared" si="26"/>
        <v>40035.416666666664</v>
      </c>
      <c r="B315" s="3">
        <v>222</v>
      </c>
      <c r="C315" s="3">
        <v>10</v>
      </c>
      <c r="D315" s="3">
        <v>0</v>
      </c>
      <c r="E315" s="3">
        <f t="shared" si="27"/>
        <v>1000</v>
      </c>
      <c r="F315" s="3">
        <f t="shared" si="31"/>
        <v>222.41666666666666</v>
      </c>
      <c r="G315" s="3">
        <v>36000</v>
      </c>
      <c r="H315" s="3">
        <v>291.27</v>
      </c>
      <c r="I315" s="3">
        <v>1.5134999999999999E-2</v>
      </c>
      <c r="J315" s="3">
        <v>5.8117002000000002E-4</v>
      </c>
      <c r="K315" s="3">
        <v>1.1897</v>
      </c>
      <c r="L315" s="3">
        <v>3.3995000000000002</v>
      </c>
      <c r="M315" s="3">
        <v>339.88</v>
      </c>
      <c r="N315" s="3">
        <v>137.01</v>
      </c>
      <c r="O315" s="3">
        <v>82.903999999999996</v>
      </c>
      <c r="P315" s="3">
        <v>0.25446999999999997</v>
      </c>
      <c r="Q315" s="3">
        <v>1.3032998999999999E-7</v>
      </c>
      <c r="R315" s="3">
        <v>520.73862999999994</v>
      </c>
      <c r="S315" s="3">
        <v>111.05268</v>
      </c>
      <c r="T315" s="3">
        <v>391.06916999999999</v>
      </c>
      <c r="U315" s="3">
        <v>444.83006999999998</v>
      </c>
      <c r="V315">
        <f t="shared" si="28"/>
        <v>355.92504999999994</v>
      </c>
      <c r="W315" s="3">
        <v>82.16</v>
      </c>
      <c r="X315" s="3"/>
      <c r="Y315" s="3">
        <f t="shared" si="29"/>
        <v>53.851049999999958</v>
      </c>
      <c r="Z315">
        <f t="shared" si="30"/>
        <v>0.80329464991970312</v>
      </c>
    </row>
    <row r="316" spans="1:26" x14ac:dyDescent="0.35">
      <c r="A316" s="7">
        <f t="shared" si="26"/>
        <v>40035.4375</v>
      </c>
      <c r="B316" s="3">
        <v>222</v>
      </c>
      <c r="C316" s="3">
        <v>10</v>
      </c>
      <c r="D316" s="3">
        <v>30</v>
      </c>
      <c r="E316" s="3">
        <f t="shared" si="27"/>
        <v>1030</v>
      </c>
      <c r="F316" s="3">
        <f t="shared" si="31"/>
        <v>222.4375</v>
      </c>
      <c r="G316" s="3">
        <v>36000</v>
      </c>
      <c r="H316" s="3">
        <v>291.94</v>
      </c>
      <c r="I316" s="3">
        <v>1.4977000000000001E-2</v>
      </c>
      <c r="J316" s="3">
        <v>5.7540002000000003E-4</v>
      </c>
      <c r="K316" s="3">
        <v>1.1870000000000001</v>
      </c>
      <c r="L316" s="3">
        <v>3.5886999999999998</v>
      </c>
      <c r="M316" s="3">
        <v>334.68</v>
      </c>
      <c r="N316" s="3">
        <v>208.16</v>
      </c>
      <c r="O316" s="3">
        <v>111.77</v>
      </c>
      <c r="P316" s="3">
        <v>0.30001</v>
      </c>
      <c r="Q316" s="3">
        <v>1.3068999999999999E-7</v>
      </c>
      <c r="R316" s="3">
        <v>617.10329999999999</v>
      </c>
      <c r="S316" s="3">
        <v>128.95365000000001</v>
      </c>
      <c r="T316" s="3">
        <v>378.4042</v>
      </c>
      <c r="U316" s="3">
        <v>459.25779999999997</v>
      </c>
      <c r="V316">
        <f t="shared" si="28"/>
        <v>407.29605000000004</v>
      </c>
      <c r="W316" s="3">
        <v>116.50333000000001</v>
      </c>
      <c r="X316" s="3"/>
      <c r="Y316" s="3">
        <f t="shared" si="29"/>
        <v>-29.137279999999961</v>
      </c>
      <c r="Z316">
        <f t="shared" si="30"/>
        <v>1.1001994822979062</v>
      </c>
    </row>
    <row r="317" spans="1:26" x14ac:dyDescent="0.35">
      <c r="A317" s="7">
        <f t="shared" si="26"/>
        <v>40035.458333333336</v>
      </c>
      <c r="B317" s="3">
        <v>222</v>
      </c>
      <c r="C317" s="3">
        <v>11</v>
      </c>
      <c r="D317" s="3">
        <v>0</v>
      </c>
      <c r="E317" s="3">
        <f t="shared" si="27"/>
        <v>1100</v>
      </c>
      <c r="F317" s="3">
        <f t="shared" si="31"/>
        <v>222.45833333333334</v>
      </c>
      <c r="G317" s="3">
        <v>36000</v>
      </c>
      <c r="H317" s="3">
        <v>292.45999999999998</v>
      </c>
      <c r="I317" s="3">
        <v>1.4607E-2</v>
      </c>
      <c r="J317" s="3">
        <v>5.7061999999999998E-4</v>
      </c>
      <c r="K317" s="3">
        <v>1.1846000000000001</v>
      </c>
      <c r="L317" s="3">
        <v>2.5470000000000002</v>
      </c>
      <c r="M317" s="3">
        <v>332.95</v>
      </c>
      <c r="N317" s="3">
        <v>186.38</v>
      </c>
      <c r="O317" s="3">
        <v>96.016999999999996</v>
      </c>
      <c r="P317" s="3">
        <v>0.18894</v>
      </c>
      <c r="Q317" s="3">
        <v>1.1536999999999999E-7</v>
      </c>
      <c r="R317" s="3">
        <v>663.00756999999999</v>
      </c>
      <c r="S317" s="3">
        <v>137.95480000000001</v>
      </c>
      <c r="T317" s="3">
        <v>365.11547000000002</v>
      </c>
      <c r="U317" s="3">
        <v>466.40127000000001</v>
      </c>
      <c r="V317">
        <f t="shared" si="28"/>
        <v>423.76696999999996</v>
      </c>
      <c r="W317" s="3">
        <v>116.53333000000001</v>
      </c>
      <c r="X317" s="3"/>
      <c r="Y317" s="3">
        <f t="shared" si="29"/>
        <v>24.83663999999996</v>
      </c>
      <c r="Z317">
        <f t="shared" si="30"/>
        <v>0.91916041485561306</v>
      </c>
    </row>
    <row r="318" spans="1:26" x14ac:dyDescent="0.35">
      <c r="A318" s="7">
        <f t="shared" si="26"/>
        <v>40035.479166666672</v>
      </c>
      <c r="B318" s="3">
        <v>222</v>
      </c>
      <c r="C318" s="3">
        <v>11</v>
      </c>
      <c r="D318" s="3">
        <v>30</v>
      </c>
      <c r="E318" s="3">
        <f t="shared" si="27"/>
        <v>1130</v>
      </c>
      <c r="F318" s="3">
        <f t="shared" si="31"/>
        <v>222.47916666666669</v>
      </c>
      <c r="G318" s="3">
        <v>36000</v>
      </c>
      <c r="H318" s="3">
        <v>293.76</v>
      </c>
      <c r="I318" s="3">
        <v>1.4201999999999999E-2</v>
      </c>
      <c r="J318" s="3">
        <v>5.6854001000000004E-4</v>
      </c>
      <c r="K318" s="3">
        <v>1.1793</v>
      </c>
      <c r="L318" s="3">
        <v>2.5882999999999998</v>
      </c>
      <c r="M318" s="3">
        <v>311.25</v>
      </c>
      <c r="N318" s="3">
        <v>235.91</v>
      </c>
      <c r="O318" s="3">
        <v>129.22</v>
      </c>
      <c r="P318" s="3">
        <v>0.23771</v>
      </c>
      <c r="Q318" s="3">
        <v>1.5320001000000001E-7</v>
      </c>
      <c r="R318" s="3">
        <v>752.06857000000002</v>
      </c>
      <c r="S318" s="3">
        <v>156.90170000000001</v>
      </c>
      <c r="T318" s="3">
        <v>369.94653</v>
      </c>
      <c r="U318" s="3">
        <v>482.88182999999998</v>
      </c>
      <c r="V318">
        <f t="shared" si="28"/>
        <v>482.23156999999998</v>
      </c>
      <c r="W318" s="3">
        <v>144.26667</v>
      </c>
      <c r="X318" s="3"/>
      <c r="Y318" s="3">
        <f t="shared" si="29"/>
        <v>-27.165100000000024</v>
      </c>
      <c r="Z318">
        <f t="shared" si="30"/>
        <v>1.0803784653376729</v>
      </c>
    </row>
    <row r="319" spans="1:26" x14ac:dyDescent="0.35">
      <c r="A319" s="7">
        <f t="shared" si="26"/>
        <v>40035.5</v>
      </c>
      <c r="B319" s="3">
        <v>222</v>
      </c>
      <c r="C319" s="3">
        <v>12</v>
      </c>
      <c r="D319" s="3">
        <v>0</v>
      </c>
      <c r="E319" s="3">
        <f t="shared" si="27"/>
        <v>1200</v>
      </c>
      <c r="F319" s="3">
        <f t="shared" si="31"/>
        <v>222.5</v>
      </c>
      <c r="G319" s="3">
        <v>36000</v>
      </c>
      <c r="H319" s="3">
        <v>294.13</v>
      </c>
      <c r="I319" s="3">
        <v>1.3733E-2</v>
      </c>
      <c r="J319" s="3">
        <v>5.6913000000000005E-4</v>
      </c>
      <c r="K319" s="3">
        <v>1.1779999999999999</v>
      </c>
      <c r="L319" s="3">
        <v>3.1555</v>
      </c>
      <c r="M319" s="3">
        <v>310.23</v>
      </c>
      <c r="N319" s="3">
        <v>189.48</v>
      </c>
      <c r="O319" s="3">
        <v>116</v>
      </c>
      <c r="P319" s="3">
        <v>0.30739</v>
      </c>
      <c r="Q319" s="3">
        <v>2.0788000999999999E-7</v>
      </c>
      <c r="R319" s="3">
        <v>609.74216999999999</v>
      </c>
      <c r="S319" s="3">
        <v>125.17361</v>
      </c>
      <c r="T319" s="3">
        <v>371.8109</v>
      </c>
      <c r="U319" s="3">
        <v>473.38526999999999</v>
      </c>
      <c r="V319">
        <f t="shared" si="28"/>
        <v>382.99419</v>
      </c>
      <c r="W319" s="3">
        <v>103.65667000000001</v>
      </c>
      <c r="X319" s="3"/>
      <c r="Y319" s="3">
        <f t="shared" si="29"/>
        <v>-26.142479999999992</v>
      </c>
      <c r="Z319">
        <f t="shared" si="30"/>
        <v>1.0935874278543034</v>
      </c>
    </row>
    <row r="320" spans="1:26" x14ac:dyDescent="0.35">
      <c r="A320" s="7">
        <f t="shared" si="26"/>
        <v>40035.520833333336</v>
      </c>
      <c r="B320" s="3">
        <v>222</v>
      </c>
      <c r="C320" s="3">
        <v>12</v>
      </c>
      <c r="D320" s="3">
        <v>30</v>
      </c>
      <c r="E320" s="3">
        <f t="shared" si="27"/>
        <v>1230</v>
      </c>
      <c r="F320" s="3">
        <f t="shared" si="31"/>
        <v>222.52083333333334</v>
      </c>
      <c r="G320" s="3">
        <v>36000</v>
      </c>
      <c r="H320" s="3">
        <v>294.57</v>
      </c>
      <c r="I320" s="3">
        <v>1.3159000000000001E-2</v>
      </c>
      <c r="J320" s="3">
        <v>5.6355999999999995E-4</v>
      </c>
      <c r="K320" s="3">
        <v>1.1765000000000001</v>
      </c>
      <c r="L320" s="3">
        <v>3.2</v>
      </c>
      <c r="M320" s="3">
        <v>309.49</v>
      </c>
      <c r="N320" s="3">
        <v>203.85</v>
      </c>
      <c r="O320" s="3">
        <v>140.66999999999999</v>
      </c>
      <c r="P320" s="3">
        <v>0.29104000000000002</v>
      </c>
      <c r="Q320" s="3">
        <v>1.2926000000000001E-7</v>
      </c>
      <c r="R320" s="3">
        <v>661.21803</v>
      </c>
      <c r="S320" s="3">
        <v>138.59813</v>
      </c>
      <c r="T320" s="3">
        <v>371.98050000000001</v>
      </c>
      <c r="U320" s="3">
        <v>478.8535</v>
      </c>
      <c r="V320">
        <f t="shared" si="28"/>
        <v>415.74690000000004</v>
      </c>
      <c r="W320" s="3">
        <v>94.72</v>
      </c>
      <c r="X320" s="3"/>
      <c r="Y320" s="3">
        <f t="shared" si="29"/>
        <v>-23.493099999999941</v>
      </c>
      <c r="Z320">
        <f t="shared" si="30"/>
        <v>1.0731810947929905</v>
      </c>
    </row>
    <row r="321" spans="1:26" x14ac:dyDescent="0.35">
      <c r="A321" s="7">
        <f t="shared" si="26"/>
        <v>40035.541666666664</v>
      </c>
      <c r="B321" s="3">
        <v>222</v>
      </c>
      <c r="C321" s="3">
        <v>13</v>
      </c>
      <c r="D321" s="3">
        <v>0</v>
      </c>
      <c r="E321" s="3">
        <f t="shared" si="27"/>
        <v>1300</v>
      </c>
      <c r="F321" s="3">
        <f t="shared" si="31"/>
        <v>222.54166666666666</v>
      </c>
      <c r="G321" s="3">
        <v>36000</v>
      </c>
      <c r="H321" s="3">
        <v>295.25</v>
      </c>
      <c r="I321" s="3">
        <v>1.2335E-2</v>
      </c>
      <c r="J321" s="3">
        <v>5.5996997999999999E-4</v>
      </c>
      <c r="K321" s="3">
        <v>1.1740999999999999</v>
      </c>
      <c r="L321" s="3">
        <v>3.2002999999999999</v>
      </c>
      <c r="M321" s="3">
        <v>305.06</v>
      </c>
      <c r="N321" s="3">
        <v>225.58</v>
      </c>
      <c r="O321" s="3">
        <v>162.49</v>
      </c>
      <c r="P321" s="3">
        <v>0.28754000000000002</v>
      </c>
      <c r="Q321" s="3">
        <v>1.2176E-7</v>
      </c>
      <c r="R321" s="3">
        <v>683.53857000000005</v>
      </c>
      <c r="S321" s="3">
        <v>142.7894</v>
      </c>
      <c r="T321" s="3">
        <v>360.15507000000002</v>
      </c>
      <c r="U321" s="3">
        <v>483.24612999999999</v>
      </c>
      <c r="V321">
        <f t="shared" si="28"/>
        <v>417.65811000000008</v>
      </c>
      <c r="W321" s="3">
        <v>94.806667000000004</v>
      </c>
      <c r="X321" s="3"/>
      <c r="Y321" s="3">
        <f t="shared" si="29"/>
        <v>-65.218556999999947</v>
      </c>
      <c r="Z321">
        <f t="shared" si="30"/>
        <v>1.2020079464225903</v>
      </c>
    </row>
    <row r="322" spans="1:26" x14ac:dyDescent="0.35">
      <c r="A322" s="7">
        <f t="shared" si="26"/>
        <v>40035.5625</v>
      </c>
      <c r="B322" s="3">
        <v>222</v>
      </c>
      <c r="C322" s="3">
        <v>13</v>
      </c>
      <c r="D322" s="3">
        <v>30</v>
      </c>
      <c r="E322" s="3">
        <f t="shared" si="27"/>
        <v>1330</v>
      </c>
      <c r="F322" s="3">
        <f t="shared" si="31"/>
        <v>222.5625</v>
      </c>
      <c r="G322" s="3">
        <v>36000</v>
      </c>
      <c r="H322" s="3">
        <v>295.54000000000002</v>
      </c>
      <c r="I322" s="3">
        <v>1.1750999999999999E-2</v>
      </c>
      <c r="J322" s="3">
        <v>5.5781001000000001E-4</v>
      </c>
      <c r="K322" s="3">
        <v>1.1732</v>
      </c>
      <c r="L322" s="3">
        <v>3.1646000000000001</v>
      </c>
      <c r="M322" s="3">
        <v>292.89</v>
      </c>
      <c r="N322" s="3">
        <v>193.49</v>
      </c>
      <c r="O322" s="3">
        <v>139.30000000000001</v>
      </c>
      <c r="P322" s="3">
        <v>0.31730999999999998</v>
      </c>
      <c r="Q322" s="3">
        <v>1.1366E-7</v>
      </c>
      <c r="R322" s="3">
        <v>616.18719999999996</v>
      </c>
      <c r="S322" s="3">
        <v>130.12486999999999</v>
      </c>
      <c r="T322" s="3">
        <v>357.49122999999997</v>
      </c>
      <c r="U322" s="3">
        <v>480.1035</v>
      </c>
      <c r="V322">
        <f t="shared" si="28"/>
        <v>363.45005999999995</v>
      </c>
      <c r="W322" s="3">
        <v>92.203333000000001</v>
      </c>
      <c r="X322" s="3"/>
      <c r="Y322" s="3">
        <f t="shared" si="29"/>
        <v>-61.54327300000007</v>
      </c>
      <c r="Z322">
        <f t="shared" si="30"/>
        <v>1.2268903801371953</v>
      </c>
    </row>
    <row r="323" spans="1:26" x14ac:dyDescent="0.35">
      <c r="A323" s="7">
        <f t="shared" si="26"/>
        <v>40035.583333333336</v>
      </c>
      <c r="B323" s="3">
        <v>222</v>
      </c>
      <c r="C323" s="3">
        <v>14</v>
      </c>
      <c r="D323" s="3">
        <v>0</v>
      </c>
      <c r="E323" s="3">
        <f t="shared" si="27"/>
        <v>1400</v>
      </c>
      <c r="F323" s="3">
        <f t="shared" si="31"/>
        <v>222.58333333333334</v>
      </c>
      <c r="G323" s="3">
        <v>36000</v>
      </c>
      <c r="H323" s="3">
        <v>295.89999999999998</v>
      </c>
      <c r="I323" s="3">
        <v>1.1362000000000001E-2</v>
      </c>
      <c r="J323" s="3">
        <v>5.5405003000000004E-4</v>
      </c>
      <c r="K323" s="3">
        <v>1.1717</v>
      </c>
      <c r="L323" s="3">
        <v>3.2591000000000001</v>
      </c>
      <c r="M323" s="3">
        <v>290.56</v>
      </c>
      <c r="N323" s="3">
        <v>191.12</v>
      </c>
      <c r="O323" s="3">
        <v>179.25</v>
      </c>
      <c r="P323" s="3">
        <v>0.34111000000000002</v>
      </c>
      <c r="Q323" s="3">
        <v>2.9752999999999998E-8</v>
      </c>
      <c r="R323" s="3">
        <v>510.93302999999997</v>
      </c>
      <c r="S323" s="3">
        <v>109.8061</v>
      </c>
      <c r="T323" s="3">
        <v>360.34059999999999</v>
      </c>
      <c r="U323" s="3">
        <v>471.31067000000002</v>
      </c>
      <c r="V323">
        <f t="shared" si="28"/>
        <v>290.15685999999988</v>
      </c>
      <c r="W323" s="3">
        <v>52.553333000000002</v>
      </c>
      <c r="X323" s="3"/>
      <c r="Y323" s="3">
        <f t="shared" si="29"/>
        <v>-132.76647300000013</v>
      </c>
      <c r="Z323">
        <f t="shared" si="30"/>
        <v>1.5587731574371797</v>
      </c>
    </row>
    <row r="324" spans="1:26" x14ac:dyDescent="0.35">
      <c r="A324" s="7">
        <f t="shared" si="26"/>
        <v>40035.604166666672</v>
      </c>
      <c r="B324" s="3">
        <v>222</v>
      </c>
      <c r="C324" s="3">
        <v>14</v>
      </c>
      <c r="D324" s="3">
        <v>30</v>
      </c>
      <c r="E324" s="3">
        <f t="shared" si="27"/>
        <v>1430</v>
      </c>
      <c r="F324" s="3">
        <f t="shared" si="31"/>
        <v>222.60416666666669</v>
      </c>
      <c r="G324" s="3">
        <v>36000</v>
      </c>
      <c r="H324" s="3">
        <v>295.94</v>
      </c>
      <c r="I324" s="3">
        <v>1.1128000000000001E-2</v>
      </c>
      <c r="J324" s="3">
        <v>5.5732996999999999E-4</v>
      </c>
      <c r="K324" s="3">
        <v>1.1714</v>
      </c>
      <c r="L324" s="3">
        <v>2.9733000000000001</v>
      </c>
      <c r="M324" s="3">
        <v>274.94</v>
      </c>
      <c r="N324" s="3">
        <v>161.63999999999999</v>
      </c>
      <c r="O324" s="3">
        <v>153.87</v>
      </c>
      <c r="P324" s="3">
        <v>0.29348000000000002</v>
      </c>
      <c r="Q324" s="3">
        <v>-9.3043003999999999E-9</v>
      </c>
      <c r="R324" s="3">
        <v>511.69200000000001</v>
      </c>
      <c r="S324" s="3">
        <v>112.38431</v>
      </c>
      <c r="T324" s="3">
        <v>357.64987000000002</v>
      </c>
      <c r="U324" s="3">
        <v>472.96553</v>
      </c>
      <c r="V324">
        <f t="shared" si="28"/>
        <v>283.99203000000006</v>
      </c>
      <c r="W324" s="3">
        <v>64.510000000000005</v>
      </c>
      <c r="X324" s="3"/>
      <c r="Y324" s="3">
        <f t="shared" si="29"/>
        <v>-96.027969999999939</v>
      </c>
      <c r="Z324">
        <f t="shared" si="30"/>
        <v>1.4375208758548474</v>
      </c>
    </row>
    <row r="325" spans="1:26" x14ac:dyDescent="0.35">
      <c r="A325" s="7">
        <f t="shared" si="26"/>
        <v>40035.625</v>
      </c>
      <c r="B325" s="3">
        <v>222</v>
      </c>
      <c r="C325" s="3">
        <v>15</v>
      </c>
      <c r="D325" s="3">
        <v>0</v>
      </c>
      <c r="E325" s="3">
        <f t="shared" si="27"/>
        <v>1500</v>
      </c>
      <c r="F325" s="3">
        <f t="shared" si="31"/>
        <v>222.625</v>
      </c>
      <c r="G325" s="3">
        <v>36000</v>
      </c>
      <c r="H325" s="3">
        <v>295.7</v>
      </c>
      <c r="I325" s="3">
        <v>1.1396999999999999E-2</v>
      </c>
      <c r="J325" s="3">
        <v>5.5809999999999996E-4</v>
      </c>
      <c r="K325" s="3">
        <v>1.1720999999999999</v>
      </c>
      <c r="L325" s="3">
        <v>3.0108999999999999</v>
      </c>
      <c r="M325" s="3">
        <v>285.45999999999998</v>
      </c>
      <c r="N325" s="3">
        <v>87.406999999999996</v>
      </c>
      <c r="O325" s="3">
        <v>119.26</v>
      </c>
      <c r="P325" s="3">
        <v>0.29732999999999998</v>
      </c>
      <c r="Q325" s="3">
        <v>4.4898999999999997E-8</v>
      </c>
      <c r="R325" s="3">
        <v>340.48059999999998</v>
      </c>
      <c r="S325" s="3">
        <v>75.780573000000004</v>
      </c>
      <c r="T325" s="3">
        <v>374.3399</v>
      </c>
      <c r="U325" s="3">
        <v>456.58816999999999</v>
      </c>
      <c r="V325">
        <f t="shared" si="28"/>
        <v>182.45175700000004</v>
      </c>
      <c r="W325" s="3">
        <v>31.99</v>
      </c>
      <c r="X325" s="3"/>
      <c r="Y325" s="3">
        <f t="shared" si="29"/>
        <v>-56.205242999999953</v>
      </c>
      <c r="Z325">
        <f t="shared" si="30"/>
        <v>1.3735516859609711</v>
      </c>
    </row>
    <row r="326" spans="1:26" x14ac:dyDescent="0.35">
      <c r="A326" s="7">
        <f t="shared" si="26"/>
        <v>40035.645833333336</v>
      </c>
      <c r="B326" s="3">
        <v>222</v>
      </c>
      <c r="C326" s="3">
        <v>15</v>
      </c>
      <c r="D326" s="3">
        <v>30</v>
      </c>
      <c r="E326" s="3">
        <f t="shared" si="27"/>
        <v>1530</v>
      </c>
      <c r="F326" s="3">
        <f t="shared" si="31"/>
        <v>222.64583333333334</v>
      </c>
      <c r="G326" s="3">
        <v>36000</v>
      </c>
      <c r="H326" s="3">
        <v>296.02999999999997</v>
      </c>
      <c r="I326" s="3">
        <v>1.1367E-2</v>
      </c>
      <c r="J326" s="3">
        <v>5.5599998000000004E-4</v>
      </c>
      <c r="K326" s="3">
        <v>1.1709000000000001</v>
      </c>
      <c r="L326" s="3">
        <v>3.0792000000000002</v>
      </c>
      <c r="M326" s="3">
        <v>285.07</v>
      </c>
      <c r="N326" s="3">
        <v>85.491</v>
      </c>
      <c r="O326" s="3">
        <v>109.82</v>
      </c>
      <c r="P326" s="3">
        <v>0.30407000000000001</v>
      </c>
      <c r="Q326" s="3">
        <v>4.2747001000000003E-8</v>
      </c>
      <c r="R326" s="3">
        <v>325.14832999999999</v>
      </c>
      <c r="S326" s="3">
        <v>71.845347000000004</v>
      </c>
      <c r="T326" s="3">
        <v>375.84870000000001</v>
      </c>
      <c r="U326" s="3">
        <v>458.37889999999999</v>
      </c>
      <c r="V326">
        <f t="shared" si="28"/>
        <v>170.77278300000006</v>
      </c>
      <c r="W326" s="3">
        <v>25.5</v>
      </c>
      <c r="X326" s="3"/>
      <c r="Y326" s="3">
        <f t="shared" si="29"/>
        <v>-50.038216999999932</v>
      </c>
      <c r="Z326">
        <f t="shared" si="30"/>
        <v>1.3444431638650434</v>
      </c>
    </row>
    <row r="327" spans="1:26" x14ac:dyDescent="0.35">
      <c r="A327" s="7">
        <f t="shared" si="26"/>
        <v>40035.666666666664</v>
      </c>
      <c r="B327" s="3">
        <v>222</v>
      </c>
      <c r="C327" s="3">
        <v>16</v>
      </c>
      <c r="D327" s="3">
        <v>0</v>
      </c>
      <c r="E327" s="3">
        <f t="shared" si="27"/>
        <v>1600</v>
      </c>
      <c r="F327" s="3">
        <f t="shared" si="31"/>
        <v>222.66666666666666</v>
      </c>
      <c r="G327" s="3">
        <v>36000</v>
      </c>
      <c r="H327" s="3">
        <v>296.04000000000002</v>
      </c>
      <c r="I327" s="3">
        <v>1.1146E-2</v>
      </c>
      <c r="J327" s="3">
        <v>5.5633001999999998E-4</v>
      </c>
      <c r="K327" s="3">
        <v>1.171</v>
      </c>
      <c r="L327" s="3">
        <v>2.6522999999999999</v>
      </c>
      <c r="M327" s="3">
        <v>279.89</v>
      </c>
      <c r="N327" s="3">
        <v>75.585999999999999</v>
      </c>
      <c r="O327" s="3">
        <v>93.192999999999998</v>
      </c>
      <c r="P327" s="3">
        <v>0.28555000000000003</v>
      </c>
      <c r="Q327" s="3">
        <v>8.7860002000000001E-8</v>
      </c>
      <c r="R327" s="3">
        <v>292.70236999999997</v>
      </c>
      <c r="S327" s="3">
        <v>66.711820000000003</v>
      </c>
      <c r="T327" s="3">
        <v>372.01826999999997</v>
      </c>
      <c r="U327" s="3">
        <v>455.95787000000001</v>
      </c>
      <c r="V327">
        <f t="shared" si="28"/>
        <v>142.05095</v>
      </c>
      <c r="W327" s="3">
        <v>13.530333000000001</v>
      </c>
      <c r="X327" s="3"/>
      <c r="Y327" s="3">
        <f t="shared" si="29"/>
        <v>-40.258382999999995</v>
      </c>
      <c r="Z327">
        <f t="shared" si="30"/>
        <v>1.3132445512613748</v>
      </c>
    </row>
    <row r="328" spans="1:26" x14ac:dyDescent="0.35">
      <c r="A328" s="7">
        <f t="shared" ref="A328:A343" si="32">DATE(2009,1,1)+B328-1+C328/24+D328/24/60</f>
        <v>40035.6875</v>
      </c>
      <c r="B328" s="3">
        <v>222</v>
      </c>
      <c r="C328" s="3">
        <v>16</v>
      </c>
      <c r="D328" s="3">
        <v>30</v>
      </c>
      <c r="E328" s="3">
        <f t="shared" ref="E328:E343" si="33">+C328*100+D328</f>
        <v>1630</v>
      </c>
      <c r="F328" s="3">
        <f t="shared" si="31"/>
        <v>222.6875</v>
      </c>
      <c r="G328" s="3">
        <v>36000</v>
      </c>
      <c r="H328" s="3">
        <v>296.22000000000003</v>
      </c>
      <c r="I328" s="3">
        <v>1.0886E-2</v>
      </c>
      <c r="J328" s="3">
        <v>5.5796000999999999E-4</v>
      </c>
      <c r="K328" s="3">
        <v>1.1702999999999999</v>
      </c>
      <c r="L328" s="3">
        <v>2.3996</v>
      </c>
      <c r="M328" s="3">
        <v>285.38</v>
      </c>
      <c r="N328" s="3">
        <v>95.634</v>
      </c>
      <c r="O328" s="3">
        <v>95.150999999999996</v>
      </c>
      <c r="P328" s="3">
        <v>0.24382000000000001</v>
      </c>
      <c r="Q328" s="3">
        <v>1.1198E-7</v>
      </c>
      <c r="R328" s="3">
        <v>332.26859999999999</v>
      </c>
      <c r="S328" s="3">
        <v>87.001859999999994</v>
      </c>
      <c r="T328" s="3">
        <v>361.51560000000001</v>
      </c>
      <c r="U328" s="3">
        <v>459.97507000000002</v>
      </c>
      <c r="V328">
        <f t="shared" ref="V328:V343" si="34">R328-S328+T328-U328</f>
        <v>146.80726999999996</v>
      </c>
      <c r="W328" s="3">
        <v>2.5663333000000002</v>
      </c>
      <c r="X328" s="3"/>
      <c r="Y328" s="3">
        <f t="shared" ref="Y328:Y343" si="35">V328-N328-O328-W328</f>
        <v>-46.544063300000033</v>
      </c>
      <c r="Z328">
        <f t="shared" ref="Z328:Z343" si="36">ABS((N328+O328)/(V328-W328))</f>
        <v>1.3226827582020275</v>
      </c>
    </row>
    <row r="329" spans="1:26" x14ac:dyDescent="0.35">
      <c r="A329" s="7">
        <f t="shared" si="32"/>
        <v>40035.708333333336</v>
      </c>
      <c r="B329" s="3">
        <v>222</v>
      </c>
      <c r="C329" s="3">
        <v>17</v>
      </c>
      <c r="D329" s="3">
        <v>0</v>
      </c>
      <c r="E329" s="3">
        <f t="shared" si="33"/>
        <v>1700</v>
      </c>
      <c r="F329" s="3">
        <f t="shared" ref="F329:F343" si="37">+B329+C329/24+D329/(24*60)</f>
        <v>222.70833333333334</v>
      </c>
      <c r="G329" s="3">
        <v>36000</v>
      </c>
      <c r="H329" s="3">
        <v>295.02999999999997</v>
      </c>
      <c r="I329" s="3">
        <v>1.1155E-2</v>
      </c>
      <c r="J329" s="3">
        <v>5.5791000999999996E-4</v>
      </c>
      <c r="K329" s="3">
        <v>1.1748000000000001</v>
      </c>
      <c r="L329" s="3">
        <v>2.0444</v>
      </c>
      <c r="M329" s="3">
        <v>286.55</v>
      </c>
      <c r="N329" s="3">
        <v>3.5670000000000002</v>
      </c>
      <c r="O329" s="3">
        <v>41.857999999999997</v>
      </c>
      <c r="P329" s="3">
        <v>0.18092</v>
      </c>
      <c r="Q329" s="3">
        <v>6.8685998999999993E-8</v>
      </c>
      <c r="R329" s="3">
        <v>87.316192999999998</v>
      </c>
      <c r="S329" s="3">
        <v>19.710978000000001</v>
      </c>
      <c r="T329" s="3">
        <v>350.85743000000002</v>
      </c>
      <c r="U329" s="3">
        <v>433.86169999999998</v>
      </c>
      <c r="V329">
        <f t="shared" si="34"/>
        <v>-15.399054999999976</v>
      </c>
      <c r="W329" s="3">
        <v>-26.343333000000001</v>
      </c>
      <c r="X329" s="3"/>
      <c r="Y329" s="3">
        <f t="shared" si="35"/>
        <v>-34.480721999999972</v>
      </c>
      <c r="Z329">
        <f t="shared" si="36"/>
        <v>4.1505707365986035</v>
      </c>
    </row>
    <row r="330" spans="1:26" x14ac:dyDescent="0.35">
      <c r="A330" s="7">
        <f t="shared" si="32"/>
        <v>40035.729166666672</v>
      </c>
      <c r="B330" s="3">
        <v>222</v>
      </c>
      <c r="C330" s="3">
        <v>17</v>
      </c>
      <c r="D330" s="3">
        <v>30</v>
      </c>
      <c r="E330" s="3">
        <f t="shared" si="33"/>
        <v>1730</v>
      </c>
      <c r="F330" s="3">
        <f t="shared" si="37"/>
        <v>222.72916666666669</v>
      </c>
      <c r="G330" s="3">
        <v>36000</v>
      </c>
      <c r="H330" s="3">
        <v>295.02999999999997</v>
      </c>
      <c r="I330" s="3">
        <v>1.1464999999999999E-2</v>
      </c>
      <c r="J330" s="3">
        <v>5.5384000999999996E-4</v>
      </c>
      <c r="K330" s="3">
        <v>1.1746000000000001</v>
      </c>
      <c r="L330" s="3">
        <v>1.7883</v>
      </c>
      <c r="M330" s="3">
        <v>271.17</v>
      </c>
      <c r="N330" s="3">
        <v>12.78</v>
      </c>
      <c r="O330" s="3">
        <v>51.192</v>
      </c>
      <c r="P330" s="3">
        <v>0.16161</v>
      </c>
      <c r="Q330" s="3">
        <v>5.7482999999999999E-8</v>
      </c>
      <c r="R330" s="3">
        <v>167.5737</v>
      </c>
      <c r="S330" s="3">
        <v>46.676167</v>
      </c>
      <c r="T330" s="3">
        <v>358.66442999999998</v>
      </c>
      <c r="U330" s="3">
        <v>435.95623000000001</v>
      </c>
      <c r="V330">
        <f t="shared" si="34"/>
        <v>43.605732999999987</v>
      </c>
      <c r="W330" s="3">
        <v>-26.876667000000001</v>
      </c>
      <c r="X330" s="3"/>
      <c r="Y330" s="3">
        <f t="shared" si="35"/>
        <v>6.5103999999999864</v>
      </c>
      <c r="Z330">
        <f t="shared" si="36"/>
        <v>0.90763084117453452</v>
      </c>
    </row>
    <row r="331" spans="1:26" x14ac:dyDescent="0.35">
      <c r="A331" s="7">
        <f t="shared" si="32"/>
        <v>40035.75</v>
      </c>
      <c r="B331" s="3">
        <v>222</v>
      </c>
      <c r="C331" s="3">
        <v>18</v>
      </c>
      <c r="D331" s="3">
        <v>0</v>
      </c>
      <c r="E331" s="3">
        <f t="shared" si="33"/>
        <v>1800</v>
      </c>
      <c r="F331" s="3">
        <f t="shared" si="37"/>
        <v>222.75</v>
      </c>
      <c r="G331" s="3">
        <v>36000</v>
      </c>
      <c r="H331" s="3">
        <v>295.02999999999997</v>
      </c>
      <c r="I331" s="3">
        <v>1.1302E-2</v>
      </c>
      <c r="J331" s="3">
        <v>5.5619999000000001E-4</v>
      </c>
      <c r="K331" s="3">
        <v>1.1747000000000001</v>
      </c>
      <c r="L331" s="3">
        <v>1.3342000000000001</v>
      </c>
      <c r="M331" s="3">
        <v>275.16000000000003</v>
      </c>
      <c r="N331" s="3">
        <v>-0.29076000000000002</v>
      </c>
      <c r="O331" s="3">
        <v>29.081</v>
      </c>
      <c r="P331" s="3">
        <v>0.13195000000000001</v>
      </c>
      <c r="Q331" s="3">
        <v>7.0549000000000005E-8</v>
      </c>
      <c r="R331" s="3">
        <v>96.517516999999998</v>
      </c>
      <c r="S331" s="3">
        <v>27.23563</v>
      </c>
      <c r="T331" s="3">
        <v>357.63220000000001</v>
      </c>
      <c r="U331" s="3">
        <v>431.30822999999998</v>
      </c>
      <c r="V331">
        <f t="shared" si="34"/>
        <v>-4.3941429999999855</v>
      </c>
      <c r="W331" s="3">
        <v>-32.4</v>
      </c>
      <c r="X331" s="3"/>
      <c r="Y331" s="3">
        <f t="shared" si="35"/>
        <v>-0.78438299999998407</v>
      </c>
      <c r="Z331">
        <f t="shared" si="36"/>
        <v>1.028007819935665</v>
      </c>
    </row>
    <row r="332" spans="1:26" x14ac:dyDescent="0.35">
      <c r="A332" s="7">
        <f t="shared" si="32"/>
        <v>40035.770833333336</v>
      </c>
      <c r="B332" s="3">
        <v>222</v>
      </c>
      <c r="C332" s="3">
        <v>18</v>
      </c>
      <c r="D332" s="3">
        <v>30</v>
      </c>
      <c r="E332" s="3">
        <f t="shared" si="33"/>
        <v>1830</v>
      </c>
      <c r="F332" s="3">
        <f t="shared" si="37"/>
        <v>222.77083333333334</v>
      </c>
      <c r="G332" s="3">
        <v>36000</v>
      </c>
      <c r="H332" s="3">
        <v>294.85000000000002</v>
      </c>
      <c r="I332" s="3">
        <v>1.1428000000000001E-2</v>
      </c>
      <c r="J332" s="3">
        <v>5.6422001E-4</v>
      </c>
      <c r="K332" s="3">
        <v>1.1753</v>
      </c>
      <c r="L332" s="3">
        <v>0.20880000000000001</v>
      </c>
      <c r="M332" s="3">
        <v>257.54000000000002</v>
      </c>
      <c r="N332" s="3">
        <v>0.26139000000000001</v>
      </c>
      <c r="O332" s="3">
        <v>3.4056000000000002</v>
      </c>
      <c r="P332" s="3">
        <v>4.2684E-2</v>
      </c>
      <c r="Q332" s="3">
        <v>1.7981000000000001E-8</v>
      </c>
      <c r="R332" s="3">
        <v>41.476230000000001</v>
      </c>
      <c r="S332" s="3">
        <v>11.644276</v>
      </c>
      <c r="T332" s="3">
        <v>354.60860000000002</v>
      </c>
      <c r="U332" s="3">
        <v>420.68752999999998</v>
      </c>
      <c r="V332">
        <f t="shared" si="34"/>
        <v>-36.246975999999961</v>
      </c>
      <c r="W332" s="3">
        <v>-31.206666999999999</v>
      </c>
      <c r="X332" s="3"/>
      <c r="Y332" s="3">
        <f t="shared" si="35"/>
        <v>-8.7072989999999599</v>
      </c>
      <c r="Z332">
        <f t="shared" si="36"/>
        <v>0.727532776264318</v>
      </c>
    </row>
    <row r="333" spans="1:26" x14ac:dyDescent="0.35">
      <c r="A333" s="7">
        <f t="shared" si="32"/>
        <v>40035.791666666664</v>
      </c>
      <c r="B333" s="3">
        <v>222</v>
      </c>
      <c r="C333" s="3">
        <v>19</v>
      </c>
      <c r="D333" s="3">
        <v>0</v>
      </c>
      <c r="E333" s="3">
        <f t="shared" si="33"/>
        <v>1900</v>
      </c>
      <c r="F333" s="3">
        <f t="shared" si="37"/>
        <v>222.79166666666666</v>
      </c>
      <c r="G333" s="3">
        <v>36000</v>
      </c>
      <c r="H333" s="3">
        <v>292.67</v>
      </c>
      <c r="I333" s="3">
        <v>1.2319999999999999E-2</v>
      </c>
      <c r="J333" s="3">
        <v>6.0499000000000002E-4</v>
      </c>
      <c r="K333" s="3">
        <v>1.1835</v>
      </c>
      <c r="L333" s="3">
        <v>1.5517000000000001</v>
      </c>
      <c r="M333" s="3">
        <v>163.66</v>
      </c>
      <c r="N333" s="3">
        <v>-1.2573000000000001</v>
      </c>
      <c r="O333" s="3">
        <v>-8.4654003000000005E-2</v>
      </c>
      <c r="P333" s="3">
        <v>3.2752000000000003E-2</v>
      </c>
      <c r="Q333" s="3">
        <v>-3.8249000999999998E-10</v>
      </c>
      <c r="R333" s="3">
        <v>6.0785967000000003</v>
      </c>
      <c r="S333" s="3">
        <v>0.77826236999999998</v>
      </c>
      <c r="T333" s="3">
        <v>348.42327</v>
      </c>
      <c r="U333" s="3">
        <v>404.86856999999998</v>
      </c>
      <c r="V333">
        <f t="shared" si="34"/>
        <v>-51.144965669999976</v>
      </c>
      <c r="W333" s="3">
        <v>-44.336666999999998</v>
      </c>
      <c r="X333" s="3"/>
      <c r="Y333" s="3">
        <f t="shared" si="35"/>
        <v>-5.46634466699998</v>
      </c>
      <c r="Z333">
        <f t="shared" si="36"/>
        <v>0.19710563064942691</v>
      </c>
    </row>
    <row r="334" spans="1:26" x14ac:dyDescent="0.35">
      <c r="A334" s="7">
        <f t="shared" si="32"/>
        <v>40035.8125</v>
      </c>
      <c r="B334" s="3">
        <v>222</v>
      </c>
      <c r="C334" s="3">
        <v>19</v>
      </c>
      <c r="D334" s="3">
        <v>30</v>
      </c>
      <c r="E334" s="3">
        <f t="shared" si="33"/>
        <v>1930</v>
      </c>
      <c r="F334" s="3">
        <f t="shared" si="37"/>
        <v>222.8125</v>
      </c>
      <c r="G334" s="3">
        <v>36000</v>
      </c>
      <c r="H334" s="3">
        <v>290.58</v>
      </c>
      <c r="I334" s="3">
        <v>1.3117E-2</v>
      </c>
      <c r="J334" s="3">
        <v>6.2229001000000002E-4</v>
      </c>
      <c r="K334" s="3">
        <v>1.1916</v>
      </c>
      <c r="L334" s="3">
        <v>1.8602000000000001</v>
      </c>
      <c r="M334" s="3">
        <v>170.37</v>
      </c>
      <c r="N334" s="3">
        <v>-10.728999999999999</v>
      </c>
      <c r="O334" s="3">
        <v>3.7713999999999999</v>
      </c>
      <c r="P334" s="3">
        <v>0.10029</v>
      </c>
      <c r="Q334" s="3">
        <v>1.1631E-7</v>
      </c>
      <c r="R334" s="3">
        <v>0</v>
      </c>
      <c r="S334" s="3">
        <v>0</v>
      </c>
      <c r="T334" s="3">
        <v>350.72582999999997</v>
      </c>
      <c r="U334" s="3">
        <v>399.27967000000001</v>
      </c>
      <c r="V334">
        <f t="shared" si="34"/>
        <v>-48.553840000000037</v>
      </c>
      <c r="W334" s="3">
        <v>-58.45</v>
      </c>
      <c r="X334" s="3"/>
      <c r="Y334" s="3">
        <f t="shared" si="35"/>
        <v>16.853759999999966</v>
      </c>
      <c r="Z334">
        <f t="shared" si="36"/>
        <v>0.70306058107387337</v>
      </c>
    </row>
    <row r="335" spans="1:26" x14ac:dyDescent="0.35">
      <c r="A335" s="7">
        <f t="shared" si="32"/>
        <v>40035.833333333336</v>
      </c>
      <c r="B335" s="3">
        <v>222</v>
      </c>
      <c r="C335" s="3">
        <v>20</v>
      </c>
      <c r="D335" s="3">
        <v>0</v>
      </c>
      <c r="E335" s="3">
        <f t="shared" si="33"/>
        <v>2000</v>
      </c>
      <c r="F335" s="3">
        <f t="shared" si="37"/>
        <v>222.83333333333334</v>
      </c>
      <c r="G335" s="3">
        <v>36000</v>
      </c>
      <c r="H335" s="3">
        <v>290.24</v>
      </c>
      <c r="I335" s="3">
        <v>1.3157E-2</v>
      </c>
      <c r="J335" s="3">
        <v>6.1296001999999999E-4</v>
      </c>
      <c r="K335" s="3">
        <v>1.1931</v>
      </c>
      <c r="L335" s="3">
        <v>1.6586000000000001</v>
      </c>
      <c r="M335" s="3">
        <v>167.65</v>
      </c>
      <c r="N335" s="3">
        <v>-8.6010000000000009</v>
      </c>
      <c r="O335" s="3">
        <v>6.9762000000000004</v>
      </c>
      <c r="P335" s="3">
        <v>0.10735</v>
      </c>
      <c r="Q335" s="3">
        <v>1.0293E-7</v>
      </c>
      <c r="R335" s="3">
        <v>0</v>
      </c>
      <c r="S335" s="3">
        <v>0</v>
      </c>
      <c r="T335" s="3">
        <v>362.67250000000001</v>
      </c>
      <c r="U335" s="3">
        <v>398.72566999999998</v>
      </c>
      <c r="V335">
        <f t="shared" si="34"/>
        <v>-36.053169999999966</v>
      </c>
      <c r="W335" s="3">
        <v>-60.036667000000001</v>
      </c>
      <c r="X335" s="3"/>
      <c r="Y335" s="3">
        <f t="shared" si="35"/>
        <v>25.608297000000036</v>
      </c>
      <c r="Z335">
        <f t="shared" si="36"/>
        <v>6.7746584244991387E-2</v>
      </c>
    </row>
    <row r="336" spans="1:26" x14ac:dyDescent="0.35">
      <c r="A336" s="7">
        <f t="shared" si="32"/>
        <v>40035.854166666672</v>
      </c>
      <c r="B336" s="3">
        <v>222</v>
      </c>
      <c r="C336" s="3">
        <v>20</v>
      </c>
      <c r="D336" s="3">
        <v>30</v>
      </c>
      <c r="E336" s="3">
        <f t="shared" si="33"/>
        <v>2030</v>
      </c>
      <c r="F336" s="3">
        <f t="shared" si="37"/>
        <v>222.85416666666669</v>
      </c>
      <c r="G336" s="3">
        <v>36000</v>
      </c>
      <c r="H336" s="3">
        <v>290.55</v>
      </c>
      <c r="I336" s="3">
        <v>1.2911000000000001E-2</v>
      </c>
      <c r="J336" s="3">
        <v>6.0910998999999999E-4</v>
      </c>
      <c r="K336" s="3">
        <v>1.1919</v>
      </c>
      <c r="L336" s="3">
        <v>1.2341</v>
      </c>
      <c r="M336" s="3">
        <v>168.06</v>
      </c>
      <c r="N336" s="3">
        <v>-6.2267999999999999</v>
      </c>
      <c r="O336" s="3">
        <v>13.99</v>
      </c>
      <c r="P336" s="3">
        <v>0.10563</v>
      </c>
      <c r="Q336" s="3">
        <v>1.5372999999999999E-7</v>
      </c>
      <c r="R336" s="3">
        <v>0</v>
      </c>
      <c r="S336" s="3">
        <v>0</v>
      </c>
      <c r="T336" s="3">
        <v>388.46690000000001</v>
      </c>
      <c r="U336" s="3">
        <v>403.0514</v>
      </c>
      <c r="V336">
        <f t="shared" si="34"/>
        <v>-14.584499999999991</v>
      </c>
      <c r="W336" s="3">
        <v>-50.463332999999999</v>
      </c>
      <c r="X336" s="3"/>
      <c r="Y336" s="3">
        <f t="shared" si="35"/>
        <v>28.11563300000001</v>
      </c>
      <c r="Z336">
        <f t="shared" si="36"/>
        <v>0.21637270086237193</v>
      </c>
    </row>
    <row r="337" spans="1:26" x14ac:dyDescent="0.35">
      <c r="A337" s="7">
        <f t="shared" si="32"/>
        <v>40035.875</v>
      </c>
      <c r="B337" s="3">
        <v>222</v>
      </c>
      <c r="C337" s="3">
        <v>21</v>
      </c>
      <c r="D337" s="3">
        <v>0</v>
      </c>
      <c r="E337" s="3">
        <f t="shared" si="33"/>
        <v>2100</v>
      </c>
      <c r="F337" s="3">
        <f t="shared" si="37"/>
        <v>222.875</v>
      </c>
      <c r="G337" s="3">
        <v>36000</v>
      </c>
      <c r="H337" s="3">
        <v>290.89</v>
      </c>
      <c r="I337" s="3">
        <v>1.2418E-2</v>
      </c>
      <c r="J337" s="3">
        <v>6.0297002000000001E-4</v>
      </c>
      <c r="K337" s="3">
        <v>1.1909000000000001</v>
      </c>
      <c r="L337" s="3">
        <v>1.3248</v>
      </c>
      <c r="M337" s="3">
        <v>136.97999999999999</v>
      </c>
      <c r="N337" s="3">
        <v>-6.0911</v>
      </c>
      <c r="O337" s="3">
        <v>13.553000000000001</v>
      </c>
      <c r="P337" s="3">
        <v>0.10342</v>
      </c>
      <c r="Q337" s="3">
        <v>1.2552E-7</v>
      </c>
      <c r="R337" s="3">
        <v>0</v>
      </c>
      <c r="S337" s="3">
        <v>0</v>
      </c>
      <c r="T337" s="3">
        <v>386.89783</v>
      </c>
      <c r="U337" s="3">
        <v>403.62896999999998</v>
      </c>
      <c r="V337">
        <f t="shared" si="34"/>
        <v>-16.731139999999982</v>
      </c>
      <c r="W337" s="3">
        <v>-51.333333000000003</v>
      </c>
      <c r="X337" s="3"/>
      <c r="Y337" s="3">
        <f t="shared" si="35"/>
        <v>27.140293000000021</v>
      </c>
      <c r="Z337">
        <f t="shared" si="36"/>
        <v>0.21564818160513688</v>
      </c>
    </row>
    <row r="338" spans="1:26" x14ac:dyDescent="0.35">
      <c r="A338" s="7">
        <f t="shared" si="32"/>
        <v>40035.895833333336</v>
      </c>
      <c r="B338" s="3">
        <v>222</v>
      </c>
      <c r="C338" s="3">
        <v>21</v>
      </c>
      <c r="D338" s="3">
        <v>30</v>
      </c>
      <c r="E338" s="3">
        <f t="shared" si="33"/>
        <v>2130</v>
      </c>
      <c r="F338" s="3">
        <f t="shared" si="37"/>
        <v>222.89583333333334</v>
      </c>
      <c r="G338" s="3">
        <v>36000</v>
      </c>
      <c r="H338" s="3">
        <v>290.93</v>
      </c>
      <c r="I338" s="3">
        <v>1.2435999999999999E-2</v>
      </c>
      <c r="J338" s="3">
        <v>6.0898001999999999E-4</v>
      </c>
      <c r="K338" s="3">
        <v>1.1906000000000001</v>
      </c>
      <c r="L338" s="3">
        <v>1.6033999999999999</v>
      </c>
      <c r="M338" s="3">
        <v>129.69</v>
      </c>
      <c r="N338" s="3">
        <v>-6.6025999999999998</v>
      </c>
      <c r="O338" s="3">
        <v>11.243</v>
      </c>
      <c r="P338" s="3">
        <v>9.0813003000000003E-2</v>
      </c>
      <c r="Q338" s="3">
        <v>1.1892999999999999E-7</v>
      </c>
      <c r="R338" s="3">
        <v>0</v>
      </c>
      <c r="S338" s="3">
        <v>0</v>
      </c>
      <c r="T338" s="3">
        <v>387.31599999999997</v>
      </c>
      <c r="U338" s="3">
        <v>403.28456999999997</v>
      </c>
      <c r="V338">
        <f t="shared" si="34"/>
        <v>-15.96857</v>
      </c>
      <c r="W338" s="3">
        <v>-50.02</v>
      </c>
      <c r="X338" s="3"/>
      <c r="Y338" s="3">
        <f t="shared" si="35"/>
        <v>29.411030000000004</v>
      </c>
      <c r="Z338">
        <f t="shared" si="36"/>
        <v>0.13627621512517976</v>
      </c>
    </row>
    <row r="339" spans="1:26" x14ac:dyDescent="0.35">
      <c r="A339" s="7">
        <f t="shared" si="32"/>
        <v>40035.916666666664</v>
      </c>
      <c r="B339" s="3">
        <v>222</v>
      </c>
      <c r="C339" s="3">
        <v>22</v>
      </c>
      <c r="D339" s="3">
        <v>0</v>
      </c>
      <c r="E339" s="3">
        <f t="shared" si="33"/>
        <v>2200</v>
      </c>
      <c r="F339" s="3">
        <f t="shared" si="37"/>
        <v>222.91666666666666</v>
      </c>
      <c r="G339" s="3">
        <v>36000</v>
      </c>
      <c r="H339" s="3">
        <v>290.95999999999998</v>
      </c>
      <c r="I339" s="3">
        <v>1.2687E-2</v>
      </c>
      <c r="J339" s="3">
        <v>6.1947002999999999E-4</v>
      </c>
      <c r="K339" s="3">
        <v>1.1906000000000001</v>
      </c>
      <c r="L339" s="3">
        <v>0.62670999999999999</v>
      </c>
      <c r="M339" s="3">
        <v>176.61</v>
      </c>
      <c r="N339" s="3">
        <v>-3.2404000000000002</v>
      </c>
      <c r="O339" s="3">
        <v>6.6445999999999996</v>
      </c>
      <c r="P339" s="3">
        <v>2.2352998999999998E-2</v>
      </c>
      <c r="Q339" s="3">
        <v>6.0101001999999997E-8</v>
      </c>
      <c r="R339" s="3">
        <v>0</v>
      </c>
      <c r="S339" s="3">
        <v>0</v>
      </c>
      <c r="T339" s="3">
        <v>394.22357</v>
      </c>
      <c r="U339" s="3">
        <v>405.03903000000003</v>
      </c>
      <c r="V339">
        <f t="shared" si="34"/>
        <v>-10.81546000000003</v>
      </c>
      <c r="W339" s="3">
        <v>-42.273333000000001</v>
      </c>
      <c r="X339" s="3"/>
      <c r="Y339" s="3">
        <f t="shared" si="35"/>
        <v>28.053672999999971</v>
      </c>
      <c r="Z339">
        <f t="shared" si="36"/>
        <v>0.10821456364834338</v>
      </c>
    </row>
    <row r="340" spans="1:26" x14ac:dyDescent="0.35">
      <c r="A340" s="7">
        <f t="shared" si="32"/>
        <v>40035.9375</v>
      </c>
      <c r="B340" s="3">
        <v>222</v>
      </c>
      <c r="C340" s="3">
        <v>22</v>
      </c>
      <c r="D340" s="3">
        <v>30</v>
      </c>
      <c r="E340" s="3">
        <f t="shared" si="33"/>
        <v>2230</v>
      </c>
      <c r="F340" s="3">
        <f t="shared" si="37"/>
        <v>222.9375</v>
      </c>
      <c r="G340" s="3">
        <v>36000</v>
      </c>
      <c r="H340" s="3">
        <v>291.54000000000002</v>
      </c>
      <c r="I340" s="3">
        <v>1.2529999999999999E-2</v>
      </c>
      <c r="J340" s="3">
        <v>6.0470000999999997E-4</v>
      </c>
      <c r="K340" s="3">
        <v>1.1887000000000001</v>
      </c>
      <c r="L340" s="3">
        <v>2.113</v>
      </c>
      <c r="M340" s="3">
        <v>279.89</v>
      </c>
      <c r="N340" s="3">
        <v>-17.425000000000001</v>
      </c>
      <c r="O340" s="3">
        <v>24.827999999999999</v>
      </c>
      <c r="P340" s="3">
        <v>0.23103000000000001</v>
      </c>
      <c r="Q340" s="3">
        <v>1.6878000999999999E-7</v>
      </c>
      <c r="R340" s="3">
        <v>0</v>
      </c>
      <c r="S340" s="3">
        <v>0</v>
      </c>
      <c r="T340" s="3">
        <v>391.99536999999998</v>
      </c>
      <c r="U340" s="3">
        <v>405.31283000000002</v>
      </c>
      <c r="V340">
        <f t="shared" si="34"/>
        <v>-13.31746000000004</v>
      </c>
      <c r="W340" s="3">
        <v>-44.376666999999998</v>
      </c>
      <c r="X340" s="3"/>
      <c r="Y340" s="3">
        <f t="shared" si="35"/>
        <v>23.656206999999959</v>
      </c>
      <c r="Z340">
        <f t="shared" si="36"/>
        <v>0.2383512238416135</v>
      </c>
    </row>
    <row r="341" spans="1:26" x14ac:dyDescent="0.35">
      <c r="A341" s="7">
        <f t="shared" si="32"/>
        <v>40035.958333333336</v>
      </c>
      <c r="B341" s="3">
        <v>222</v>
      </c>
      <c r="C341" s="3">
        <v>23</v>
      </c>
      <c r="D341" s="3">
        <v>0</v>
      </c>
      <c r="E341" s="3">
        <f t="shared" si="33"/>
        <v>2300</v>
      </c>
      <c r="F341" s="3">
        <f t="shared" si="37"/>
        <v>222.95833333333334</v>
      </c>
      <c r="G341" s="3">
        <v>36000</v>
      </c>
      <c r="H341" s="3">
        <v>291.47000000000003</v>
      </c>
      <c r="I341" s="3">
        <v>1.3282E-2</v>
      </c>
      <c r="J341" s="3">
        <v>6.0064001999999997E-4</v>
      </c>
      <c r="K341" s="3">
        <v>1.1883999999999999</v>
      </c>
      <c r="L341" s="3">
        <v>1.8231999999999999</v>
      </c>
      <c r="M341" s="3">
        <v>283.19</v>
      </c>
      <c r="N341" s="3">
        <v>-11.166</v>
      </c>
      <c r="O341" s="3">
        <v>13.3</v>
      </c>
      <c r="P341" s="3">
        <v>0.19511000000000001</v>
      </c>
      <c r="Q341" s="3">
        <v>1.5533E-7</v>
      </c>
      <c r="R341" s="3">
        <v>0</v>
      </c>
      <c r="S341" s="3">
        <v>0</v>
      </c>
      <c r="T341" s="3">
        <v>390.83082999999999</v>
      </c>
      <c r="U341" s="3">
        <v>406.11853000000002</v>
      </c>
      <c r="V341">
        <f t="shared" si="34"/>
        <v>-15.287700000000029</v>
      </c>
      <c r="W341" s="3">
        <v>-38.576667</v>
      </c>
      <c r="X341" s="3"/>
      <c r="Y341" s="3">
        <f t="shared" si="35"/>
        <v>21.154966999999971</v>
      </c>
      <c r="Z341">
        <f t="shared" si="36"/>
        <v>9.1631372056991747E-2</v>
      </c>
    </row>
    <row r="342" spans="1:26" x14ac:dyDescent="0.35">
      <c r="A342" s="7">
        <f t="shared" si="32"/>
        <v>40035.979166666672</v>
      </c>
      <c r="B342" s="3">
        <v>222</v>
      </c>
      <c r="C342" s="3">
        <v>23</v>
      </c>
      <c r="D342" s="3">
        <v>30</v>
      </c>
      <c r="E342" s="3">
        <f t="shared" si="33"/>
        <v>2330</v>
      </c>
      <c r="F342" s="3">
        <f t="shared" si="37"/>
        <v>222.97916666666669</v>
      </c>
      <c r="G342" s="3">
        <v>36000</v>
      </c>
      <c r="H342" s="3">
        <v>291.08999999999997</v>
      </c>
      <c r="I342" s="3">
        <v>1.3611E-2</v>
      </c>
      <c r="J342" s="3">
        <v>5.9279001999999997E-4</v>
      </c>
      <c r="K342" s="3">
        <v>1.1900999999999999</v>
      </c>
      <c r="L342" s="3">
        <v>2.504</v>
      </c>
      <c r="M342" s="3">
        <v>271.72000000000003</v>
      </c>
      <c r="N342" s="3">
        <v>-15.465</v>
      </c>
      <c r="O342" s="3">
        <v>18.106999999999999</v>
      </c>
      <c r="P342" s="3">
        <v>0.22953000000000001</v>
      </c>
      <c r="Q342" s="3">
        <v>1.7818E-7</v>
      </c>
      <c r="R342" s="3">
        <v>0</v>
      </c>
      <c r="S342" s="3">
        <v>0</v>
      </c>
      <c r="T342" s="3">
        <v>389.04829999999998</v>
      </c>
      <c r="U342" s="3">
        <v>404.85536999999999</v>
      </c>
      <c r="V342">
        <f t="shared" si="34"/>
        <v>-15.80707000000001</v>
      </c>
      <c r="W342" s="3">
        <v>-35.75</v>
      </c>
      <c r="X342" s="3"/>
      <c r="Y342" s="3">
        <f t="shared" si="35"/>
        <v>17.30092999999999</v>
      </c>
      <c r="Z342">
        <f t="shared" si="36"/>
        <v>0.13247802604732609</v>
      </c>
    </row>
    <row r="343" spans="1:26" x14ac:dyDescent="0.35">
      <c r="A343" s="7">
        <f t="shared" si="32"/>
        <v>40036</v>
      </c>
      <c r="B343" s="3">
        <v>223</v>
      </c>
      <c r="C343" s="3">
        <v>0</v>
      </c>
      <c r="D343" s="3">
        <v>0</v>
      </c>
      <c r="E343" s="3">
        <f t="shared" si="33"/>
        <v>0</v>
      </c>
      <c r="F343" s="3">
        <f t="shared" si="37"/>
        <v>223</v>
      </c>
      <c r="G343" s="3">
        <v>36000</v>
      </c>
      <c r="H343" s="3">
        <v>291.26</v>
      </c>
      <c r="I343" s="3">
        <v>1.3469999999999999E-2</v>
      </c>
      <c r="J343" s="3">
        <v>5.8082002000000004E-4</v>
      </c>
      <c r="K343" s="3">
        <v>1.1897</v>
      </c>
      <c r="L343" s="3">
        <v>2.8635000000000002</v>
      </c>
      <c r="M343" s="3">
        <v>265.95999999999998</v>
      </c>
      <c r="N343" s="3">
        <v>-17.16</v>
      </c>
      <c r="O343" s="3">
        <v>17.672999999999998</v>
      </c>
      <c r="P343" s="3">
        <v>0.24099000000000001</v>
      </c>
      <c r="Q343" s="3">
        <v>1.4789999999999999E-7</v>
      </c>
      <c r="R343" s="3">
        <v>0</v>
      </c>
      <c r="S343" s="3">
        <v>0</v>
      </c>
      <c r="T343" s="3">
        <v>384.84062999999998</v>
      </c>
      <c r="U343" s="3">
        <v>404.76817</v>
      </c>
      <c r="V343">
        <f t="shared" si="34"/>
        <v>-19.927540000000022</v>
      </c>
      <c r="W343" s="3">
        <v>-38.630000000000003</v>
      </c>
      <c r="X343" s="3"/>
      <c r="Y343" s="3">
        <f t="shared" si="35"/>
        <v>18.189459999999983</v>
      </c>
      <c r="Z343">
        <f t="shared" si="36"/>
        <v>2.7429546701342958E-2</v>
      </c>
    </row>
    <row r="344" spans="1:26" x14ac:dyDescent="0.35">
      <c r="A344" s="1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</sheetData>
  <hyperlinks>
    <hyperlink ref="A3" r:id="rId1" display="http://tr32.uni-koeln.de/" xr:uid="{00000000-0004-0000-0300-000000000000}"/>
  </hyperlinks>
  <pageMargins left="0.7" right="0.7" top="0.75" bottom="0.75" header="0.3" footer="0.3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Both Sites</vt:lpstr>
      <vt:lpstr>Bare soil 24hour data</vt:lpstr>
      <vt:lpstr>Sugarbeet 24hour data</vt:lpstr>
      <vt:lpstr>Sugarbeet</vt:lpstr>
      <vt:lpstr>BareSoil</vt:lpstr>
      <vt:lpstr>Fig_BareSoil</vt:lpstr>
      <vt:lpstr>Fig_Sugarbeet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2011-04-28T10:57:17Z</dcterms:created>
  <dcterms:modified xsi:type="dcterms:W3CDTF">2021-05-20T21:21:35Z</dcterms:modified>
</cp:coreProperties>
</file>