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</rPr>
          <t xml:space="preserve">https://www.mouser.com/datasheet/2/408/TK13P25D_datasheet_en_20140106-1649876.pdf</t>
        </r>
      </text>
    </comment>
    <comment ref="A3" authorId="0">
      <text>
        <r>
          <rPr>
            <sz val="10"/>
            <rFont val="Arial"/>
            <family val="2"/>
          </rPr>
          <t xml:space="preserve">https://www.mouser.com/ProductDetail/Infineon-Technologies/IPN70R600P7SATMA1?qs=HXFqYaX1Q2xIu5ZPZz84wg%3D%3D</t>
        </r>
      </text>
    </comment>
    <comment ref="A4" authorId="0">
      <text>
        <r>
          <rPr>
            <sz val="10"/>
            <rFont val="Arial"/>
            <family val="2"/>
          </rPr>
          <t xml:space="preserve">https://www.mouser.com/ProductDetail/Panjit/PJD18N20_L2_00001?qs=sPbYRqrBIVmlOEZjIPaS0Q%3D%3D</t>
        </r>
      </text>
    </comment>
    <comment ref="A5" authorId="0">
      <text>
        <r>
          <rPr>
            <sz val="10"/>
            <rFont val="Arial"/>
            <family val="2"/>
          </rPr>
          <t xml:space="preserve">https://www.mouser.com/ProductDetail/Infineon-Technologies/IPD60R800CEAUMA1?qs=QIiuLP2W41AZ5k%2FyZxN%2Fzg%3D%3D</t>
        </r>
      </text>
    </comment>
    <comment ref="A6" authorId="0">
      <text>
        <r>
          <rPr>
            <sz val="10"/>
            <rFont val="Arial"/>
            <family val="2"/>
          </rPr>
          <t xml:space="preserve">https://www.mouser.com/ProductDetail/Infineon-Technologies/IPD70R600P7SAUMA1?qs=KuGazDKa6A6CT0u%252Bhl2LvA%3D%3D</t>
        </r>
      </text>
    </comment>
    <comment ref="A8" authorId="0">
      <text>
        <r>
          <rPr>
            <sz val="10"/>
            <rFont val="Arial"/>
            <family val="2"/>
          </rPr>
          <t xml:space="preserve">https://www.mouser.com/ProductDetail/GaN-Systems/GS-065-011-2-L-TR?qs=e8oIoAS2J1S2CQDrpAqVDA%3D%3D</t>
        </r>
      </text>
    </comment>
    <comment ref="A9" authorId="0">
      <text>
        <r>
          <rPr>
            <sz val="10"/>
            <rFont val="Arial"/>
            <family val="2"/>
          </rPr>
          <t xml:space="preserve">https://www.mouser.com/ProductDetail/GaN-Systems/GS-065-008-1-L-MR?qs=zW32dvEIR3u1kFOIdX8HEQ%3D%3D</t>
        </r>
      </text>
    </comment>
    <comment ref="A10" authorId="0">
      <text>
        <r>
          <rPr>
            <sz val="10"/>
            <rFont val="Arial"/>
            <family val="2"/>
          </rPr>
          <t xml:space="preserve">https://www.mouser.com/ProductDetail/GaN-Systems/GS66504B-MR?qs=OlC7AqGiEDmkLttA%2F6AlIA%3D%3D</t>
        </r>
      </text>
    </comment>
    <comment ref="A11" authorId="0">
      <text>
        <r>
          <rPr>
            <sz val="10"/>
            <rFont val="Arial"/>
            <family val="2"/>
          </rPr>
          <t xml:space="preserve">https://www.mouser.com/ProductDetail/Wolfspeed/C2M0280120D?qs=8jfIC9vqKDvyc5TdTTxz8A%3D%3D</t>
        </r>
      </text>
    </comment>
    <comment ref="A12" authorId="0">
      <text>
        <r>
          <rPr>
            <sz val="10"/>
            <rFont val="Arial"/>
            <family val="2"/>
          </rPr>
          <t xml:space="preserve">https://www.mouser.com/ProductDetail/Vishay-Siliconix/IRF640PBF-BE3?qs=7MVldsJ5Uaw%2FQaSyVtWN8A%3D%3D</t>
        </r>
      </text>
    </comment>
    <comment ref="A13" authorId="0">
      <text>
        <r>
          <rPr>
            <sz val="10"/>
            <rFont val="Arial"/>
            <family val="2"/>
          </rPr>
          <t xml:space="preserve">https://www.mouser.com/ProductDetail/Toshiba/TPN2010FNHL1Q?qs=2kOmHSv6VfTUScjGDcny4Q%3D%3D</t>
        </r>
      </text>
    </comment>
    <comment ref="A15" authorId="0">
      <text>
        <r>
          <rPr>
            <sz val="10"/>
            <rFont val="Arial"/>
            <family val="2"/>
          </rPr>
          <t xml:space="preserve">https://www.mouser.com/ProductDetail/IXYS/IXTH220N20X4?qs=IS%252B4QmGtzzo%252BEf2yYdkgiw%3D%3D</t>
        </r>
      </text>
    </comment>
    <comment ref="A16" authorId="0">
      <text>
        <r>
          <rPr>
            <sz val="10"/>
            <rFont val="Arial"/>
            <family val="2"/>
          </rPr>
          <t xml:space="preserve">https://www.mouser.com/ProductDetail/IXYS/IXTT220N20X4HV?qs=IS%252B4QmGtzzolLLv7Nw%2FWsw%3D%3D</t>
        </r>
      </text>
    </comment>
    <comment ref="A17" authorId="0">
      <text>
        <r>
          <rPr>
            <sz val="10"/>
            <rFont val="Arial"/>
            <family val="2"/>
          </rPr>
          <t xml:space="preserve">https://www.mouser.com/ProductDetail/IXYS/IXFK240N25X3?qs=BZBei1rCqCAj%252BBdeJke%2F8g%3D%3D</t>
        </r>
      </text>
    </comment>
    <comment ref="A18" authorId="0">
      <text>
        <r>
          <rPr>
            <sz val="10"/>
            <rFont val="Arial"/>
            <family val="2"/>
          </rPr>
          <t xml:space="preserve">https://www.mouser.com/ProductDetail/Infineon-Technologies/IPP110N20NA?qs=oPPfIaWL1l22VVnyZkYisw%3D%3D</t>
        </r>
      </text>
    </comment>
    <comment ref="A19" authorId="0">
      <text>
        <r>
          <rPr>
            <sz val="10"/>
            <rFont val="Arial"/>
            <family val="2"/>
          </rPr>
          <t xml:space="preserve">https://www.mouser.com/ProductDetail/IXYS/IXFT140N20X3HV?qs=uwxL4vQweFMNd0PZCXS7bg%3D%3D</t>
        </r>
      </text>
    </comment>
    <comment ref="A20" authorId="0">
      <text>
        <r>
          <rPr>
            <sz val="10"/>
            <rFont val="Arial"/>
            <family val="2"/>
          </rPr>
          <t xml:space="preserve">https://www.mouser.com/ProductDetail/Infineon-Technologies/IPB107N20N3-G?qs=mzcOS1kGbgdtYi4qUqxC7Q%3D%3D</t>
        </r>
      </text>
    </comment>
  </commentList>
</comments>
</file>

<file path=xl/sharedStrings.xml><?xml version="1.0" encoding="utf-8"?>
<sst xmlns="http://schemas.openxmlformats.org/spreadsheetml/2006/main" count="41" uniqueCount="38">
  <si>
    <t xml:space="preserve">Component Part</t>
  </si>
  <si>
    <t xml:space="preserve">Cost (1)</t>
  </si>
  <si>
    <t xml:space="preserve">Power Dissipation (W) (@ 125 C)</t>
  </si>
  <si>
    <t xml:space="preserve">Footprint</t>
  </si>
  <si>
    <t xml:space="preserve">R_DS_ON (Ohm) (@ 6.15 A, 125 C)</t>
  </si>
  <si>
    <t xml:space="preserve">C_OSS (F) (@ 80 V)</t>
  </si>
  <si>
    <t xml:space="preserve">TAU (S)</t>
  </si>
  <si>
    <t xml:space="preserve">757-TK13P25DRQ</t>
  </si>
  <si>
    <t xml:space="preserve">DPAK-3</t>
  </si>
  <si>
    <t xml:space="preserve">726-IPN70R600P7SATMA</t>
  </si>
  <si>
    <t xml:space="preserve">SOT-223-3</t>
  </si>
  <si>
    <t xml:space="preserve">241-PJD18N20L200001</t>
  </si>
  <si>
    <t xml:space="preserve">TO-252AA-3</t>
  </si>
  <si>
    <t xml:space="preserve">726-IPD60R800CEAUMA1</t>
  </si>
  <si>
    <t xml:space="preserve">TO-252-3</t>
  </si>
  <si>
    <t xml:space="preserve">726-IPD70R600P7AUMA1</t>
  </si>
  <si>
    <t xml:space="preserve">GS-065-011-2-L-TR</t>
  </si>
  <si>
    <t xml:space="preserve">PDFN-6</t>
  </si>
  <si>
    <t xml:space="preserve">GS-065-008-1-L-MR</t>
  </si>
  <si>
    <t xml:space="preserve">GS66504B-MR</t>
  </si>
  <si>
    <t xml:space="preserve">DIE</t>
  </si>
  <si>
    <t xml:space="preserve">C2M0280120D</t>
  </si>
  <si>
    <t xml:space="preserve">TO-247-3</t>
  </si>
  <si>
    <t xml:space="preserve">IRF640PBF-BE3</t>
  </si>
  <si>
    <t xml:space="preserve">TO-220AB-3</t>
  </si>
  <si>
    <t xml:space="preserve">TPN2010FNH,L1Q</t>
  </si>
  <si>
    <t xml:space="preserve">TSON-8</t>
  </si>
  <si>
    <t xml:space="preserve">IXTH220N20X4</t>
  </si>
  <si>
    <t xml:space="preserve">IXTT220N20X4HV</t>
  </si>
  <si>
    <t xml:space="preserve">TO-268-3</t>
  </si>
  <si>
    <t xml:space="preserve">IXFK240N25X3</t>
  </si>
  <si>
    <t xml:space="preserve">TO-264-3</t>
  </si>
  <si>
    <t xml:space="preserve">IPP110N20NA</t>
  </si>
  <si>
    <t xml:space="preserve">TO-220-3</t>
  </si>
  <si>
    <t xml:space="preserve">IXFT140N20X3HV</t>
  </si>
  <si>
    <t xml:space="preserve">TO-268HV</t>
  </si>
  <si>
    <t xml:space="preserve">IPB107N20N3 G</t>
  </si>
  <si>
    <t xml:space="preserve">TO-263-3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</si>
</sst>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5"/>
    <col collapsed="false" customWidth="true" hidden="false" outlineLevel="0" max="7" min="2" style="0" width="16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n">
        <v>0.9</v>
      </c>
      <c r="C2" s="0" t="n">
        <v>20</v>
      </c>
      <c r="D2" s="0" t="s">
        <v>8</v>
      </c>
      <c r="E2" s="0" t="n">
        <v>0.41</v>
      </c>
      <c r="F2" s="0" t="n">
        <f aca="false">80*10^-12</f>
        <v>8E-011</v>
      </c>
      <c r="G2" s="0" t="n">
        <f aca="false">F2*E2</f>
        <v>3.28E-011</v>
      </c>
    </row>
    <row r="3" customFormat="false" ht="12.8" hidden="false" customHeight="false" outlineLevel="0" collapsed="false">
      <c r="A3" s="1" t="s">
        <v>9</v>
      </c>
      <c r="B3" s="0" t="n">
        <v>1</v>
      </c>
      <c r="C3" s="0" t="n">
        <v>1.2</v>
      </c>
      <c r="D3" s="0" t="s">
        <v>10</v>
      </c>
      <c r="E3" s="0" t="n">
        <v>1</v>
      </c>
      <c r="F3" s="0" t="n">
        <f aca="false">10*10^-12</f>
        <v>1E-011</v>
      </c>
      <c r="G3" s="0" t="n">
        <f aca="false">F3*E3</f>
        <v>1E-011</v>
      </c>
    </row>
    <row r="4" customFormat="false" ht="12.8" hidden="false" customHeight="false" outlineLevel="0" collapsed="false">
      <c r="A4" s="1" t="s">
        <v>11</v>
      </c>
      <c r="B4" s="0" t="n">
        <v>1</v>
      </c>
      <c r="C4" s="0" t="n">
        <v>33</v>
      </c>
      <c r="D4" s="0" t="s">
        <v>12</v>
      </c>
      <c r="E4" s="0" t="n">
        <f aca="false">125*10^-3*2</f>
        <v>0.25</v>
      </c>
      <c r="F4" s="0" t="n">
        <f aca="false">100*10^-12</f>
        <v>1E-010</v>
      </c>
      <c r="G4" s="0" t="n">
        <f aca="false">F4*E4</f>
        <v>2.5E-011</v>
      </c>
    </row>
    <row r="5" customFormat="false" ht="12.8" hidden="false" customHeight="false" outlineLevel="0" collapsed="false">
      <c r="A5" s="1" t="s">
        <v>13</v>
      </c>
      <c r="B5" s="0" t="n">
        <v>1.01</v>
      </c>
      <c r="C5" s="0" t="n">
        <v>5.5</v>
      </c>
      <c r="D5" s="0" t="s">
        <v>14</v>
      </c>
      <c r="E5" s="0" t="n">
        <v>1.6</v>
      </c>
      <c r="F5" s="0" t="n">
        <f aca="false">35*10^-12</f>
        <v>3.5E-011</v>
      </c>
      <c r="G5" s="0" t="n">
        <f aca="false">F5*E5</f>
        <v>5.6E-011</v>
      </c>
    </row>
    <row r="6" customFormat="false" ht="12.8" hidden="false" customHeight="false" outlineLevel="0" collapsed="false">
      <c r="A6" s="1" t="s">
        <v>15</v>
      </c>
      <c r="B6" s="0" t="n">
        <v>1.06</v>
      </c>
      <c r="C6" s="0" t="n">
        <v>8.5</v>
      </c>
      <c r="D6" s="0" t="s">
        <v>14</v>
      </c>
      <c r="E6" s="0" t="n">
        <v>0.95</v>
      </c>
      <c r="F6" s="0" t="n">
        <f aca="false">10*10^-12</f>
        <v>1E-011</v>
      </c>
      <c r="G6" s="0" t="n">
        <f aca="false">F6*E6</f>
        <v>9.5E-012</v>
      </c>
    </row>
    <row r="7" customFormat="false" ht="12.8" hidden="false" customHeight="false" outlineLevel="0" collapsed="false">
      <c r="G7" s="0" t="n">
        <f aca="false">F7*E7</f>
        <v>0</v>
      </c>
    </row>
    <row r="8" customFormat="false" ht="12.8" hidden="false" customHeight="false" outlineLevel="0" collapsed="false">
      <c r="A8" s="1" t="s">
        <v>16</v>
      </c>
      <c r="B8" s="0" t="n">
        <v>4.75</v>
      </c>
      <c r="C8" s="0" t="n">
        <v>15</v>
      </c>
      <c r="D8" s="0" t="s">
        <v>17</v>
      </c>
      <c r="E8" s="0" t="n">
        <v>0.32</v>
      </c>
      <c r="F8" s="0" t="n">
        <f aca="false">75*10^-12</f>
        <v>7.5E-011</v>
      </c>
      <c r="G8" s="0" t="n">
        <f aca="false">F8*E8</f>
        <v>2.4E-011</v>
      </c>
    </row>
    <row r="9" customFormat="false" ht="12.8" hidden="false" customHeight="false" outlineLevel="0" collapsed="false">
      <c r="A9" s="1" t="s">
        <v>18</v>
      </c>
      <c r="B9" s="0" t="n">
        <v>3.55</v>
      </c>
      <c r="C9" s="0" t="n">
        <v>15</v>
      </c>
      <c r="D9" s="0" t="s">
        <v>17</v>
      </c>
      <c r="E9" s="0" t="n">
        <v>0.62</v>
      </c>
      <c r="F9" s="0" t="n">
        <f aca="false">55*10^-12</f>
        <v>5.5E-011</v>
      </c>
      <c r="G9" s="0" t="n">
        <f aca="false">F9*E9</f>
        <v>3.41E-011</v>
      </c>
    </row>
    <row r="10" customFormat="false" ht="12.8" hidden="false" customHeight="false" outlineLevel="0" collapsed="false">
      <c r="A10" s="1" t="s">
        <v>19</v>
      </c>
      <c r="B10" s="0" t="n">
        <v>13.86</v>
      </c>
      <c r="C10" s="0" t="n">
        <v>22</v>
      </c>
      <c r="D10" s="1" t="s">
        <v>20</v>
      </c>
      <c r="E10" s="0" t="n">
        <v>0.26</v>
      </c>
      <c r="F10" s="0" t="n">
        <f aca="false">80*10^-12</f>
        <v>8E-011</v>
      </c>
      <c r="G10" s="0" t="n">
        <f aca="false">F10*E10</f>
        <v>2.08E-011</v>
      </c>
    </row>
    <row r="11" customFormat="false" ht="12.8" hidden="false" customHeight="false" outlineLevel="0" collapsed="false">
      <c r="A11" s="1" t="s">
        <v>21</v>
      </c>
      <c r="B11" s="0" t="n">
        <v>9.04</v>
      </c>
      <c r="C11" s="0" t="n">
        <v>14</v>
      </c>
      <c r="D11" s="1" t="s">
        <v>22</v>
      </c>
      <c r="E11" s="0" t="n">
        <f aca="false">0.55</f>
        <v>0.55</v>
      </c>
      <c r="F11" s="0" t="n">
        <f aca="false">60*10^-12</f>
        <v>6E-011</v>
      </c>
      <c r="G11" s="0" t="n">
        <f aca="false">F11*E11</f>
        <v>3.3E-011</v>
      </c>
    </row>
    <row r="12" customFormat="false" ht="12.8" hidden="false" customHeight="false" outlineLevel="0" collapsed="false">
      <c r="A12" s="1" t="s">
        <v>23</v>
      </c>
      <c r="B12" s="0" t="n">
        <v>2.83</v>
      </c>
      <c r="C12" s="0" t="n">
        <v>25</v>
      </c>
      <c r="D12" s="1" t="s">
        <v>24</v>
      </c>
      <c r="E12" s="0" t="n">
        <f aca="false">0.18</f>
        <v>0.18</v>
      </c>
      <c r="F12" s="0" t="n">
        <f aca="false">225*10^-12</f>
        <v>2.25E-010</v>
      </c>
      <c r="G12" s="0" t="n">
        <f aca="false">F12*E12</f>
        <v>4.05E-011</v>
      </c>
    </row>
    <row r="13" customFormat="false" ht="13.25" hidden="false" customHeight="false" outlineLevel="0" collapsed="false">
      <c r="A13" s="0" t="s">
        <v>25</v>
      </c>
      <c r="B13" s="0" t="n">
        <v>1.55</v>
      </c>
      <c r="C13" s="0" t="n">
        <v>8</v>
      </c>
      <c r="D13" s="1" t="s">
        <v>26</v>
      </c>
      <c r="E13" s="0" t="n">
        <f aca="false">0.375</f>
        <v>0.375</v>
      </c>
      <c r="F13" s="0" t="n">
        <f aca="false">50*10^-12</f>
        <v>5E-011</v>
      </c>
      <c r="G13" s="0" t="n">
        <f aca="false">F13*E13</f>
        <v>1.875E-011</v>
      </c>
    </row>
    <row r="14" customFormat="false" ht="13.25" hidden="false" customHeight="false" outlineLevel="0" collapsed="false">
      <c r="G14" s="0" t="n">
        <f aca="false">F14*E14</f>
        <v>0</v>
      </c>
    </row>
    <row r="15" customFormat="false" ht="12.8" hidden="false" customHeight="false" outlineLevel="0" collapsed="false">
      <c r="A15" s="1" t="s">
        <v>27</v>
      </c>
      <c r="B15" s="0" t="n">
        <v>19.26</v>
      </c>
      <c r="C15" s="0" t="n">
        <v>50</v>
      </c>
      <c r="D15" s="1" t="s">
        <v>22</v>
      </c>
      <c r="E15" s="0" t="n">
        <f aca="false">0.015</f>
        <v>0.015</v>
      </c>
      <c r="F15" s="0" t="n">
        <f aca="false">700*10^-12</f>
        <v>7E-010</v>
      </c>
      <c r="G15" s="0" t="n">
        <f aca="false">F15*E15</f>
        <v>1.05E-011</v>
      </c>
    </row>
    <row r="16" customFormat="false" ht="12.8" hidden="false" customHeight="false" outlineLevel="0" collapsed="false">
      <c r="A16" s="1" t="s">
        <v>28</v>
      </c>
      <c r="B16" s="0" t="n">
        <v>20.61</v>
      </c>
      <c r="C16" s="0" t="n">
        <v>50</v>
      </c>
      <c r="D16" s="1" t="s">
        <v>29</v>
      </c>
      <c r="E16" s="0" t="n">
        <v>0.015</v>
      </c>
      <c r="F16" s="2" t="n">
        <f aca="false">700*10^-12</f>
        <v>7E-010</v>
      </c>
      <c r="G16" s="0" t="n">
        <f aca="false">F16*E16</f>
        <v>1.05E-011</v>
      </c>
    </row>
    <row r="17" customFormat="false" ht="12.8" hidden="false" customHeight="false" outlineLevel="0" collapsed="false">
      <c r="A17" s="1" t="s">
        <v>30</v>
      </c>
      <c r="B17" s="0" t="n">
        <v>34.72</v>
      </c>
      <c r="C17" s="0" t="n">
        <v>100</v>
      </c>
      <c r="D17" s="1" t="s">
        <v>31</v>
      </c>
      <c r="E17" s="0" t="n">
        <v>0.015</v>
      </c>
      <c r="F17" s="0" t="n">
        <f aca="false">1050*10^-12</f>
        <v>1.05E-009</v>
      </c>
      <c r="G17" s="0" t="n">
        <f aca="false">F17*E17</f>
        <v>1.575E-011</v>
      </c>
    </row>
    <row r="18" customFormat="false" ht="12.8" hidden="false" customHeight="false" outlineLevel="0" collapsed="false">
      <c r="A18" s="1" t="s">
        <v>32</v>
      </c>
      <c r="B18" s="0" t="n">
        <v>11.2</v>
      </c>
      <c r="C18" s="0" t="n">
        <v>100</v>
      </c>
      <c r="D18" s="1" t="s">
        <v>33</v>
      </c>
      <c r="E18" s="0" t="n">
        <f aca="false">0.04</f>
        <v>0.04</v>
      </c>
      <c r="F18" s="0" t="n">
        <f aca="false">450*10^-12</f>
        <v>4.5E-010</v>
      </c>
      <c r="G18" s="0" t="n">
        <f aca="false">F18*E18</f>
        <v>1.8E-011</v>
      </c>
    </row>
    <row r="19" customFormat="false" ht="12.8" hidden="false" customHeight="false" outlineLevel="0" collapsed="false">
      <c r="A19" s="1" t="s">
        <v>34</v>
      </c>
      <c r="B19" s="0" t="n">
        <v>15.8</v>
      </c>
      <c r="C19" s="0" t="n">
        <v>50</v>
      </c>
      <c r="D19" s="1" t="s">
        <v>35</v>
      </c>
      <c r="E19" s="0" t="n">
        <v>0.02</v>
      </c>
      <c r="F19" s="0" t="n">
        <f aca="false">500*10^-12</f>
        <v>5E-010</v>
      </c>
      <c r="G19" s="0" t="n">
        <f aca="false">F19*E19</f>
        <v>1E-011</v>
      </c>
    </row>
    <row r="20" customFormat="false" ht="12.8" hidden="false" customHeight="false" outlineLevel="0" collapsed="false">
      <c r="A20" s="1" t="s">
        <v>36</v>
      </c>
      <c r="B20" s="0" t="n">
        <v>9.34</v>
      </c>
      <c r="C20" s="0" t="n">
        <v>40</v>
      </c>
      <c r="D20" s="1" t="s">
        <v>37</v>
      </c>
      <c r="E20" s="0" t="n">
        <v>0.02</v>
      </c>
      <c r="F20" s="0" t="n">
        <f aca="false">450*10^-12</f>
        <v>4.5E-010</v>
      </c>
      <c r="G20" s="0" t="n">
        <f aca="false">F20*E20</f>
        <v>9E-012</v>
      </c>
    </row>
    <row r="21" customFormat="false" ht="12.8" hidden="false" customHeight="false" outlineLevel="0" collapsed="false">
      <c r="G21" s="0" t="n">
        <f aca="false">F21*E21</f>
        <v>0</v>
      </c>
    </row>
    <row r="22" customFormat="false" ht="12.8" hidden="false" customHeight="false" outlineLevel="0" collapsed="false">
      <c r="G22" s="0" t="n">
        <f aca="false">F22*E22</f>
        <v>0</v>
      </c>
    </row>
    <row r="23" customFormat="false" ht="12.8" hidden="false" customHeight="false" outlineLevel="0" collapsed="false">
      <c r="G23" s="0" t="n">
        <f aca="false">F23*E23</f>
        <v>0</v>
      </c>
    </row>
    <row r="24" customFormat="false" ht="12.8" hidden="false" customHeight="false" outlineLevel="0" collapsed="false">
      <c r="G24" s="0" t="n">
        <f aca="false">F24*E24</f>
        <v>0</v>
      </c>
    </row>
    <row r="25" customFormat="false" ht="12.8" hidden="false" customHeight="false" outlineLevel="0" collapsed="false">
      <c r="G25" s="0" t="n">
        <f aca="false">F25*E25</f>
        <v>0</v>
      </c>
    </row>
    <row r="26" customFormat="false" ht="12.8" hidden="false" customHeight="false" outlineLevel="0" collapsed="false">
      <c r="G26" s="0" t="n">
        <f aca="false">F26*E26</f>
        <v>0</v>
      </c>
    </row>
    <row r="27" customFormat="false" ht="12.8" hidden="false" customHeight="false" outlineLevel="0" collapsed="false">
      <c r="G27" s="0" t="n">
        <f aca="false">F27*E27</f>
        <v>0</v>
      </c>
    </row>
    <row r="28" customFormat="false" ht="12.8" hidden="false" customHeight="false" outlineLevel="0" collapsed="false">
      <c r="G28" s="0" t="n">
        <f aca="false">F28*E28</f>
        <v>0</v>
      </c>
    </row>
  </sheetData>
  <conditionalFormatting sqref="G1:G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LibreOffice/7.4.5.1$Linux_X86_64 LibreOffice_project/5b836ae11a8f2f3ddf6e88bcd7da796d725223ae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2023-02-02T13:08:06Z</dcterms:created>
  <dc:creator/>
  <dc:description/>
  <dc:language>en-US</dc:language>
  <cp:lastModifiedBy/>
  <dcterms:modified xsi:type="dcterms:W3CDTF">2023-02-02T17:24:01Z</dcterms:modified>
  <cp:revision>1</cp:revision>
  <dc:subject/>
  <dc:title/>
</cp:coreProperties>
</file>