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gmaster\Desktop\"/>
    </mc:Choice>
  </mc:AlternateContent>
  <bookViews>
    <workbookView xWindow="0" yWindow="0" windowWidth="10065" windowHeight="3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M3" i="1"/>
  <c r="R3" i="1" s="1"/>
  <c r="M4" i="1"/>
  <c r="R4" i="1" s="1"/>
  <c r="M2" i="1"/>
  <c r="H19" i="1" l="1"/>
  <c r="K18" i="1"/>
  <c r="H18" i="1"/>
  <c r="H17" i="1"/>
  <c r="K16" i="1"/>
  <c r="H16" i="1"/>
  <c r="K15" i="1"/>
  <c r="H15" i="1"/>
  <c r="K14" i="1"/>
  <c r="H14" i="1"/>
  <c r="R12" i="1"/>
  <c r="R10" i="1"/>
  <c r="R9" i="1"/>
  <c r="R8" i="1"/>
  <c r="O13" i="1"/>
  <c r="M13" i="1" s="1"/>
  <c r="R13" i="1" s="1"/>
  <c r="M12" i="1"/>
  <c r="M11" i="1"/>
  <c r="R11" i="1" s="1"/>
  <c r="K13" i="1"/>
  <c r="K12" i="1"/>
  <c r="K11" i="1"/>
  <c r="K10" i="1"/>
  <c r="K9" i="1"/>
  <c r="K8" i="1"/>
  <c r="F13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<sst xmlns="http://schemas.openxmlformats.org/spreadsheetml/2006/main" count="109" uniqueCount="54">
  <si>
    <t>Asset</t>
  </si>
  <si>
    <t>Threat Community</t>
  </si>
  <si>
    <t>Threat scenario</t>
  </si>
  <si>
    <t>Threat Agents</t>
  </si>
  <si>
    <t>Threat Effects</t>
  </si>
  <si>
    <t>Contact Frequency</t>
  </si>
  <si>
    <t>Probability of Action</t>
  </si>
  <si>
    <t>Threat Event Frequency</t>
  </si>
  <si>
    <t>TCAP</t>
  </si>
  <si>
    <t>Vulnerabilities</t>
  </si>
  <si>
    <t>LEF</t>
  </si>
  <si>
    <t>LM</t>
  </si>
  <si>
    <t>Primary Loss</t>
  </si>
  <si>
    <t>Secondary Loss</t>
  </si>
  <si>
    <t>SLEF</t>
  </si>
  <si>
    <t>SLM</t>
  </si>
  <si>
    <t>Total Loss Exposure = PLEF x PLM x SLEF x SLM</t>
  </si>
  <si>
    <t>Web Portal</t>
  </si>
  <si>
    <t>Non-privileged Insiders</t>
  </si>
  <si>
    <t>DBA Taking PII</t>
  </si>
  <si>
    <t>DBA</t>
  </si>
  <si>
    <t>Confidentiality</t>
  </si>
  <si>
    <t>Cyber Criminals</t>
  </si>
  <si>
    <t>Cyber Attack</t>
  </si>
  <si>
    <t>Hackers</t>
  </si>
  <si>
    <t>Phishing Scam</t>
  </si>
  <si>
    <t>Tellers, Managers</t>
  </si>
  <si>
    <t>Integrity</t>
  </si>
  <si>
    <t>IT Hardware</t>
  </si>
  <si>
    <t>Damage to Hardware</t>
  </si>
  <si>
    <t>Internal Compromise</t>
  </si>
  <si>
    <t>Physical Damage</t>
  </si>
  <si>
    <t>Contractors</t>
  </si>
  <si>
    <t>ATM</t>
  </si>
  <si>
    <t>Privileged Insiders</t>
  </si>
  <si>
    <t>service vendor</t>
  </si>
  <si>
    <t>Availability</t>
  </si>
  <si>
    <t>employees</t>
  </si>
  <si>
    <t>Organized crime</t>
  </si>
  <si>
    <t>Building</t>
  </si>
  <si>
    <t>service contractors</t>
  </si>
  <si>
    <t>employees retaliate</t>
  </si>
  <si>
    <t>Natural Disaster</t>
  </si>
  <si>
    <t>earthquake</t>
  </si>
  <si>
    <t>Mother Nature</t>
  </si>
  <si>
    <t>CS Application</t>
  </si>
  <si>
    <t>Taking PII</t>
  </si>
  <si>
    <t>Unauthorized transactions</t>
  </si>
  <si>
    <t>Employee Terminal</t>
  </si>
  <si>
    <t>Difficulty</t>
  </si>
  <si>
    <t>Risk Figure</t>
  </si>
  <si>
    <t>Bust and Steal</t>
  </si>
  <si>
    <t>Employee Access</t>
  </si>
  <si>
    <t>Malware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</si>
</sst>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9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 applyAlignment="1"/>
    <xf numFmtId="4" fontId="1" fillId="0" borderId="0" xfId="0" applyNumberFormat="1" applyFont="1"/>
    <xf numFmtId="0" fontId="0" fillId="0" borderId="0" xfId="0" applyBorder="1"/>
    <xf numFmtId="9" fontId="0" fillId="0" borderId="0" xfId="0" applyNumberFormat="1" applyBorder="1"/>
    <xf numFmtId="165" fontId="0" fillId="0" borderId="0" xfId="1" applyNumberFormat="1" applyFont="1" applyBorder="1"/>
    <xf numFmtId="165" fontId="0" fillId="2" borderId="0" xfId="1" applyNumberFormat="1" applyFont="1" applyFill="1" applyBorder="1" applyAlignment="1">
      <alignment horizontal="left"/>
    </xf>
    <xf numFmtId="0" fontId="1" fillId="0" borderId="0" xfId="0" applyFont="1" applyBorder="1" applyAlignment="1"/>
    <xf numFmtId="9" fontId="1" fillId="0" borderId="0" xfId="0" applyNumberFormat="1" applyFont="1" applyBorder="1" applyAlignment="1"/>
    <xf numFmtId="4" fontId="1" fillId="0" borderId="0" xfId="0" applyNumberFormat="1" applyFont="1" applyBorder="1" applyAlignment="1"/>
    <xf numFmtId="4" fontId="1" fillId="0" borderId="0" xfId="0" applyNumberFormat="1" applyFont="1" applyBorder="1"/>
    <xf numFmtId="165" fontId="1" fillId="0" borderId="0" xfId="1" applyNumberFormat="1" applyFont="1" applyBorder="1" applyAlignment="1"/>
    <xf numFmtId="165" fontId="0" fillId="0" borderId="0" xfId="1" applyNumberFormat="1" applyFont="1" applyBorder="1" applyAlignment="1"/>
    <xf numFmtId="165" fontId="1" fillId="0" borderId="0" xfId="1" applyNumberFormat="1" applyFont="1"/>
    <xf numFmtId="165" fontId="1" fillId="0" borderId="0" xfId="1" applyNumberFormat="1" applyFont="1" applyAlignment="1"/>
    <xf numFmtId="165" fontId="0" fillId="0" borderId="0" xfId="1" applyNumberFormat="1" applyFont="1"/>
    <xf numFmtId="165" fontId="1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C17" sqref="C17"/>
    </sheetView>
  </sheetViews>
  <sheetFormatPr defaultColWidth="8.85546875" defaultRowHeight="15" x14ac:dyDescent="0.25"/>
  <cols>
    <col min="1" max="1" width="18.42578125" bestFit="1" customWidth="1"/>
    <col min="2" max="2" width="22.28515625" bestFit="1" customWidth="1"/>
    <col min="3" max="3" width="24.42578125" bestFit="1" customWidth="1"/>
    <col min="4" max="4" width="16.7109375" bestFit="1" customWidth="1"/>
    <col min="5" max="5" width="14.42578125" bestFit="1" customWidth="1"/>
    <col min="6" max="6" width="17.7109375" bestFit="1" customWidth="1"/>
    <col min="7" max="7" width="19.42578125" bestFit="1" customWidth="1"/>
    <col min="8" max="8" width="22.28515625" bestFit="1" customWidth="1"/>
    <col min="9" max="9" width="8.28515625" bestFit="1" customWidth="1"/>
    <col min="11" max="11" width="14.28515625" bestFit="1" customWidth="1"/>
    <col min="12" max="12" width="12" bestFit="1" customWidth="1"/>
    <col min="13" max="14" width="14.28515625" style="22" bestFit="1" customWidth="1"/>
    <col min="15" max="15" width="14.42578125" style="22" bestFit="1" customWidth="1"/>
    <col min="16" max="16" width="5.42578125" bestFit="1" customWidth="1"/>
    <col min="17" max="17" width="4.42578125" bestFit="1" customWidth="1"/>
    <col min="18" max="18" width="13.85546875" style="22" bestFit="1" customWidth="1"/>
    <col min="19" max="19" width="41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49</v>
      </c>
      <c r="K1" s="10" t="s">
        <v>9</v>
      </c>
      <c r="L1" s="10" t="s">
        <v>10</v>
      </c>
      <c r="M1" s="12" t="s">
        <v>11</v>
      </c>
      <c r="N1" s="12" t="s">
        <v>12</v>
      </c>
      <c r="O1" s="12" t="s">
        <v>13</v>
      </c>
      <c r="P1" s="10" t="s">
        <v>14</v>
      </c>
      <c r="Q1" t="s">
        <v>15</v>
      </c>
      <c r="R1" s="22" t="s">
        <v>50</v>
      </c>
      <c r="S1" t="s">
        <v>16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0.78333299999999995</v>
      </c>
      <c r="G2">
        <v>0.1</v>
      </c>
      <c r="H2">
        <v>7.8333299999999995E-2</v>
      </c>
      <c r="I2" s="1">
        <v>0.8</v>
      </c>
      <c r="J2" s="1">
        <v>0.8</v>
      </c>
      <c r="K2" s="11">
        <v>0.16</v>
      </c>
      <c r="L2" s="10">
        <v>3.5200000000000002E-2</v>
      </c>
      <c r="M2" s="12">
        <f>SUM(N2:O2)</f>
        <v>3220000</v>
      </c>
      <c r="N2" s="12">
        <v>1406667</v>
      </c>
      <c r="O2" s="13">
        <v>1813333</v>
      </c>
      <c r="P2" s="10"/>
      <c r="R2" s="22">
        <f>M2*L2</f>
        <v>113344</v>
      </c>
    </row>
    <row r="3" spans="1:19" x14ac:dyDescent="0.25">
      <c r="A3" t="s">
        <v>17</v>
      </c>
      <c r="B3" t="s">
        <v>22</v>
      </c>
      <c r="C3" t="s">
        <v>23</v>
      </c>
      <c r="D3" t="s">
        <v>24</v>
      </c>
      <c r="E3" t="s">
        <v>21</v>
      </c>
      <c r="F3">
        <v>0.21666669999999999</v>
      </c>
      <c r="G3">
        <v>1</v>
      </c>
      <c r="H3">
        <v>0.21666669999999999</v>
      </c>
      <c r="I3" s="1">
        <v>0.88</v>
      </c>
      <c r="J3" s="1">
        <v>0.8</v>
      </c>
      <c r="K3" s="11">
        <v>0.1</v>
      </c>
      <c r="L3" s="10">
        <v>2.08000032E-2</v>
      </c>
      <c r="M3" s="12">
        <f t="shared" ref="M3:M4" si="0">SUM(N3:O3)</f>
        <v>3220000</v>
      </c>
      <c r="N3" s="12">
        <v>1406667</v>
      </c>
      <c r="O3" s="13">
        <v>1813333</v>
      </c>
      <c r="P3" s="10"/>
      <c r="R3" s="22">
        <f>M3*L3</f>
        <v>66976.010303999996</v>
      </c>
    </row>
    <row r="4" spans="1:19" x14ac:dyDescent="0.25">
      <c r="A4" t="s">
        <v>17</v>
      </c>
      <c r="B4" t="s">
        <v>18</v>
      </c>
      <c r="C4" t="s">
        <v>25</v>
      </c>
      <c r="D4" t="s">
        <v>26</v>
      </c>
      <c r="E4" t="s">
        <v>27</v>
      </c>
      <c r="F4">
        <v>0.28333330000000001</v>
      </c>
      <c r="G4">
        <v>0.24</v>
      </c>
      <c r="H4">
        <v>6.7999991999999995E-2</v>
      </c>
      <c r="I4" s="1">
        <v>0.5</v>
      </c>
      <c r="J4" s="1">
        <v>0.8</v>
      </c>
      <c r="K4" s="11">
        <v>0.4</v>
      </c>
      <c r="L4" s="10">
        <v>2.7199996800000001E-2</v>
      </c>
      <c r="M4" s="12">
        <f t="shared" si="0"/>
        <v>3220000</v>
      </c>
      <c r="N4" s="12">
        <v>1406667</v>
      </c>
      <c r="O4" s="13">
        <v>1813333</v>
      </c>
      <c r="P4" s="10"/>
      <c r="R4" s="22">
        <f>M4*L4</f>
        <v>87583.989696000004</v>
      </c>
    </row>
    <row r="5" spans="1:19" x14ac:dyDescent="0.25">
      <c r="A5" t="s">
        <v>28</v>
      </c>
      <c r="B5" t="s">
        <v>22</v>
      </c>
      <c r="C5" t="s">
        <v>29</v>
      </c>
      <c r="D5" t="s">
        <v>24</v>
      </c>
      <c r="E5" t="s">
        <v>27</v>
      </c>
      <c r="F5">
        <v>0.21666667000000001</v>
      </c>
      <c r="G5">
        <v>1</v>
      </c>
      <c r="H5">
        <v>0.21666667000000001</v>
      </c>
      <c r="I5" s="1">
        <v>0.88</v>
      </c>
      <c r="J5" s="1">
        <v>0.8</v>
      </c>
      <c r="K5" s="11">
        <v>0.1</v>
      </c>
      <c r="L5" s="10">
        <v>3.813333E-2</v>
      </c>
      <c r="M5" s="12">
        <v>661667</v>
      </c>
      <c r="N5" s="12">
        <v>415000</v>
      </c>
      <c r="O5" s="12">
        <v>246667</v>
      </c>
      <c r="P5" s="10"/>
      <c r="R5" s="22">
        <v>25232</v>
      </c>
    </row>
    <row r="6" spans="1:19" x14ac:dyDescent="0.25">
      <c r="A6" t="s">
        <v>28</v>
      </c>
      <c r="B6" t="s">
        <v>34</v>
      </c>
      <c r="C6" t="s">
        <v>30</v>
      </c>
      <c r="D6" t="s">
        <v>20</v>
      </c>
      <c r="E6" t="s">
        <v>27</v>
      </c>
      <c r="F6">
        <v>0.78333333299999997</v>
      </c>
      <c r="G6">
        <v>0.1</v>
      </c>
      <c r="H6">
        <v>7.8333333300000002E-2</v>
      </c>
      <c r="I6" s="1">
        <v>0.8</v>
      </c>
      <c r="J6" s="1">
        <v>0.8</v>
      </c>
      <c r="K6" s="11">
        <v>0.16</v>
      </c>
      <c r="L6" s="10">
        <v>1.2533333000000001E-2</v>
      </c>
      <c r="M6" s="12">
        <v>661667</v>
      </c>
      <c r="N6" s="12">
        <v>415000</v>
      </c>
      <c r="O6" s="12">
        <v>246667</v>
      </c>
      <c r="P6" s="10"/>
      <c r="R6" s="22">
        <v>8293</v>
      </c>
    </row>
    <row r="7" spans="1:19" x14ac:dyDescent="0.25">
      <c r="A7" t="s">
        <v>28</v>
      </c>
      <c r="B7" t="s">
        <v>18</v>
      </c>
      <c r="C7" t="s">
        <v>31</v>
      </c>
      <c r="D7" t="s">
        <v>32</v>
      </c>
      <c r="E7" t="s">
        <v>27</v>
      </c>
      <c r="F7">
        <v>0.43333333330000001</v>
      </c>
      <c r="G7">
        <v>0.3</v>
      </c>
      <c r="H7">
        <v>0.13</v>
      </c>
      <c r="I7" s="1">
        <v>0.8</v>
      </c>
      <c r="J7" s="1">
        <v>0.8</v>
      </c>
      <c r="K7" s="11">
        <v>0.16</v>
      </c>
      <c r="L7" s="14">
        <v>2.0799999999999999E-2</v>
      </c>
      <c r="M7" s="12">
        <v>661667</v>
      </c>
      <c r="N7" s="12">
        <v>415000</v>
      </c>
      <c r="O7" s="12">
        <v>246667</v>
      </c>
      <c r="P7" s="10"/>
      <c r="R7" s="22">
        <v>13763</v>
      </c>
    </row>
    <row r="8" spans="1:19" x14ac:dyDescent="0.25">
      <c r="A8" t="s">
        <v>33</v>
      </c>
      <c r="B8" t="s">
        <v>34</v>
      </c>
      <c r="C8" t="s">
        <v>53</v>
      </c>
      <c r="D8" t="s">
        <v>35</v>
      </c>
      <c r="E8" t="s">
        <v>36</v>
      </c>
      <c r="F8" s="2">
        <v>0.85</v>
      </c>
      <c r="G8" s="2">
        <v>0.1</v>
      </c>
      <c r="H8" s="2">
        <f t="shared" ref="H8:H19" si="1">G8*F8</f>
        <v>8.5000000000000006E-2</v>
      </c>
      <c r="I8" s="3">
        <v>0.95</v>
      </c>
      <c r="J8" s="3">
        <v>0.5</v>
      </c>
      <c r="K8" s="15">
        <f t="shared" ref="K8:K18" si="2">J8*(1-I8)</f>
        <v>2.5000000000000022E-2</v>
      </c>
      <c r="L8" s="14">
        <v>2.1669999999999998</v>
      </c>
      <c r="M8" s="18">
        <v>119000</v>
      </c>
      <c r="N8" s="18">
        <v>119000</v>
      </c>
      <c r="O8" s="23">
        <v>783248.33333333326</v>
      </c>
      <c r="P8" s="16">
        <v>2.173</v>
      </c>
      <c r="Q8" s="7"/>
      <c r="R8" s="21">
        <f t="shared" ref="R8:R13" si="3">L8*M8</f>
        <v>257872.99999999997</v>
      </c>
    </row>
    <row r="9" spans="1:19" x14ac:dyDescent="0.25">
      <c r="A9" t="s">
        <v>33</v>
      </c>
      <c r="B9" t="s">
        <v>18</v>
      </c>
      <c r="C9" t="s">
        <v>52</v>
      </c>
      <c r="D9" t="s">
        <v>37</v>
      </c>
      <c r="E9" t="s">
        <v>36</v>
      </c>
      <c r="F9" s="2">
        <v>0.9</v>
      </c>
      <c r="G9" s="2">
        <v>0.05</v>
      </c>
      <c r="H9" s="2">
        <f t="shared" si="1"/>
        <v>4.5000000000000005E-2</v>
      </c>
      <c r="I9" s="3">
        <v>0.3</v>
      </c>
      <c r="J9" s="3">
        <v>0.8</v>
      </c>
      <c r="K9" s="15">
        <f t="shared" si="2"/>
        <v>0.55999999999999994</v>
      </c>
      <c r="L9" s="14">
        <v>1.08</v>
      </c>
      <c r="M9" s="18">
        <v>20000</v>
      </c>
      <c r="N9" s="18">
        <v>20000</v>
      </c>
      <c r="O9" s="23">
        <v>788414.99999999988</v>
      </c>
      <c r="P9" s="16">
        <v>4.7</v>
      </c>
      <c r="Q9" s="7"/>
      <c r="R9" s="21">
        <f t="shared" si="3"/>
        <v>21600</v>
      </c>
    </row>
    <row r="10" spans="1:19" x14ac:dyDescent="0.25">
      <c r="A10" t="s">
        <v>33</v>
      </c>
      <c r="B10" t="s">
        <v>38</v>
      </c>
      <c r="C10" t="s">
        <v>51</v>
      </c>
      <c r="D10" t="s">
        <v>38</v>
      </c>
      <c r="E10" t="s">
        <v>36</v>
      </c>
      <c r="F10" s="2">
        <v>0.09</v>
      </c>
      <c r="G10" s="4">
        <v>1</v>
      </c>
      <c r="H10" s="2">
        <f t="shared" si="1"/>
        <v>0.09</v>
      </c>
      <c r="I10" s="3">
        <v>0.95</v>
      </c>
      <c r="J10" s="3">
        <v>0.2</v>
      </c>
      <c r="K10" s="15">
        <f t="shared" si="2"/>
        <v>1.0000000000000009E-2</v>
      </c>
      <c r="L10" s="14">
        <v>1.0329999999999999</v>
      </c>
      <c r="M10" s="18">
        <v>36666</v>
      </c>
      <c r="N10" s="18">
        <v>40000</v>
      </c>
      <c r="O10" s="23">
        <v>161000</v>
      </c>
      <c r="P10" s="17"/>
      <c r="Q10" s="7"/>
      <c r="R10" s="21">
        <f t="shared" si="3"/>
        <v>37875.977999999996</v>
      </c>
    </row>
    <row r="11" spans="1:19" x14ac:dyDescent="0.25">
      <c r="A11" t="s">
        <v>39</v>
      </c>
      <c r="B11" t="s">
        <v>34</v>
      </c>
      <c r="C11" t="s">
        <v>40</v>
      </c>
      <c r="D11" t="s">
        <v>35</v>
      </c>
      <c r="E11" t="s">
        <v>36</v>
      </c>
      <c r="F11" s="2">
        <v>0.9</v>
      </c>
      <c r="G11" s="2">
        <v>1</v>
      </c>
      <c r="H11" s="2">
        <f t="shared" si="1"/>
        <v>0.9</v>
      </c>
      <c r="I11" s="3">
        <v>0.95</v>
      </c>
      <c r="J11" s="3">
        <v>0.3</v>
      </c>
      <c r="K11" s="15">
        <f t="shared" si="2"/>
        <v>1.5000000000000013E-2</v>
      </c>
      <c r="L11" s="14">
        <v>29</v>
      </c>
      <c r="M11" s="19">
        <f t="shared" ref="M11:M13" si="4">SUM(N11:O11)</f>
        <v>176100</v>
      </c>
      <c r="N11" s="19">
        <v>84100</v>
      </c>
      <c r="O11" s="19">
        <v>92000</v>
      </c>
      <c r="P11" s="14">
        <v>29</v>
      </c>
      <c r="Q11" s="5"/>
      <c r="R11" s="20">
        <f t="shared" si="3"/>
        <v>5106900</v>
      </c>
    </row>
    <row r="12" spans="1:19" x14ac:dyDescent="0.25">
      <c r="A12" t="s">
        <v>39</v>
      </c>
      <c r="B12" t="s">
        <v>18</v>
      </c>
      <c r="C12" t="s">
        <v>41</v>
      </c>
      <c r="D12" t="s">
        <v>37</v>
      </c>
      <c r="E12" t="s">
        <v>36</v>
      </c>
      <c r="F12" s="2">
        <v>0.9</v>
      </c>
      <c r="G12" s="2">
        <v>0.01</v>
      </c>
      <c r="H12" s="2">
        <f t="shared" si="1"/>
        <v>9.0000000000000011E-3</v>
      </c>
      <c r="I12" s="3">
        <v>0.75</v>
      </c>
      <c r="J12" s="3">
        <v>0.6</v>
      </c>
      <c r="K12" s="6">
        <f t="shared" si="2"/>
        <v>0.15</v>
      </c>
      <c r="L12" s="5">
        <v>2.1</v>
      </c>
      <c r="M12" s="20">
        <f t="shared" si="4"/>
        <v>479600</v>
      </c>
      <c r="N12" s="20">
        <v>308600</v>
      </c>
      <c r="O12" s="20">
        <v>171000</v>
      </c>
      <c r="P12" s="8">
        <v>30.2</v>
      </c>
      <c r="Q12" s="7"/>
      <c r="R12" s="20">
        <f t="shared" si="3"/>
        <v>1007160</v>
      </c>
    </row>
    <row r="13" spans="1:19" x14ac:dyDescent="0.25">
      <c r="A13" t="s">
        <v>39</v>
      </c>
      <c r="B13" t="s">
        <v>42</v>
      </c>
      <c r="C13" t="s">
        <v>43</v>
      </c>
      <c r="D13" t="s">
        <v>44</v>
      </c>
      <c r="E13" t="s">
        <v>36</v>
      </c>
      <c r="F13" s="5">
        <f>1/100</f>
        <v>0.01</v>
      </c>
      <c r="G13" s="2">
        <v>1</v>
      </c>
      <c r="H13" s="2">
        <f t="shared" si="1"/>
        <v>0.01</v>
      </c>
      <c r="I13" s="3">
        <v>1</v>
      </c>
      <c r="J13" s="3">
        <v>0</v>
      </c>
      <c r="K13" s="6">
        <f t="shared" si="2"/>
        <v>0</v>
      </c>
      <c r="L13" s="5">
        <v>0.24333333333333335</v>
      </c>
      <c r="M13" s="20">
        <f t="shared" si="4"/>
        <v>2815330.333333333</v>
      </c>
      <c r="N13" s="21">
        <v>573000</v>
      </c>
      <c r="O13" s="20">
        <f>SUM(O7:O12)</f>
        <v>2242330.333333333</v>
      </c>
      <c r="P13" s="9">
        <v>3.2</v>
      </c>
      <c r="Q13" s="7"/>
      <c r="R13" s="20">
        <f t="shared" si="3"/>
        <v>685063.7144444444</v>
      </c>
    </row>
    <row r="14" spans="1:19" x14ac:dyDescent="0.25">
      <c r="A14" t="s">
        <v>45</v>
      </c>
      <c r="B14" t="s">
        <v>34</v>
      </c>
      <c r="C14" t="s">
        <v>46</v>
      </c>
      <c r="D14" t="s">
        <v>26</v>
      </c>
      <c r="E14" t="s">
        <v>21</v>
      </c>
      <c r="F14" s="2">
        <v>0.6</v>
      </c>
      <c r="G14" s="2">
        <v>0.1</v>
      </c>
      <c r="H14" s="5">
        <f t="shared" si="1"/>
        <v>0.06</v>
      </c>
      <c r="I14" s="3">
        <v>0.9</v>
      </c>
      <c r="J14" s="3">
        <v>0.75</v>
      </c>
      <c r="K14" s="6">
        <f t="shared" si="2"/>
        <v>7.4999999999999983E-2</v>
      </c>
      <c r="L14">
        <v>0.6</v>
      </c>
      <c r="M14" s="22">
        <v>415050</v>
      </c>
      <c r="N14" s="22">
        <v>41667</v>
      </c>
      <c r="O14" s="22">
        <v>373383</v>
      </c>
      <c r="R14" s="22">
        <v>249030</v>
      </c>
    </row>
    <row r="15" spans="1:19" x14ac:dyDescent="0.25">
      <c r="A15" t="s">
        <v>45</v>
      </c>
      <c r="B15" t="s">
        <v>22</v>
      </c>
      <c r="C15" t="s">
        <v>46</v>
      </c>
      <c r="D15" t="s">
        <v>24</v>
      </c>
      <c r="E15" t="s">
        <v>21</v>
      </c>
      <c r="F15" s="2">
        <v>0.03</v>
      </c>
      <c r="G15" s="2">
        <v>1</v>
      </c>
      <c r="H15" s="5">
        <f t="shared" si="1"/>
        <v>0.03</v>
      </c>
      <c r="I15" s="3">
        <v>0.95</v>
      </c>
      <c r="J15" s="3">
        <v>0.85</v>
      </c>
      <c r="K15" s="6">
        <f t="shared" si="2"/>
        <v>4.2500000000000038E-2</v>
      </c>
      <c r="L15">
        <v>0.03</v>
      </c>
      <c r="M15" s="22">
        <v>393083</v>
      </c>
      <c r="N15" s="22">
        <v>8000</v>
      </c>
      <c r="O15" s="22">
        <v>385083</v>
      </c>
      <c r="R15" s="22">
        <v>11792</v>
      </c>
    </row>
    <row r="16" spans="1:19" x14ac:dyDescent="0.25">
      <c r="A16" t="s">
        <v>45</v>
      </c>
      <c r="B16" t="s">
        <v>34</v>
      </c>
      <c r="C16" t="s">
        <v>47</v>
      </c>
      <c r="D16" t="s">
        <v>26</v>
      </c>
      <c r="E16" t="s">
        <v>27</v>
      </c>
      <c r="F16" s="2">
        <v>0.45</v>
      </c>
      <c r="G16" s="2">
        <v>0.05</v>
      </c>
      <c r="H16" s="5">
        <f t="shared" si="1"/>
        <v>2.2500000000000003E-2</v>
      </c>
      <c r="I16" s="3">
        <v>0.6</v>
      </c>
      <c r="J16" s="3">
        <v>0.8</v>
      </c>
      <c r="K16" s="6">
        <f t="shared" si="2"/>
        <v>0.32000000000000006</v>
      </c>
      <c r="L16">
        <v>0.45</v>
      </c>
      <c r="M16" s="22">
        <v>264617</v>
      </c>
      <c r="N16" s="22">
        <v>41667</v>
      </c>
      <c r="O16" s="22">
        <v>222950</v>
      </c>
      <c r="R16" s="22">
        <v>119078</v>
      </c>
    </row>
    <row r="17" spans="1:18" x14ac:dyDescent="0.25">
      <c r="A17" t="s">
        <v>48</v>
      </c>
      <c r="B17" t="s">
        <v>34</v>
      </c>
      <c r="C17" t="s">
        <v>46</v>
      </c>
      <c r="D17" t="s">
        <v>26</v>
      </c>
      <c r="E17" t="s">
        <v>21</v>
      </c>
      <c r="F17" s="2">
        <v>0.89</v>
      </c>
      <c r="G17" s="2">
        <v>0.1</v>
      </c>
      <c r="H17" s="5">
        <f t="shared" si="1"/>
        <v>8.900000000000001E-2</v>
      </c>
      <c r="I17" s="3">
        <v>0.9</v>
      </c>
      <c r="J17" s="3">
        <v>0.75</v>
      </c>
      <c r="K17" s="6">
        <v>0.08</v>
      </c>
      <c r="L17">
        <v>0.89</v>
      </c>
      <c r="M17" s="22">
        <v>469233</v>
      </c>
      <c r="N17" s="22">
        <v>45750</v>
      </c>
      <c r="O17" s="22">
        <v>423483</v>
      </c>
      <c r="R17" s="22">
        <v>417618</v>
      </c>
    </row>
    <row r="18" spans="1:18" x14ac:dyDescent="0.25">
      <c r="A18" t="s">
        <v>48</v>
      </c>
      <c r="B18" t="s">
        <v>18</v>
      </c>
      <c r="C18" t="s">
        <v>46</v>
      </c>
      <c r="D18" t="s">
        <v>32</v>
      </c>
      <c r="E18" t="s">
        <v>21</v>
      </c>
      <c r="F18" s="2">
        <v>0.09</v>
      </c>
      <c r="G18" s="2">
        <v>0.2</v>
      </c>
      <c r="H18" s="5">
        <f t="shared" si="1"/>
        <v>1.7999999999999999E-2</v>
      </c>
      <c r="I18" s="3">
        <v>0.2</v>
      </c>
      <c r="J18" s="3">
        <v>0.85</v>
      </c>
      <c r="K18" s="6">
        <f t="shared" si="2"/>
        <v>0.68</v>
      </c>
      <c r="L18">
        <v>0.09</v>
      </c>
      <c r="M18" s="22">
        <v>469233</v>
      </c>
      <c r="N18" s="22">
        <v>45750</v>
      </c>
      <c r="O18" s="22">
        <v>423483</v>
      </c>
      <c r="R18" s="22">
        <v>42231</v>
      </c>
    </row>
    <row r="19" spans="1:18" x14ac:dyDescent="0.25">
      <c r="A19" t="s">
        <v>48</v>
      </c>
      <c r="B19" t="s">
        <v>34</v>
      </c>
      <c r="C19" t="s">
        <v>47</v>
      </c>
      <c r="D19" t="s">
        <v>26</v>
      </c>
      <c r="E19" t="s">
        <v>36</v>
      </c>
      <c r="F19" s="2">
        <v>0.7</v>
      </c>
      <c r="G19" s="2">
        <v>0.05</v>
      </c>
      <c r="H19" s="5">
        <f t="shared" si="1"/>
        <v>3.4999999999999996E-2</v>
      </c>
      <c r="I19" s="3">
        <v>0.8</v>
      </c>
      <c r="J19" s="3">
        <v>0.8</v>
      </c>
      <c r="K19" s="6">
        <v>0.16</v>
      </c>
      <c r="L19">
        <v>0.7</v>
      </c>
      <c r="M19" s="22">
        <v>314267</v>
      </c>
      <c r="N19" s="22">
        <v>45750</v>
      </c>
      <c r="O19" s="22">
        <v>268517</v>
      </c>
      <c r="R19" s="22">
        <v>219987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Kegmaster</dc:creator>
  <cp:lastModifiedBy>Kegmaster</cp:lastModifiedBy>
  <dcterms:created xsi:type="dcterms:W3CDTF">2016-07-15T03:54:02Z</dcterms:created>
  <dcterms:modified xsi:type="dcterms:W3CDTF">2016-07-19T23:50:56Z</dcterms:modified>
</cp:coreProperties>
</file>