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I:\S1001_ADMINISTRATIVO\S2001_ADMINISTRACAO DE CARTEIRAS\Cobrança\GILBERTO VIEIRA\Cadastro - Novos Clientes\2023\07.2023\KRONOS LTDA\"/>
    </mc:Choice>
  </mc:AlternateContent>
  <bookViews>
    <workbookView xWindow="0" yWindow="0" windowWidth="20730" windowHeight="9735"/>
  </bookViews>
  <sheets>
    <sheet name="HOMOLOGAÇÃO" sheetId="7" r:id="rId1"/>
    <sheet name="VALIDAÇÃO" sheetId="8" r:id="rId2"/>
    <sheet name="CLIENTE" sheetId="9" r:id="rId3"/>
    <sheet name="NÃO MEXER" sheetId="5" r:id="rId4"/>
  </sheets>
  <externalReferences>
    <externalReference r:id="rId5"/>
  </externalReferences>
  <definedNames>
    <definedName name="_xlnm.Print_Area" localSheetId="2">CLIENTE!$A$1:$BG$41</definedName>
    <definedName name="_xlnm.Print_Area" localSheetId="0">HOMOLOGAÇÃO!$A$1:$BC$24</definedName>
    <definedName name="_xlnm.Print_Area" localSheetId="1">VALIDAÇÃO!$B$2:$BF$61</definedName>
  </definedNames>
  <calcPr calcId="152511"/>
</workbook>
</file>

<file path=xl/calcChain.xml><?xml version="1.0" encoding="utf-8"?>
<calcChain xmlns="http://schemas.openxmlformats.org/spreadsheetml/2006/main">
  <c r="C7" i="9" l="1"/>
  <c r="B9" i="9"/>
  <c r="C11" i="9"/>
  <c r="AO11" i="9"/>
  <c r="C13" i="9"/>
  <c r="AO13" i="9"/>
  <c r="C28" i="9"/>
  <c r="D28" i="9"/>
  <c r="U28" i="9"/>
  <c r="AE28" i="9"/>
  <c r="AP28" i="9"/>
  <c r="C29" i="9"/>
  <c r="V29" i="9"/>
  <c r="C30" i="9"/>
  <c r="V30" i="9"/>
  <c r="C31" i="9"/>
  <c r="V31" i="9"/>
  <c r="C32" i="9"/>
  <c r="V32" i="9"/>
  <c r="C33" i="9"/>
  <c r="V33" i="9"/>
  <c r="C34" i="9"/>
  <c r="V34" i="9"/>
  <c r="C35" i="9"/>
  <c r="V35" i="9"/>
  <c r="C36" i="9"/>
  <c r="V36" i="9"/>
  <c r="C37" i="9"/>
  <c r="V37" i="9"/>
  <c r="C19" i="9"/>
  <c r="C21" i="9"/>
  <c r="C23" i="9"/>
  <c r="I7" i="7" l="1"/>
  <c r="J7" i="7"/>
  <c r="K7" i="7"/>
  <c r="F7" i="7" l="1"/>
  <c r="G7" i="7"/>
  <c r="H7" i="7"/>
  <c r="L7" i="7"/>
  <c r="M7" i="7"/>
  <c r="N7" i="7"/>
  <c r="O7" i="7"/>
  <c r="H8" i="7" l="1"/>
  <c r="F8" i="7"/>
  <c r="G8" i="7"/>
  <c r="I8" i="7"/>
  <c r="J8" i="7"/>
  <c r="K8" i="7"/>
  <c r="L8" i="7"/>
  <c r="M8" i="7"/>
  <c r="N8" i="7"/>
  <c r="O8" i="7"/>
  <c r="F7" i="5"/>
  <c r="G7" i="5"/>
  <c r="H7" i="5"/>
  <c r="I7" i="5"/>
  <c r="J7" i="5"/>
  <c r="K7" i="5"/>
  <c r="L7" i="5"/>
  <c r="M7" i="5"/>
  <c r="N7" i="5"/>
  <c r="O7" i="5"/>
  <c r="L17" i="5" l="1"/>
  <c r="L20" i="5" s="1"/>
  <c r="O8" i="5"/>
  <c r="Y32" i="5" s="1"/>
  <c r="H8" i="5"/>
  <c r="R32" i="5" s="1"/>
  <c r="F4" i="5"/>
  <c r="B17" i="5" s="1"/>
  <c r="B20" i="5" s="1"/>
  <c r="C22" i="5" s="1"/>
  <c r="C23" i="5" s="1"/>
  <c r="G4" i="5"/>
  <c r="C32" i="5" s="1"/>
  <c r="H4" i="5"/>
  <c r="D17" i="5" s="1"/>
  <c r="D20" i="5" s="1"/>
  <c r="G22" i="5" s="1"/>
  <c r="G23" i="5" s="1"/>
  <c r="I4" i="5"/>
  <c r="E32" i="5" s="1"/>
  <c r="J4" i="5"/>
  <c r="F5" i="5"/>
  <c r="G5" i="5"/>
  <c r="H5" i="5"/>
  <c r="I5" i="5"/>
  <c r="J5" i="5"/>
  <c r="K5" i="5"/>
  <c r="L5" i="5"/>
  <c r="M5" i="5"/>
  <c r="N5" i="5"/>
  <c r="O5" i="5"/>
  <c r="F6" i="5"/>
  <c r="F32" i="5" s="1"/>
  <c r="Y77" i="5" s="1"/>
  <c r="G6" i="5"/>
  <c r="G17" i="5" s="1"/>
  <c r="G20" i="5" s="1"/>
  <c r="H6" i="5"/>
  <c r="H17" i="5" s="1"/>
  <c r="H20" i="5" s="1"/>
  <c r="AM6" i="5"/>
  <c r="J17" i="5"/>
  <c r="J20" i="5" s="1"/>
  <c r="S22" i="5" s="1"/>
  <c r="S23" i="5" s="1"/>
  <c r="K17" i="5"/>
  <c r="K20" i="5" s="1"/>
  <c r="N17" i="5"/>
  <c r="N20" i="5" s="1"/>
  <c r="O17" i="5"/>
  <c r="O20" i="5" s="1"/>
  <c r="P17" i="5"/>
  <c r="P20" i="5" s="1"/>
  <c r="R17" i="5"/>
  <c r="R20" i="5" s="1"/>
  <c r="F9" i="5"/>
  <c r="G9" i="5"/>
  <c r="C77" i="5" s="1"/>
  <c r="H9" i="5"/>
  <c r="F10" i="5"/>
  <c r="E36" i="5" s="1"/>
  <c r="E38" i="5" s="1"/>
  <c r="F11" i="5"/>
  <c r="G11" i="5"/>
  <c r="K36" i="5" s="1"/>
  <c r="K38" i="5" s="1"/>
  <c r="H11" i="5"/>
  <c r="I11" i="5"/>
  <c r="M36" i="5" s="1"/>
  <c r="M38" i="5" s="1"/>
  <c r="J11" i="5"/>
  <c r="N36" i="5" s="1"/>
  <c r="N38" i="5" s="1"/>
  <c r="K11" i="5"/>
  <c r="O36" i="5" s="1"/>
  <c r="O38" i="5" s="1"/>
  <c r="L11" i="5"/>
  <c r="P36" i="5" s="1"/>
  <c r="P38" i="5" s="1"/>
  <c r="M11" i="5"/>
  <c r="Q36" i="5" s="1"/>
  <c r="Q38" i="5" s="1"/>
  <c r="N11" i="5"/>
  <c r="R36" i="5" s="1"/>
  <c r="R38" i="5" s="1"/>
  <c r="O11" i="5"/>
  <c r="S36" i="5" s="1"/>
  <c r="S38" i="5" s="1"/>
  <c r="F12" i="5"/>
  <c r="I32" i="5" s="1"/>
  <c r="AB77" i="5" s="1"/>
  <c r="AB18" i="7" s="1"/>
  <c r="AD44" i="8" s="1"/>
  <c r="AD23" i="9" s="1"/>
  <c r="G12" i="5"/>
  <c r="J32" i="5" s="1"/>
  <c r="AC77" i="5" s="1"/>
  <c r="O81" i="5" s="1"/>
  <c r="Q22" i="7" s="1"/>
  <c r="S17" i="8" s="1"/>
  <c r="S13" i="9" s="1"/>
  <c r="H12" i="5"/>
  <c r="K32" i="5" s="1"/>
  <c r="I12" i="5"/>
  <c r="L32" i="5" s="1"/>
  <c r="J12" i="5"/>
  <c r="M32" i="5" s="1"/>
  <c r="AF77" i="5" s="1"/>
  <c r="AF18" i="7" s="1"/>
  <c r="AH44" i="8" s="1"/>
  <c r="AH23" i="9" s="1"/>
  <c r="K12" i="5"/>
  <c r="N32" i="5" s="1"/>
  <c r="L12" i="5"/>
  <c r="O32" i="5" s="1"/>
  <c r="I17" i="5"/>
  <c r="I20" i="5" s="1"/>
  <c r="M17" i="5"/>
  <c r="M20" i="5" s="1"/>
  <c r="Q17" i="5"/>
  <c r="Q20" i="5" s="1"/>
  <c r="AG22" i="5" s="1"/>
  <c r="AG23" i="5" s="1"/>
  <c r="T21" i="5"/>
  <c r="C36" i="5"/>
  <c r="C38" i="5" s="1"/>
  <c r="T49" i="5"/>
  <c r="U49" i="5"/>
  <c r="T50" i="5"/>
  <c r="U50" i="5"/>
  <c r="E77" i="5"/>
  <c r="N22" i="8"/>
  <c r="AN22" i="8"/>
  <c r="CM26" i="8"/>
  <c r="CN26" i="8"/>
  <c r="CO26" i="8"/>
  <c r="CP26" i="8"/>
  <c r="CQ26" i="8"/>
  <c r="CR26" i="8"/>
  <c r="CS26" i="8"/>
  <c r="CT26" i="8"/>
  <c r="CU26" i="8"/>
  <c r="CV26" i="8"/>
  <c r="CW26" i="8"/>
  <c r="CM27" i="8"/>
  <c r="CN27" i="8"/>
  <c r="CO27" i="8"/>
  <c r="CP27" i="8"/>
  <c r="CQ27" i="8"/>
  <c r="CR27" i="8"/>
  <c r="CS27" i="8"/>
  <c r="CT27" i="8"/>
  <c r="CU27" i="8"/>
  <c r="CV27" i="8"/>
  <c r="CW27" i="8"/>
  <c r="CM28" i="8"/>
  <c r="CN28" i="8"/>
  <c r="CO28" i="8"/>
  <c r="CP28" i="8"/>
  <c r="CQ28" i="8"/>
  <c r="CR28" i="8"/>
  <c r="CS28" i="8"/>
  <c r="CT28" i="8"/>
  <c r="CU28" i="8"/>
  <c r="CV28" i="8"/>
  <c r="CW28" i="8"/>
  <c r="CM29" i="8"/>
  <c r="CN29" i="8"/>
  <c r="CO29" i="8"/>
  <c r="CP29" i="8"/>
  <c r="CQ29" i="8"/>
  <c r="CR29" i="8"/>
  <c r="CS29" i="8"/>
  <c r="CT29" i="8"/>
  <c r="CU29" i="8"/>
  <c r="CV29" i="8"/>
  <c r="CW29" i="8"/>
  <c r="D82" i="8"/>
  <c r="E82" i="8"/>
  <c r="F82" i="8"/>
  <c r="G82" i="8"/>
  <c r="G42" i="8" s="1"/>
  <c r="G21" i="9" s="1"/>
  <c r="H82" i="8"/>
  <c r="I82" i="8"/>
  <c r="J82" i="8"/>
  <c r="K82" i="8"/>
  <c r="L82" i="8"/>
  <c r="M82" i="8"/>
  <c r="N82" i="8"/>
  <c r="O82" i="8"/>
  <c r="P82" i="8"/>
  <c r="Q82" i="8"/>
  <c r="R82" i="8"/>
  <c r="S82" i="8"/>
  <c r="S42" i="8" s="1"/>
  <c r="S21" i="9" s="1"/>
  <c r="T82" i="8"/>
  <c r="U82" i="8"/>
  <c r="V82" i="8"/>
  <c r="W82" i="8"/>
  <c r="X82" i="8"/>
  <c r="Y82" i="8"/>
  <c r="Z82" i="8"/>
  <c r="AA82" i="8"/>
  <c r="AB82" i="8"/>
  <c r="AC82" i="8"/>
  <c r="AD82" i="8"/>
  <c r="AE82" i="8"/>
  <c r="AE42" i="8" s="1"/>
  <c r="AE21" i="9" s="1"/>
  <c r="AF82" i="8"/>
  <c r="AG82" i="8"/>
  <c r="AH82" i="8"/>
  <c r="AI82" i="8"/>
  <c r="AJ82" i="8"/>
  <c r="AK82" i="8"/>
  <c r="AL82" i="8"/>
  <c r="AM82" i="8"/>
  <c r="AM42" i="8" s="1"/>
  <c r="AM21" i="9" s="1"/>
  <c r="AN82" i="8"/>
  <c r="AN42" i="8" s="1"/>
  <c r="AN21" i="9" s="1"/>
  <c r="AO82" i="8"/>
  <c r="AO42" i="8" s="1"/>
  <c r="AO21" i="9" s="1"/>
  <c r="AP82" i="8"/>
  <c r="AP42" i="8" s="1"/>
  <c r="AP21" i="9" s="1"/>
  <c r="AQ82" i="8"/>
  <c r="AQ42" i="8" s="1"/>
  <c r="AQ21" i="9" s="1"/>
  <c r="AR82" i="8"/>
  <c r="AR42" i="8" s="1"/>
  <c r="AR21" i="9" s="1"/>
  <c r="AS82" i="8"/>
  <c r="AS42" i="8" s="1"/>
  <c r="AS21" i="9" s="1"/>
  <c r="AT82" i="8"/>
  <c r="AT42" i="8" s="1"/>
  <c r="AT21" i="9" s="1"/>
  <c r="AU82" i="8"/>
  <c r="D87" i="8"/>
  <c r="D15" i="8" s="1"/>
  <c r="D11" i="9" s="1"/>
  <c r="E87" i="8"/>
  <c r="E15" i="8" s="1"/>
  <c r="E11" i="9" s="1"/>
  <c r="F87" i="8"/>
  <c r="G87" i="8"/>
  <c r="H87" i="8"/>
  <c r="I87" i="8"/>
  <c r="J15" i="8" s="1"/>
  <c r="J11" i="9" s="1"/>
  <c r="J87" i="8"/>
  <c r="K87" i="8"/>
  <c r="L87" i="8"/>
  <c r="M87" i="8"/>
  <c r="N15" i="8" s="1"/>
  <c r="N11" i="9" s="1"/>
  <c r="N87" i="8"/>
  <c r="O87" i="8"/>
  <c r="Q15" i="8" s="1"/>
  <c r="Q11" i="9" s="1"/>
  <c r="P87" i="8"/>
  <c r="Q87" i="8"/>
  <c r="S15" i="8" s="1"/>
  <c r="S11" i="9" s="1"/>
  <c r="R87" i="8"/>
  <c r="S87" i="8"/>
  <c r="T87" i="8"/>
  <c r="W15" i="8" s="1"/>
  <c r="W11" i="9" s="1"/>
  <c r="U87" i="8"/>
  <c r="X15" i="8" s="1"/>
  <c r="X11" i="9" s="1"/>
  <c r="V87" i="8"/>
  <c r="W87" i="8"/>
  <c r="X87" i="8"/>
  <c r="Y87" i="8"/>
  <c r="AC15" i="8" s="1"/>
  <c r="AC11" i="9" s="1"/>
  <c r="Z87" i="8"/>
  <c r="AA87" i="8"/>
  <c r="AB87" i="8"/>
  <c r="AC87" i="8"/>
  <c r="AD87" i="8"/>
  <c r="AE87" i="8"/>
  <c r="AJ15" i="8" s="1"/>
  <c r="AJ11" i="9" s="1"/>
  <c r="AF87" i="8"/>
  <c r="AG87" i="8"/>
  <c r="AH87" i="8"/>
  <c r="AI87" i="8"/>
  <c r="AJ87" i="8"/>
  <c r="AP15" i="8" s="1"/>
  <c r="AP11" i="9" s="1"/>
  <c r="AK87" i="8"/>
  <c r="AR15" i="8" s="1"/>
  <c r="AR11" i="9" s="1"/>
  <c r="AL87" i="8"/>
  <c r="AM87" i="8"/>
  <c r="AN87" i="8"/>
  <c r="AO87" i="8"/>
  <c r="AV15" i="8" s="1"/>
  <c r="AV11" i="9" s="1"/>
  <c r="AP87" i="8"/>
  <c r="AQ87" i="8"/>
  <c r="AR87" i="8"/>
  <c r="AS87" i="8"/>
  <c r="AZ15" i="8" s="1"/>
  <c r="AZ11" i="9" s="1"/>
  <c r="AT87" i="8"/>
  <c r="AU87" i="8"/>
  <c r="BB15" i="8" s="1"/>
  <c r="BB11" i="9" s="1"/>
  <c r="AV87" i="8"/>
  <c r="AW87" i="8"/>
  <c r="BD15" i="8" s="1"/>
  <c r="BD11" i="9" s="1"/>
  <c r="AX87" i="8"/>
  <c r="AZ6" i="7"/>
  <c r="F8" i="5"/>
  <c r="P32" i="5" s="1"/>
  <c r="AI77" i="5" s="1"/>
  <c r="G8" i="5"/>
  <c r="Q32" i="5" s="1"/>
  <c r="I8" i="5"/>
  <c r="S32" i="5" s="1"/>
  <c r="J8" i="5"/>
  <c r="T32" i="5" s="1"/>
  <c r="K8" i="5"/>
  <c r="U32" i="5" s="1"/>
  <c r="L8" i="5"/>
  <c r="V32" i="5" s="1"/>
  <c r="M8" i="5"/>
  <c r="W32" i="5" s="1"/>
  <c r="N8" i="5"/>
  <c r="X32" i="5" s="1"/>
  <c r="AI15" i="8" l="1"/>
  <c r="AD15" i="8"/>
  <c r="AD11" i="9" s="1"/>
  <c r="AG15" i="8"/>
  <c r="AG11" i="9" s="1"/>
  <c r="AK15" i="8"/>
  <c r="AK11" i="9" s="1"/>
  <c r="AF15" i="8"/>
  <c r="AF11" i="9" s="1"/>
  <c r="AL15" i="8"/>
  <c r="AL11" i="9" s="1"/>
  <c r="AE15" i="8"/>
  <c r="AE11" i="9" s="1"/>
  <c r="F13" i="7"/>
  <c r="F13" i="5" s="1"/>
  <c r="G13" i="7"/>
  <c r="G13" i="5" s="1"/>
  <c r="G36" i="5" s="1"/>
  <c r="G38" i="5" s="1"/>
  <c r="H13" i="7"/>
  <c r="H13" i="5" s="1"/>
  <c r="F17" i="5"/>
  <c r="F20" i="5" s="1"/>
  <c r="K22" i="5" s="1"/>
  <c r="K23" i="5" s="1"/>
  <c r="D32" i="5"/>
  <c r="W77" i="5" s="1"/>
  <c r="H81" i="5" s="1"/>
  <c r="I22" i="7" s="1"/>
  <c r="K17" i="8" s="1"/>
  <c r="K13" i="9" s="1"/>
  <c r="J81" i="5"/>
  <c r="K22" i="7" s="1"/>
  <c r="M17" i="8" s="1"/>
  <c r="M13" i="9" s="1"/>
  <c r="Y18" i="7"/>
  <c r="AA44" i="8" s="1"/>
  <c r="AA23" i="9" s="1"/>
  <c r="E17" i="5"/>
  <c r="E20" i="5" s="1"/>
  <c r="H22" i="5" s="1"/>
  <c r="H23" i="5" s="1"/>
  <c r="W36" i="5"/>
  <c r="W38" i="5" s="1"/>
  <c r="X77" i="5"/>
  <c r="X18" i="7" s="1"/>
  <c r="Z44" i="8" s="1"/>
  <c r="Z23" i="9" s="1"/>
  <c r="R81" i="5"/>
  <c r="U22" i="7" s="1"/>
  <c r="W17" i="8" s="1"/>
  <c r="L77" i="5"/>
  <c r="L18" i="7" s="1"/>
  <c r="N44" i="8" s="1"/>
  <c r="N23" i="9" s="1"/>
  <c r="F22" i="5"/>
  <c r="F23" i="5" s="1"/>
  <c r="R77" i="5"/>
  <c r="X36" i="5"/>
  <c r="X38" i="5" s="1"/>
  <c r="R22" i="5"/>
  <c r="R23" i="5" s="1"/>
  <c r="U36" i="5"/>
  <c r="U38" i="5" s="1"/>
  <c r="V77" i="5"/>
  <c r="V18" i="7" s="1"/>
  <c r="X44" i="8" s="1"/>
  <c r="X23" i="9" s="1"/>
  <c r="Q22" i="5"/>
  <c r="Q23" i="5" s="1"/>
  <c r="P22" i="5"/>
  <c r="P23" i="5" s="1"/>
  <c r="C17" i="5"/>
  <c r="C20" i="5" s="1"/>
  <c r="S77" i="5"/>
  <c r="S18" i="7" s="1"/>
  <c r="U44" i="8" s="1"/>
  <c r="U23" i="9" s="1"/>
  <c r="AQ77" i="5"/>
  <c r="I65" i="5"/>
  <c r="I67" i="5" s="1"/>
  <c r="AP36" i="5"/>
  <c r="AP38" i="5" s="1"/>
  <c r="H45" i="5"/>
  <c r="H47" i="5" s="1"/>
  <c r="AI36" i="5"/>
  <c r="AI38" i="5" s="1"/>
  <c r="B65" i="5"/>
  <c r="B67" i="5" s="1"/>
  <c r="AJ77" i="5"/>
  <c r="E33" i="8"/>
  <c r="E37" i="9" s="1"/>
  <c r="AE36" i="5"/>
  <c r="AE38" i="5" s="1"/>
  <c r="H55" i="5"/>
  <c r="H57" i="5" s="1"/>
  <c r="D77" i="5"/>
  <c r="D36" i="5"/>
  <c r="D38" i="5" s="1"/>
  <c r="U81" i="5"/>
  <c r="X22" i="7" s="1"/>
  <c r="Z17" i="8" s="1"/>
  <c r="Z13" i="9" s="1"/>
  <c r="AI18" i="7"/>
  <c r="AK44" i="8" s="1"/>
  <c r="AK23" i="9" s="1"/>
  <c r="K55" i="5"/>
  <c r="K57" i="5" s="1"/>
  <c r="AH36" i="5"/>
  <c r="AH38" i="5" s="1"/>
  <c r="V36" i="5"/>
  <c r="V38" i="5" s="1"/>
  <c r="AC18" i="7"/>
  <c r="AE44" i="8" s="1"/>
  <c r="AE23" i="9" s="1"/>
  <c r="Q77" i="5"/>
  <c r="E55" i="5"/>
  <c r="E57" i="5" s="1"/>
  <c r="AB36" i="5"/>
  <c r="AB38" i="5" s="1"/>
  <c r="B32" i="5"/>
  <c r="B22" i="5"/>
  <c r="B23" i="5" s="1"/>
  <c r="E81" i="5"/>
  <c r="E18" i="7"/>
  <c r="G44" i="8" s="1"/>
  <c r="G23" i="9" s="1"/>
  <c r="N81" i="5"/>
  <c r="P22" i="7" s="1"/>
  <c r="R17" i="8" s="1"/>
  <c r="R13" i="9" s="1"/>
  <c r="C81" i="5"/>
  <c r="C18" i="7"/>
  <c r="E44" i="8" s="1"/>
  <c r="E23" i="9" s="1"/>
  <c r="AA36" i="5"/>
  <c r="AA38" i="5" s="1"/>
  <c r="D55" i="5"/>
  <c r="D57" i="5" s="1"/>
  <c r="M77" i="5"/>
  <c r="L36" i="5"/>
  <c r="L38" i="5" s="1"/>
  <c r="AF22" i="5"/>
  <c r="AF23" i="5" s="1"/>
  <c r="J36" i="5"/>
  <c r="J38" i="5" s="1"/>
  <c r="K77" i="5"/>
  <c r="B36" i="5"/>
  <c r="B38" i="5" s="1"/>
  <c r="B77" i="5"/>
  <c r="G32" i="5"/>
  <c r="T77" i="5"/>
  <c r="AI22" i="5"/>
  <c r="AI23" i="5" s="1"/>
  <c r="AH22" i="5"/>
  <c r="AH23" i="5" s="1"/>
  <c r="N77" i="5"/>
  <c r="O77" i="5"/>
  <c r="P77" i="5"/>
  <c r="I13" i="7"/>
  <c r="I13" i="5" s="1"/>
  <c r="AU15" i="8"/>
  <c r="AU11" i="9" s="1"/>
  <c r="R15" i="8"/>
  <c r="R11" i="9" s="1"/>
  <c r="AS15" i="8"/>
  <c r="AA15" i="8"/>
  <c r="AA11" i="9" s="1"/>
  <c r="P15" i="8"/>
  <c r="P11" i="9" s="1"/>
  <c r="BC15" i="8"/>
  <c r="AN15" i="8"/>
  <c r="AN11" i="9" s="1"/>
  <c r="Y15" i="8"/>
  <c r="Y11" i="9" s="1"/>
  <c r="H15" i="8"/>
  <c r="H11" i="9" s="1"/>
  <c r="BA15" i="8"/>
  <c r="BA11" i="9" s="1"/>
  <c r="V15" i="8"/>
  <c r="F15" i="8"/>
  <c r="F11" i="9" s="1"/>
  <c r="N22" i="5"/>
  <c r="N23" i="5" s="1"/>
  <c r="O22" i="5"/>
  <c r="O23" i="5" s="1"/>
  <c r="H32" i="5"/>
  <c r="L22" i="5"/>
  <c r="L23" i="5" s="1"/>
  <c r="M22" i="5"/>
  <c r="M23" i="5" s="1"/>
  <c r="AG36" i="5"/>
  <c r="AG38" i="5" s="1"/>
  <c r="AH77" i="5"/>
  <c r="J55" i="5"/>
  <c r="J57" i="5" s="1"/>
  <c r="AF36" i="5"/>
  <c r="AF38" i="5" s="1"/>
  <c r="I55" i="5"/>
  <c r="I57" i="5" s="1"/>
  <c r="AG77" i="5"/>
  <c r="AE77" i="5"/>
  <c r="G55" i="5"/>
  <c r="G57" i="5" s="1"/>
  <c r="AD36" i="5"/>
  <c r="AD38" i="5" s="1"/>
  <c r="AC36" i="5"/>
  <c r="AC38" i="5" s="1"/>
  <c r="AD77" i="5"/>
  <c r="F55" i="5"/>
  <c r="F57" i="5" s="1"/>
  <c r="C65" i="5"/>
  <c r="C67" i="5" s="1"/>
  <c r="AK77" i="5"/>
  <c r="AJ36" i="5"/>
  <c r="AJ38" i="5" s="1"/>
  <c r="T22" i="5"/>
  <c r="T23" i="5" s="1"/>
  <c r="U22" i="5"/>
  <c r="U23" i="5" s="1"/>
  <c r="AQ36" i="5"/>
  <c r="AQ38" i="5" s="1"/>
  <c r="AR77" i="5"/>
  <c r="J65" i="5"/>
  <c r="J67" i="5" s="1"/>
  <c r="AE22" i="5"/>
  <c r="AE23" i="5" s="1"/>
  <c r="AD22" i="5"/>
  <c r="AD23" i="5" s="1"/>
  <c r="AO36" i="5"/>
  <c r="AO38" i="5" s="1"/>
  <c r="AP77" i="5"/>
  <c r="H65" i="5"/>
  <c r="H67" i="5" s="1"/>
  <c r="G65" i="5"/>
  <c r="G67" i="5" s="1"/>
  <c r="AN36" i="5"/>
  <c r="AN38" i="5" s="1"/>
  <c r="AO77" i="5"/>
  <c r="AC22" i="5"/>
  <c r="AC23" i="5" s="1"/>
  <c r="AB22" i="5"/>
  <c r="AB23" i="5" s="1"/>
  <c r="Z22" i="5"/>
  <c r="Z23" i="5" s="1"/>
  <c r="AA22" i="5"/>
  <c r="AA23" i="5" s="1"/>
  <c r="AM36" i="5"/>
  <c r="AM38" i="5" s="1"/>
  <c r="AN77" i="5"/>
  <c r="F65" i="5"/>
  <c r="F67" i="5" s="1"/>
  <c r="Y22" i="5"/>
  <c r="Y23" i="5" s="1"/>
  <c r="X22" i="5"/>
  <c r="X23" i="5" s="1"/>
  <c r="AL36" i="5"/>
  <c r="AL38" i="5" s="1"/>
  <c r="AM77" i="5"/>
  <c r="E65" i="5"/>
  <c r="E67" i="5" s="1"/>
  <c r="D65" i="5"/>
  <c r="D67" i="5" s="1"/>
  <c r="AL77" i="5"/>
  <c r="AK36" i="5"/>
  <c r="AK38" i="5" s="1"/>
  <c r="W22" i="5"/>
  <c r="W23" i="5" s="1"/>
  <c r="V22" i="5"/>
  <c r="V23" i="5" s="1"/>
  <c r="AA42" i="8"/>
  <c r="AA21" i="9" s="1"/>
  <c r="K42" i="8"/>
  <c r="K21" i="9" s="1"/>
  <c r="AL42" i="8"/>
  <c r="AL21" i="9" s="1"/>
  <c r="AH42" i="8"/>
  <c r="AH21" i="9" s="1"/>
  <c r="AD42" i="8"/>
  <c r="AD21" i="9" s="1"/>
  <c r="Z42" i="8"/>
  <c r="Z21" i="9" s="1"/>
  <c r="V42" i="8"/>
  <c r="V21" i="9" s="1"/>
  <c r="R42" i="8"/>
  <c r="R21" i="9" s="1"/>
  <c r="N42" i="8"/>
  <c r="N21" i="9" s="1"/>
  <c r="J42" i="8"/>
  <c r="J21" i="9" s="1"/>
  <c r="F42" i="8"/>
  <c r="F21" i="9" s="1"/>
  <c r="AU42" i="8"/>
  <c r="AU21" i="9" s="1"/>
  <c r="AI42" i="8"/>
  <c r="AI21" i="9" s="1"/>
  <c r="W42" i="8"/>
  <c r="W21" i="9" s="1"/>
  <c r="O42" i="8"/>
  <c r="O21" i="9" s="1"/>
  <c r="AK42" i="8"/>
  <c r="AK21" i="9" s="1"/>
  <c r="AG42" i="8"/>
  <c r="AG21" i="9" s="1"/>
  <c r="AC42" i="8"/>
  <c r="AC21" i="9" s="1"/>
  <c r="Y42" i="8"/>
  <c r="Y21" i="9" s="1"/>
  <c r="U42" i="8"/>
  <c r="U21" i="9" s="1"/>
  <c r="Q42" i="8"/>
  <c r="Q21" i="9" s="1"/>
  <c r="M42" i="8"/>
  <c r="M21" i="9" s="1"/>
  <c r="I42" i="8"/>
  <c r="I21" i="9" s="1"/>
  <c r="E42" i="8"/>
  <c r="E21" i="9" s="1"/>
  <c r="AJ42" i="8"/>
  <c r="AJ21" i="9" s="1"/>
  <c r="AF42" i="8"/>
  <c r="AF21" i="9" s="1"/>
  <c r="AB42" i="8"/>
  <c r="AB21" i="9" s="1"/>
  <c r="X42" i="8"/>
  <c r="X21" i="9" s="1"/>
  <c r="T42" i="8"/>
  <c r="T21" i="9" s="1"/>
  <c r="P42" i="8"/>
  <c r="P21" i="9" s="1"/>
  <c r="L42" i="8"/>
  <c r="L21" i="9" s="1"/>
  <c r="H42" i="8"/>
  <c r="H21" i="9" s="1"/>
  <c r="D42" i="8"/>
  <c r="D21" i="9" s="1"/>
  <c r="AL28" i="8"/>
  <c r="AL32" i="9" s="1"/>
  <c r="AK31" i="8"/>
  <c r="AK35" i="9" s="1"/>
  <c r="AG27" i="8"/>
  <c r="AG31" i="9" s="1"/>
  <c r="AE30" i="8"/>
  <c r="AE34" i="9" s="1"/>
  <c r="AI33" i="8"/>
  <c r="AI37" i="9" s="1"/>
  <c r="AE25" i="8"/>
  <c r="AE29" i="9" s="1"/>
  <c r="AF33" i="8"/>
  <c r="AF37" i="9" s="1"/>
  <c r="AE31" i="8"/>
  <c r="AE35" i="9" s="1"/>
  <c r="AJ33" i="8"/>
  <c r="AJ37" i="9" s="1"/>
  <c r="AI31" i="8"/>
  <c r="AI35" i="9" s="1"/>
  <c r="BE15" i="8"/>
  <c r="AY15" i="8"/>
  <c r="AY11" i="9" s="1"/>
  <c r="AT15" i="8"/>
  <c r="AT11" i="9" s="1"/>
  <c r="AM15" i="8"/>
  <c r="AM11" i="9" s="1"/>
  <c r="Z15" i="8"/>
  <c r="Z11" i="9" s="1"/>
  <c r="T15" i="8"/>
  <c r="T11" i="9" s="1"/>
  <c r="M15" i="8"/>
  <c r="M11" i="9" s="1"/>
  <c r="G15" i="8"/>
  <c r="G11" i="9" s="1"/>
  <c r="AM31" i="8"/>
  <c r="AM35" i="9" s="1"/>
  <c r="AX15" i="8"/>
  <c r="AX11" i="9" s="1"/>
  <c r="AF25" i="8"/>
  <c r="AF29" i="9" s="1"/>
  <c r="AE32" i="8"/>
  <c r="AE36" i="9" s="1"/>
  <c r="AF28" i="8"/>
  <c r="AF32" i="9" s="1"/>
  <c r="L15" i="8"/>
  <c r="L11" i="9" s="1"/>
  <c r="AJ28" i="8"/>
  <c r="AJ32" i="9" s="1"/>
  <c r="AW15" i="8"/>
  <c r="AW11" i="9" s="1"/>
  <c r="K15" i="8"/>
  <c r="K11" i="9" s="1"/>
  <c r="J22" i="5" l="1"/>
  <c r="J23" i="5" s="1"/>
  <c r="H33" i="8"/>
  <c r="H37" i="9" s="1"/>
  <c r="W13" i="9"/>
  <c r="AH33" i="8"/>
  <c r="AH37" i="9" s="1"/>
  <c r="V11" i="9"/>
  <c r="AF32" i="8"/>
  <c r="AF36" i="9" s="1"/>
  <c r="AS11" i="9"/>
  <c r="AN31" i="8"/>
  <c r="AN35" i="9" s="1"/>
  <c r="BE11" i="9"/>
  <c r="AL31" i="8"/>
  <c r="AL35" i="9" s="1"/>
  <c r="BC11" i="9"/>
  <c r="AK28" i="8"/>
  <c r="AK32" i="9" s="1"/>
  <c r="AI11" i="9"/>
  <c r="AN28" i="8"/>
  <c r="AN32" i="9" s="1"/>
  <c r="AM28" i="8"/>
  <c r="AM32" i="9" s="1"/>
  <c r="I77" i="5"/>
  <c r="I18" i="7" s="1"/>
  <c r="K44" i="8" s="1"/>
  <c r="K23" i="9" s="1"/>
  <c r="H36" i="5"/>
  <c r="H38" i="5" s="1"/>
  <c r="H77" i="5"/>
  <c r="AJ81" i="5" s="1"/>
  <c r="AQ22" i="7" s="1"/>
  <c r="AS17" i="8" s="1"/>
  <c r="AS13" i="9" s="1"/>
  <c r="G81" i="5"/>
  <c r="J45" i="5"/>
  <c r="J47" i="5" s="1"/>
  <c r="R49" i="5" s="1"/>
  <c r="R50" i="5" s="1"/>
  <c r="I81" i="5"/>
  <c r="J22" i="7" s="1"/>
  <c r="L17" i="8" s="1"/>
  <c r="L13" i="9" s="1"/>
  <c r="W18" i="7"/>
  <c r="Y44" i="8" s="1"/>
  <c r="Y23" i="9" s="1"/>
  <c r="I22" i="5"/>
  <c r="I23" i="5" s="1"/>
  <c r="AN81" i="5"/>
  <c r="AU22" i="7" s="1"/>
  <c r="AW17" i="8" s="1"/>
  <c r="D27" i="8"/>
  <c r="D31" i="9" s="1"/>
  <c r="AU81" i="5"/>
  <c r="BB22" i="7" s="1"/>
  <c r="BD17" i="8" s="1"/>
  <c r="AT81" i="5"/>
  <c r="BA22" i="7" s="1"/>
  <c r="BC17" i="8" s="1"/>
  <c r="BC13" i="9" s="1"/>
  <c r="R18" i="7"/>
  <c r="T44" i="8" s="1"/>
  <c r="T23" i="9" s="1"/>
  <c r="E22" i="5"/>
  <c r="E23" i="5" s="1"/>
  <c r="AL23" i="5" s="1"/>
  <c r="A27" i="5" s="1"/>
  <c r="I27" i="5" s="1"/>
  <c r="L27" i="5" s="1"/>
  <c r="U28" i="5" s="1"/>
  <c r="D22" i="5"/>
  <c r="D23" i="5" s="1"/>
  <c r="AD81" i="5"/>
  <c r="AI22" i="7" s="1"/>
  <c r="AK17" i="8" s="1"/>
  <c r="AK13" i="9" s="1"/>
  <c r="AQ18" i="7"/>
  <c r="AS44" i="8" s="1"/>
  <c r="AS23" i="9" s="1"/>
  <c r="B81" i="5"/>
  <c r="B18" i="7"/>
  <c r="D44" i="8" s="1"/>
  <c r="D23" i="9" s="1"/>
  <c r="H22" i="7"/>
  <c r="J17" i="8" s="1"/>
  <c r="J13" i="9" s="1"/>
  <c r="G45" i="5"/>
  <c r="G47" i="5" s="1"/>
  <c r="D33" i="8"/>
  <c r="D37" i="9" s="1"/>
  <c r="H59" i="5"/>
  <c r="H60" i="5" s="1"/>
  <c r="I59" i="5"/>
  <c r="I60" i="5" s="1"/>
  <c r="W81" i="5"/>
  <c r="AA22" i="7" s="1"/>
  <c r="AC17" i="8" s="1"/>
  <c r="AC13" i="9" s="1"/>
  <c r="AJ18" i="7"/>
  <c r="AL44" i="8" s="1"/>
  <c r="AL23" i="9" s="1"/>
  <c r="M18" i="7"/>
  <c r="O44" i="8" s="1"/>
  <c r="O23" i="9" s="1"/>
  <c r="AO81" i="5"/>
  <c r="AV22" i="7" s="1"/>
  <c r="AX17" i="8" s="1"/>
  <c r="AX13" i="9" s="1"/>
  <c r="C22" i="7"/>
  <c r="E17" i="8" s="1"/>
  <c r="E13" i="9" s="1"/>
  <c r="C45" i="5"/>
  <c r="C47" i="5" s="1"/>
  <c r="U59" i="5"/>
  <c r="U60" i="5" s="1"/>
  <c r="T59" i="5"/>
  <c r="T60" i="5" s="1"/>
  <c r="F59" i="5"/>
  <c r="F60" i="5" s="1"/>
  <c r="G59" i="5"/>
  <c r="G60" i="5" s="1"/>
  <c r="N49" i="5"/>
  <c r="N50" i="5" s="1"/>
  <c r="O49" i="5"/>
  <c r="O50" i="5" s="1"/>
  <c r="U77" i="5"/>
  <c r="T36" i="5"/>
  <c r="T38" i="5" s="1"/>
  <c r="AS81" i="5"/>
  <c r="AZ22" i="7" s="1"/>
  <c r="BB17" i="8" s="1"/>
  <c r="BB13" i="9" s="1"/>
  <c r="Q18" i="7"/>
  <c r="S44" i="8" s="1"/>
  <c r="S23" i="9" s="1"/>
  <c r="D28" i="8"/>
  <c r="D32" i="9" s="1"/>
  <c r="D81" i="5"/>
  <c r="D18" i="7"/>
  <c r="F44" i="8" s="1"/>
  <c r="F23" i="9" s="1"/>
  <c r="B69" i="5"/>
  <c r="B70" i="5" s="1"/>
  <c r="C69" i="5"/>
  <c r="C70" i="5" s="1"/>
  <c r="AM81" i="5"/>
  <c r="AT22" i="7" s="1"/>
  <c r="AV17" i="8" s="1"/>
  <c r="AV13" i="9" s="1"/>
  <c r="K18" i="7"/>
  <c r="M44" i="8" s="1"/>
  <c r="M23" i="9" s="1"/>
  <c r="E22" i="7"/>
  <c r="G17" i="8" s="1"/>
  <c r="G13" i="9" s="1"/>
  <c r="E45" i="5"/>
  <c r="E47" i="5" s="1"/>
  <c r="I45" i="5"/>
  <c r="I47" i="5" s="1"/>
  <c r="O59" i="5"/>
  <c r="O60" i="5" s="1"/>
  <c r="N59" i="5"/>
  <c r="N60" i="5" s="1"/>
  <c r="P69" i="5"/>
  <c r="P70" i="5" s="1"/>
  <c r="Q69" i="5"/>
  <c r="Q70" i="5" s="1"/>
  <c r="Y36" i="5"/>
  <c r="Y38" i="5" s="1"/>
  <c r="Z77" i="5"/>
  <c r="B55" i="5"/>
  <c r="B57" i="5" s="1"/>
  <c r="T18" i="7"/>
  <c r="V44" i="8" s="1"/>
  <c r="V23" i="9" s="1"/>
  <c r="AV81" i="5"/>
  <c r="BC22" i="7" s="1"/>
  <c r="BE17" i="8" s="1"/>
  <c r="BE13" i="9" s="1"/>
  <c r="AF27" i="8"/>
  <c r="AF31" i="9" s="1"/>
  <c r="AG25" i="8"/>
  <c r="AG29" i="9" s="1"/>
  <c r="AP81" i="5"/>
  <c r="AW22" i="7" s="1"/>
  <c r="AY17" i="8" s="1"/>
  <c r="AY13" i="9" s="1"/>
  <c r="N18" i="7"/>
  <c r="P44" i="8" s="1"/>
  <c r="P23" i="9" s="1"/>
  <c r="AQ81" i="5"/>
  <c r="AX22" i="7" s="1"/>
  <c r="AZ17" i="8" s="1"/>
  <c r="AZ13" i="9" s="1"/>
  <c r="O18" i="7"/>
  <c r="Q44" i="8" s="1"/>
  <c r="Q23" i="9" s="1"/>
  <c r="P18" i="7"/>
  <c r="R44" i="8" s="1"/>
  <c r="R23" i="9" s="1"/>
  <c r="AR81" i="5"/>
  <c r="AY22" i="7" s="1"/>
  <c r="BA17" i="8" s="1"/>
  <c r="BA13" i="9" s="1"/>
  <c r="G77" i="5"/>
  <c r="F36" i="5"/>
  <c r="F38" i="5" s="1"/>
  <c r="I36" i="5"/>
  <c r="I38" i="5" s="1"/>
  <c r="J77" i="5"/>
  <c r="AJ31" i="8"/>
  <c r="AJ35" i="9" s="1"/>
  <c r="AE33" i="8"/>
  <c r="AE37" i="9" s="1"/>
  <c r="AK33" i="8"/>
  <c r="AK37" i="9" s="1"/>
  <c r="AH32" i="8"/>
  <c r="AH36" i="9" s="1"/>
  <c r="C55" i="5"/>
  <c r="C57" i="5" s="1"/>
  <c r="Z36" i="5"/>
  <c r="Z38" i="5" s="1"/>
  <c r="AA77" i="5"/>
  <c r="R59" i="5"/>
  <c r="R60" i="5" s="1"/>
  <c r="S59" i="5"/>
  <c r="S60" i="5" s="1"/>
  <c r="T81" i="5"/>
  <c r="W22" i="7" s="1"/>
  <c r="Y17" i="8" s="1"/>
  <c r="Y13" i="9" s="1"/>
  <c r="AH18" i="7"/>
  <c r="AJ44" i="8" s="1"/>
  <c r="AJ23" i="9" s="1"/>
  <c r="AG18" i="7"/>
  <c r="AI44" i="8" s="1"/>
  <c r="AI23" i="9" s="1"/>
  <c r="S81" i="5"/>
  <c r="V22" i="7" s="1"/>
  <c r="X17" i="8" s="1"/>
  <c r="X13" i="9" s="1"/>
  <c r="P59" i="5"/>
  <c r="P60" i="5" s="1"/>
  <c r="Q59" i="5"/>
  <c r="Q60" i="5" s="1"/>
  <c r="M59" i="5"/>
  <c r="M60" i="5" s="1"/>
  <c r="L59" i="5"/>
  <c r="L60" i="5" s="1"/>
  <c r="AE18" i="7"/>
  <c r="AG44" i="8" s="1"/>
  <c r="AG23" i="9" s="1"/>
  <c r="Q81" i="5"/>
  <c r="T22" i="7" s="1"/>
  <c r="V17" i="8" s="1"/>
  <c r="V13" i="9" s="1"/>
  <c r="AD18" i="7"/>
  <c r="AF44" i="8" s="1"/>
  <c r="AF23" i="9" s="1"/>
  <c r="P81" i="5"/>
  <c r="R22" i="7" s="1"/>
  <c r="T17" i="8" s="1"/>
  <c r="T13" i="9" s="1"/>
  <c r="K59" i="5"/>
  <c r="K60" i="5" s="1"/>
  <c r="J59" i="5"/>
  <c r="J60" i="5" s="1"/>
  <c r="AK18" i="7"/>
  <c r="AM44" i="8" s="1"/>
  <c r="AM23" i="9" s="1"/>
  <c r="X81" i="5"/>
  <c r="AB22" i="7" s="1"/>
  <c r="AD17" i="8" s="1"/>
  <c r="AD13" i="9" s="1"/>
  <c r="E69" i="5"/>
  <c r="E70" i="5" s="1"/>
  <c r="D69" i="5"/>
  <c r="D70" i="5" s="1"/>
  <c r="R69" i="5"/>
  <c r="R70" i="5" s="1"/>
  <c r="S69" i="5"/>
  <c r="S70" i="5" s="1"/>
  <c r="AR18" i="7"/>
  <c r="AT44" i="8" s="1"/>
  <c r="AT23" i="9" s="1"/>
  <c r="AE81" i="5"/>
  <c r="AJ22" i="7" s="1"/>
  <c r="AL17" i="8" s="1"/>
  <c r="AL13" i="9" s="1"/>
  <c r="AC81" i="5"/>
  <c r="AH22" i="7" s="1"/>
  <c r="AJ17" i="8" s="1"/>
  <c r="AJ13" i="9" s="1"/>
  <c r="AP18" i="7"/>
  <c r="AR44" i="8" s="1"/>
  <c r="AR23" i="9" s="1"/>
  <c r="O69" i="5"/>
  <c r="O70" i="5" s="1"/>
  <c r="N69" i="5"/>
  <c r="N70" i="5" s="1"/>
  <c r="AB81" i="5"/>
  <c r="AG22" i="7" s="1"/>
  <c r="AI17" i="8" s="1"/>
  <c r="AI13" i="9" s="1"/>
  <c r="AO18" i="7"/>
  <c r="AQ44" i="8" s="1"/>
  <c r="AQ23" i="9" s="1"/>
  <c r="M69" i="5"/>
  <c r="M70" i="5" s="1"/>
  <c r="L69" i="5"/>
  <c r="L70" i="5" s="1"/>
  <c r="J69" i="5"/>
  <c r="J70" i="5" s="1"/>
  <c r="K69" i="5"/>
  <c r="K70" i="5" s="1"/>
  <c r="AA81" i="5"/>
  <c r="AE22" i="7" s="1"/>
  <c r="AG17" i="8" s="1"/>
  <c r="AG13" i="9" s="1"/>
  <c r="AN18" i="7"/>
  <c r="AP44" i="8" s="1"/>
  <c r="AP23" i="9" s="1"/>
  <c r="H69" i="5"/>
  <c r="H70" i="5" s="1"/>
  <c r="I69" i="5"/>
  <c r="I70" i="5" s="1"/>
  <c r="Z81" i="5"/>
  <c r="AD22" i="7" s="1"/>
  <c r="AF17" i="8" s="1"/>
  <c r="AF13" i="9" s="1"/>
  <c r="AM18" i="7"/>
  <c r="AO44" i="8" s="1"/>
  <c r="AO23" i="9" s="1"/>
  <c r="F69" i="5"/>
  <c r="F70" i="5" s="1"/>
  <c r="G69" i="5"/>
  <c r="G70" i="5" s="1"/>
  <c r="Y81" i="5"/>
  <c r="AC22" i="7" s="1"/>
  <c r="AE17" i="8" s="1"/>
  <c r="AE13" i="9" s="1"/>
  <c r="AL18" i="7"/>
  <c r="AN44" i="8" s="1"/>
  <c r="AN23" i="9" s="1"/>
  <c r="AG32" i="8"/>
  <c r="AG36" i="9" s="1"/>
  <c r="AE28" i="8"/>
  <c r="AE32" i="9" s="1"/>
  <c r="AH31" i="8"/>
  <c r="AH35" i="9" s="1"/>
  <c r="BL30" i="8"/>
  <c r="AG28" i="8"/>
  <c r="AG32" i="9" s="1"/>
  <c r="AG31" i="8"/>
  <c r="AG35" i="9" s="1"/>
  <c r="AE26" i="8"/>
  <c r="AE30" i="9" s="1"/>
  <c r="AI28" i="8"/>
  <c r="AI32" i="9" s="1"/>
  <c r="AG33" i="8"/>
  <c r="AG37" i="9" s="1"/>
  <c r="AF31" i="8"/>
  <c r="AF35" i="9" s="1"/>
  <c r="AH28" i="8"/>
  <c r="AH32" i="9" s="1"/>
  <c r="AE27" i="8"/>
  <c r="AE31" i="9" s="1"/>
  <c r="AO32" i="9"/>
  <c r="AE29" i="8"/>
  <c r="AE33" i="9" s="1"/>
  <c r="E31" i="8" l="1"/>
  <c r="E35" i="9" s="1"/>
  <c r="AW13" i="9"/>
  <c r="L31" i="8"/>
  <c r="L35" i="9" s="1"/>
  <c r="BD13" i="9"/>
  <c r="AK81" i="5"/>
  <c r="AR22" i="7" s="1"/>
  <c r="AT17" i="8" s="1"/>
  <c r="AT13" i="9" s="1"/>
  <c r="H18" i="7"/>
  <c r="J44" i="8" s="1"/>
  <c r="J23" i="9" s="1"/>
  <c r="S49" i="5"/>
  <c r="S50" i="5" s="1"/>
  <c r="K31" i="8"/>
  <c r="K35" i="9" s="1"/>
  <c r="D49" i="5"/>
  <c r="D50" i="5" s="1"/>
  <c r="E49" i="5"/>
  <c r="E50" i="5" s="1"/>
  <c r="P49" i="5"/>
  <c r="P50" i="5" s="1"/>
  <c r="Q49" i="5"/>
  <c r="Q50" i="5" s="1"/>
  <c r="L28" i="8"/>
  <c r="L32" i="9" s="1"/>
  <c r="F81" i="5"/>
  <c r="U18" i="7"/>
  <c r="W44" i="8" s="1"/>
  <c r="W23" i="9" s="1"/>
  <c r="E25" i="8"/>
  <c r="E29" i="9" s="1"/>
  <c r="H49" i="5"/>
  <c r="H50" i="5" s="1"/>
  <c r="I49" i="5"/>
  <c r="I50" i="5" s="1"/>
  <c r="F31" i="8"/>
  <c r="F35" i="9" s="1"/>
  <c r="E28" i="8"/>
  <c r="E32" i="9" s="1"/>
  <c r="B45" i="5"/>
  <c r="B47" i="5" s="1"/>
  <c r="B22" i="7"/>
  <c r="D17" i="8" s="1"/>
  <c r="D13" i="9" s="1"/>
  <c r="D26" i="8"/>
  <c r="D30" i="9" s="1"/>
  <c r="D31" i="8"/>
  <c r="D35" i="9" s="1"/>
  <c r="D45" i="5"/>
  <c r="D47" i="5" s="1"/>
  <c r="D22" i="7"/>
  <c r="F17" i="8" s="1"/>
  <c r="F13" i="9" s="1"/>
  <c r="J31" i="8"/>
  <c r="J35" i="9" s="1"/>
  <c r="L49" i="5"/>
  <c r="L50" i="5" s="1"/>
  <c r="M49" i="5"/>
  <c r="M50" i="5" s="1"/>
  <c r="C59" i="5"/>
  <c r="C60" i="5" s="1"/>
  <c r="B59" i="5"/>
  <c r="B60" i="5" s="1"/>
  <c r="L81" i="5"/>
  <c r="N22" i="7" s="1"/>
  <c r="P17" i="8" s="1"/>
  <c r="P13" i="9" s="1"/>
  <c r="Z18" i="7"/>
  <c r="AB44" i="8" s="1"/>
  <c r="AB23" i="9" s="1"/>
  <c r="M31" i="8"/>
  <c r="M35" i="9" s="1"/>
  <c r="BL25" i="8"/>
  <c r="BL32" i="8"/>
  <c r="G31" i="8"/>
  <c r="G35" i="9" s="1"/>
  <c r="H31" i="8"/>
  <c r="H35" i="9" s="1"/>
  <c r="I31" i="8"/>
  <c r="I35" i="9" s="1"/>
  <c r="AI81" i="5"/>
  <c r="AP22" i="7" s="1"/>
  <c r="AR17" i="8" s="1"/>
  <c r="AR13" i="9" s="1"/>
  <c r="G18" i="7"/>
  <c r="I44" i="8" s="1"/>
  <c r="I23" i="9" s="1"/>
  <c r="AL81" i="5"/>
  <c r="AS22" i="7" s="1"/>
  <c r="AU17" i="8" s="1"/>
  <c r="AU13" i="9" s="1"/>
  <c r="J18" i="7"/>
  <c r="L44" i="8" s="1"/>
  <c r="L23" i="9" s="1"/>
  <c r="E32" i="8"/>
  <c r="E36" i="9" s="1"/>
  <c r="E59" i="5"/>
  <c r="E60" i="5" s="1"/>
  <c r="D59" i="5"/>
  <c r="D60" i="5" s="1"/>
  <c r="AA18" i="7"/>
  <c r="AC44" i="8" s="1"/>
  <c r="AC23" i="9" s="1"/>
  <c r="M81" i="5"/>
  <c r="O22" i="7" s="1"/>
  <c r="Q17" i="8" s="1"/>
  <c r="Q13" i="9" s="1"/>
  <c r="J33" i="8"/>
  <c r="J37" i="9" s="1"/>
  <c r="I33" i="8"/>
  <c r="I37" i="9" s="1"/>
  <c r="G33" i="8"/>
  <c r="G37" i="9" s="1"/>
  <c r="F33" i="8"/>
  <c r="F37" i="9" s="1"/>
  <c r="F28" i="8"/>
  <c r="F32" i="9" s="1"/>
  <c r="M28" i="8"/>
  <c r="M32" i="9" s="1"/>
  <c r="K28" i="8"/>
  <c r="K32" i="9" s="1"/>
  <c r="J28" i="8"/>
  <c r="J32" i="9" s="1"/>
  <c r="I28" i="8"/>
  <c r="I32" i="9" s="1"/>
  <c r="X17" i="5"/>
  <c r="P8" i="5" s="1"/>
  <c r="P8" i="7" s="1"/>
  <c r="H28" i="8"/>
  <c r="H32" i="9" s="1"/>
  <c r="G28" i="8"/>
  <c r="G32" i="9" s="1"/>
  <c r="BL26" i="8"/>
  <c r="BL31" i="8"/>
  <c r="BL28" i="8"/>
  <c r="BL29" i="8"/>
  <c r="BL27" i="8"/>
  <c r="BL33" i="8"/>
  <c r="F32" i="8" l="1"/>
  <c r="F36" i="9" s="1"/>
  <c r="B49" i="5"/>
  <c r="B50" i="5" s="1"/>
  <c r="C49" i="5"/>
  <c r="C50" i="5" s="1"/>
  <c r="F25" i="8"/>
  <c r="F29" i="9" s="1"/>
  <c r="F49" i="5"/>
  <c r="F50" i="5" s="1"/>
  <c r="G49" i="5"/>
  <c r="G50" i="5" s="1"/>
  <c r="F45" i="5"/>
  <c r="F47" i="5" s="1"/>
  <c r="F22" i="7"/>
  <c r="H17" i="8" s="1"/>
  <c r="H13" i="9" s="1"/>
  <c r="BJ26" i="8"/>
  <c r="D25" i="8"/>
  <c r="D29" i="9" s="1"/>
  <c r="W60" i="5"/>
  <c r="M62" i="5" s="1"/>
  <c r="M63" i="5" s="1"/>
  <c r="P62" i="5" s="1"/>
  <c r="V81" i="5" s="1"/>
  <c r="Y22" i="7" s="1"/>
  <c r="AA18" i="8" s="1"/>
  <c r="E27" i="8"/>
  <c r="E31" i="9" s="1"/>
  <c r="BJ31" i="8"/>
  <c r="G32" i="8"/>
  <c r="G36" i="9" s="1"/>
  <c r="D32" i="8"/>
  <c r="D36" i="9" s="1"/>
  <c r="F27" i="8"/>
  <c r="F31" i="9" s="1"/>
  <c r="BJ33" i="8"/>
  <c r="Z32" i="5"/>
  <c r="AS77" i="5" s="1"/>
  <c r="BJ28" i="8"/>
  <c r="AP26" i="8" l="1"/>
  <c r="AP30" i="9" s="1"/>
  <c r="BJ25" i="8"/>
  <c r="J49" i="5"/>
  <c r="J50" i="5" s="1"/>
  <c r="K49" i="5"/>
  <c r="K50" i="5" s="1"/>
  <c r="AA17" i="8"/>
  <c r="AA13" i="9" s="1"/>
  <c r="AP31" i="8"/>
  <c r="AP35" i="9" s="1"/>
  <c r="BJ32" i="8"/>
  <c r="BJ27" i="8"/>
  <c r="AP33" i="8"/>
  <c r="AP37" i="9" s="1"/>
  <c r="K65" i="5"/>
  <c r="K67" i="5" s="1"/>
  <c r="T69" i="5" s="1"/>
  <c r="T70" i="5" s="1"/>
  <c r="AR36" i="5"/>
  <c r="AR38" i="5" s="1"/>
  <c r="A40" i="5" s="1"/>
  <c r="V41" i="5" s="1"/>
  <c r="I40" i="5" s="1"/>
  <c r="U40" i="5" s="1"/>
  <c r="AF81" i="5"/>
  <c r="AK22" i="7" s="1"/>
  <c r="AM17" i="8" s="1"/>
  <c r="AM13" i="9" s="1"/>
  <c r="AS18" i="7"/>
  <c r="AU44" i="8" s="1"/>
  <c r="AU23" i="9" s="1"/>
  <c r="AP28" i="8"/>
  <c r="AP32" i="9" s="1"/>
  <c r="W50" i="5" l="1"/>
  <c r="M52" i="5" s="1"/>
  <c r="M53" i="5" s="1"/>
  <c r="P52" i="5" s="1"/>
  <c r="K81" i="5" s="1"/>
  <c r="L22" i="7" s="1"/>
  <c r="N18" i="8" s="1"/>
  <c r="AP25" i="8"/>
  <c r="AP29" i="9" s="1"/>
  <c r="AP32" i="8"/>
  <c r="AP36" i="9" s="1"/>
  <c r="AP27" i="8"/>
  <c r="AP31" i="9" s="1"/>
  <c r="U69" i="5"/>
  <c r="U70" i="5" s="1"/>
  <c r="W70" i="5" s="1"/>
  <c r="M72" i="5" s="1"/>
  <c r="M73" i="5" s="1"/>
  <c r="P72" i="5" s="1"/>
  <c r="AG81" i="5" s="1"/>
  <c r="AL22" i="7" s="1"/>
  <c r="AM18" i="8" s="1"/>
  <c r="AE13" i="5"/>
  <c r="V40" i="5"/>
  <c r="L40" i="5" s="1"/>
  <c r="N32" i="9"/>
  <c r="D29" i="8"/>
  <c r="D33" i="9" s="1"/>
  <c r="N17" i="8" l="1"/>
  <c r="N13" i="9" s="1"/>
  <c r="AN17" i="8"/>
  <c r="AN13" i="9" s="1"/>
  <c r="BJ29" i="8"/>
  <c r="F77" i="5"/>
  <c r="F18" i="7" s="1"/>
  <c r="H44" i="8" s="1"/>
  <c r="H23" i="9" s="1"/>
  <c r="AH81" i="5"/>
  <c r="AN22" i="7" s="1"/>
  <c r="AP17" i="8" s="1"/>
  <c r="AP13" i="9" s="1"/>
  <c r="D30" i="8" l="1"/>
  <c r="D34" i="9" s="1"/>
  <c r="AP29" i="8"/>
  <c r="AP33" i="9" s="1"/>
  <c r="BJ30" i="8" l="1"/>
  <c r="AP30" i="8" l="1"/>
  <c r="AP34" i="9" s="1"/>
</calcChain>
</file>

<file path=xl/sharedStrings.xml><?xml version="1.0" encoding="utf-8"?>
<sst xmlns="http://schemas.openxmlformats.org/spreadsheetml/2006/main" count="559" uniqueCount="87">
  <si>
    <t>B</t>
  </si>
  <si>
    <t>=</t>
  </si>
  <si>
    <t>DV</t>
  </si>
  <si>
    <t xml:space="preserve">Agência: </t>
  </si>
  <si>
    <t>Conta:</t>
  </si>
  <si>
    <t xml:space="preserve">Carteira: </t>
  </si>
  <si>
    <t>N/N S/ DV</t>
  </si>
  <si>
    <t>A</t>
  </si>
  <si>
    <t>C</t>
  </si>
  <si>
    <t>N</t>
  </si>
  <si>
    <t>Pesos</t>
  </si>
  <si>
    <t>N/N COM DV:</t>
  </si>
  <si>
    <t>LINHA DIGITÁVEL</t>
  </si>
  <si>
    <t>Moeda:</t>
  </si>
  <si>
    <t>Banco:</t>
  </si>
  <si>
    <t>CAMPO LIVRE</t>
  </si>
  <si>
    <t>FATOR DE VENCIMENTO</t>
  </si>
  <si>
    <t>Valor:</t>
  </si>
  <si>
    <t>O</t>
  </si>
  <si>
    <t>Operação:</t>
  </si>
  <si>
    <t>M</t>
  </si>
  <si>
    <t>F</t>
  </si>
  <si>
    <t>V</t>
  </si>
  <si>
    <t>Fator:</t>
  </si>
  <si>
    <t>L</t>
  </si>
  <si>
    <t>CODIGO DE BARRAS</t>
  </si>
  <si>
    <t>CONFERIR</t>
  </si>
  <si>
    <t>CAMPO 1</t>
  </si>
  <si>
    <t>CAMPO 2</t>
  </si>
  <si>
    <t>CAMPO 3</t>
  </si>
  <si>
    <t xml:space="preserve"> INFORMAR RESTO &gt;&gt;</t>
  </si>
  <si>
    <t>CALCULO DV NOSSO NUMERO</t>
  </si>
  <si>
    <t>DADOS DO BOLETO</t>
  </si>
  <si>
    <t>INFORMAR VENCIMENTO</t>
  </si>
  <si>
    <t>FATOR DE VENC. &gt;&gt;</t>
  </si>
  <si>
    <t>DV CAMPOS LINHA DIGITAVEL</t>
  </si>
  <si>
    <t>Resultado - Validação da Linha Digitável</t>
  </si>
  <si>
    <t>Item Analisado</t>
  </si>
  <si>
    <t>Conteúdo</t>
  </si>
  <si>
    <t>Resultado da Análise</t>
  </si>
  <si>
    <t>Código do Banco</t>
  </si>
  <si>
    <t>Código da Moeda</t>
  </si>
  <si>
    <t>DV Nosso Nº</t>
  </si>
  <si>
    <t>Valor do Título</t>
  </si>
  <si>
    <t>Fator Vencimento</t>
  </si>
  <si>
    <t>Apresentado</t>
  </si>
  <si>
    <t>Correto</t>
  </si>
  <si>
    <t>.</t>
  </si>
  <si>
    <t>DV COD BARRAS ( PARA INFORMAR O RESTO DEVE SER FEITO O ARREDONDAMENTO PRA CIMA)</t>
  </si>
  <si>
    <t>D</t>
  </si>
  <si>
    <t>E</t>
  </si>
  <si>
    <t>G</t>
  </si>
  <si>
    <t>H</t>
  </si>
  <si>
    <t>I</t>
  </si>
  <si>
    <t>J</t>
  </si>
  <si>
    <t>K</t>
  </si>
  <si>
    <t>P</t>
  </si>
  <si>
    <t>Q</t>
  </si>
  <si>
    <t>R</t>
  </si>
  <si>
    <t>DV Cód. de Barras</t>
  </si>
  <si>
    <t>LER CÓDIGO DE BARRAS</t>
  </si>
  <si>
    <t>BBB =  BANCO</t>
  </si>
  <si>
    <t>M = MOEDA</t>
  </si>
  <si>
    <t>FFFF = FATOR DE VENCIMENTO</t>
  </si>
  <si>
    <t>VVVVVVVVVV = VALOR</t>
  </si>
  <si>
    <t>COD BARRAS</t>
  </si>
  <si>
    <t>LLLLLLLLLLLLLLLLLLLLLLLLLLL = CAMPO LIVRE</t>
  </si>
  <si>
    <t>AAAA = AGENCIA</t>
  </si>
  <si>
    <t>CCC = CARTEIRA</t>
  </si>
  <si>
    <t>OOOOOOOO= OPERAÇÃO</t>
  </si>
  <si>
    <t>NNNNNNNNN = NOSSO NUMERO</t>
  </si>
  <si>
    <t>DV DO NOSSO NUMERO</t>
  </si>
  <si>
    <t>COMPOSIÇÃO DOS CAMPOS</t>
  </si>
  <si>
    <t>LINHA DIGITAVEL</t>
  </si>
  <si>
    <t>BBB = BANCO</t>
  </si>
  <si>
    <t>LLLLLLLLLLLLL = CAMPO LIVRE</t>
  </si>
  <si>
    <t>VVVVVVVVVVVV = VALOR</t>
  </si>
  <si>
    <t>Valores Esperados</t>
  </si>
  <si>
    <t>Operação</t>
  </si>
  <si>
    <t>Carteira</t>
  </si>
  <si>
    <t>Nosso Numero</t>
  </si>
  <si>
    <t xml:space="preserve">Homologação de Boletos </t>
  </si>
  <si>
    <t>CÓDIGO DE BARRAS</t>
  </si>
  <si>
    <t xml:space="preserve">RESULTADO ANÁLISE </t>
  </si>
  <si>
    <t>LINHA DIGITÁVEL -  SEM PONTO NEM ESPAÇOS</t>
  </si>
  <si>
    <t>63390001162104928641801680784103177240000735546</t>
  </si>
  <si>
    <t>63390001162132430270803552503694592360001275000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</si>
</sst>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"/>
    <numFmt numFmtId="165" formatCode="&quot;O DV DO SEU COD BARRAS É: &quot;\ 0"/>
    <numFmt numFmtId="166" formatCode="&quot;O DV DO NOSSO NUMERO  É: &quot;\ 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4"/>
      <color theme="1"/>
      <name val="Calibri Light"/>
      <family val="2"/>
    </font>
    <font>
      <b/>
      <sz val="14"/>
      <color theme="1"/>
      <name val="Calibri Light"/>
      <family val="2"/>
    </font>
    <font>
      <b/>
      <sz val="14"/>
      <name val="Calibri Light"/>
      <family val="2"/>
    </font>
    <font>
      <b/>
      <sz val="14"/>
      <color rgb="FFC00000"/>
      <name val="Calibri Light"/>
      <family val="2"/>
    </font>
    <font>
      <b/>
      <sz val="20"/>
      <color theme="3"/>
      <name val="Calibri Light"/>
      <family val="2"/>
    </font>
    <font>
      <b/>
      <sz val="14"/>
      <color theme="3"/>
      <name val="Calibri Light"/>
      <family val="2"/>
    </font>
    <font>
      <sz val="14"/>
      <color theme="3"/>
      <name val="Calibri Light"/>
      <family val="2"/>
    </font>
    <font>
      <b/>
      <sz val="14"/>
      <color theme="0"/>
      <name val="Calibri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3"/>
      </bottom>
      <diagonal/>
    </border>
    <border>
      <left/>
      <right style="medium">
        <color indexed="64"/>
      </right>
      <top/>
      <bottom style="medium">
        <color theme="3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5" fillId="5" borderId="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8" fillId="8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8" borderId="21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vertical="center"/>
    </xf>
    <xf numFmtId="0" fontId="23" fillId="2" borderId="2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0" fillId="2" borderId="34" xfId="0" applyFont="1" applyFill="1" applyBorder="1" applyAlignment="1">
      <alignment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9" fillId="2" borderId="36" xfId="0" applyFont="1" applyFill="1" applyBorder="1" applyAlignment="1">
      <alignment vertical="center"/>
    </xf>
    <xf numFmtId="0" fontId="19" fillId="2" borderId="37" xfId="0" applyFont="1" applyFill="1" applyBorder="1" applyAlignment="1">
      <alignment horizontal="center" vertical="center"/>
    </xf>
    <xf numFmtId="0" fontId="24" fillId="2" borderId="37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2" borderId="42" xfId="0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0" fillId="6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4" fontId="0" fillId="6" borderId="0" xfId="0" applyNumberFormat="1" applyFill="1" applyBorder="1" applyAlignment="1">
      <alignment horizontal="center" vertical="center"/>
    </xf>
    <xf numFmtId="14" fontId="0" fillId="6" borderId="0" xfId="0" applyNumberForma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14" fillId="6" borderId="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9" fillId="6" borderId="36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9" fillId="6" borderId="37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1" fillId="2" borderId="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1" fillId="2" borderId="0" xfId="0" applyFont="1" applyFill="1" applyBorder="1" applyAlignment="1">
      <alignment vertical="center"/>
    </xf>
    <xf numFmtId="0" fontId="33" fillId="10" borderId="21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6" xfId="0" applyFont="1" applyFill="1" applyBorder="1" applyAlignment="1">
      <alignment horizontal="center" vertical="center"/>
    </xf>
    <xf numFmtId="14" fontId="26" fillId="2" borderId="0" xfId="0" applyNumberFormat="1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vertical="center"/>
    </xf>
    <xf numFmtId="0" fontId="32" fillId="2" borderId="27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14" fontId="26" fillId="2" borderId="0" xfId="0" applyNumberFormat="1" applyFont="1" applyFill="1" applyBorder="1" applyAlignment="1">
      <alignment vertical="center"/>
    </xf>
    <xf numFmtId="0" fontId="27" fillId="2" borderId="5" xfId="0" applyFont="1" applyFill="1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27" fillId="2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6" fillId="0" borderId="1" xfId="0" applyFont="1" applyBorder="1" applyAlignment="1">
      <alignment horizontal="left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4" fontId="3" fillId="2" borderId="0" xfId="0" applyNumberFormat="1" applyFont="1" applyFill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49" fontId="14" fillId="2" borderId="14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/>
    </xf>
    <xf numFmtId="49" fontId="14" fillId="2" borderId="18" xfId="0" applyNumberFormat="1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left" vertical="center"/>
    </xf>
    <xf numFmtId="0" fontId="19" fillId="2" borderId="29" xfId="0" applyFont="1" applyFill="1" applyBorder="1" applyAlignment="1">
      <alignment horizontal="left" vertical="center"/>
    </xf>
    <xf numFmtId="44" fontId="17" fillId="8" borderId="22" xfId="1" applyFont="1" applyFill="1" applyBorder="1" applyAlignment="1">
      <alignment horizontal="center" vertical="center"/>
    </xf>
    <xf numFmtId="44" fontId="17" fillId="8" borderId="23" xfId="1" applyFont="1" applyFill="1" applyBorder="1" applyAlignment="1">
      <alignment horizontal="center" vertical="center"/>
    </xf>
    <xf numFmtId="44" fontId="17" fillId="8" borderId="24" xfId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/>
    </xf>
    <xf numFmtId="0" fontId="21" fillId="2" borderId="32" xfId="0" applyFont="1" applyFill="1" applyBorder="1" applyAlignment="1">
      <alignment horizontal="left"/>
    </xf>
    <xf numFmtId="0" fontId="21" fillId="2" borderId="39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21" fillId="6" borderId="38" xfId="0" applyFont="1" applyFill="1" applyBorder="1" applyAlignment="1">
      <alignment horizontal="left"/>
    </xf>
    <xf numFmtId="0" fontId="21" fillId="6" borderId="32" xfId="0" applyFont="1" applyFill="1" applyBorder="1" applyAlignment="1">
      <alignment horizontal="left"/>
    </xf>
    <xf numFmtId="0" fontId="21" fillId="6" borderId="39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0" fontId="31" fillId="2" borderId="27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 vertical="center"/>
    </xf>
    <xf numFmtId="0" fontId="32" fillId="2" borderId="26" xfId="0" applyFont="1" applyFill="1" applyBorder="1" applyAlignment="1">
      <alignment horizontal="left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31" fillId="2" borderId="26" xfId="0" applyFont="1" applyFill="1" applyBorder="1" applyAlignment="1">
      <alignment horizontal="center" vertical="center"/>
    </xf>
    <xf numFmtId="0" fontId="33" fillId="10" borderId="22" xfId="0" applyFont="1" applyFill="1" applyBorder="1" applyAlignment="1">
      <alignment horizontal="center" vertical="center"/>
    </xf>
    <xf numFmtId="0" fontId="33" fillId="10" borderId="23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center" vertical="center"/>
    </xf>
    <xf numFmtId="44" fontId="33" fillId="10" borderId="22" xfId="1" applyFont="1" applyFill="1" applyBorder="1" applyAlignment="1">
      <alignment horizontal="center" vertical="center"/>
    </xf>
    <xf numFmtId="44" fontId="33" fillId="10" borderId="23" xfId="1" applyFont="1" applyFill="1" applyBorder="1" applyAlignment="1">
      <alignment horizontal="center" vertical="center"/>
    </xf>
    <xf numFmtId="44" fontId="33" fillId="10" borderId="24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3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914400</xdr:colOff>
          <xdr:row>8</xdr:row>
          <xdr:rowOff>47625</xdr:rowOff>
        </xdr:from>
        <xdr:to>
          <xdr:col>73</xdr:col>
          <xdr:colOff>123825</xdr:colOff>
          <xdr:row>14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Botão 2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654844</xdr:colOff>
      <xdr:row>7</xdr:row>
      <xdr:rowOff>163285</xdr:rowOff>
    </xdr:from>
    <xdr:to>
      <xdr:col>58</xdr:col>
      <xdr:colOff>372070</xdr:colOff>
      <xdr:row>39</xdr:row>
      <xdr:rowOff>163285</xdr:rowOff>
    </xdr:to>
    <xdr:sp macro="" textlink="">
      <xdr:nvSpPr>
        <xdr:cNvPr id="2" name="Retângulo de cantos arredondados 1"/>
        <xdr:cNvSpPr/>
      </xdr:nvSpPr>
      <xdr:spPr>
        <a:xfrm>
          <a:off x="654844" y="1086019"/>
          <a:ext cx="16594335" cy="7471172"/>
        </a:xfrm>
        <a:prstGeom prst="roundRect">
          <a:avLst>
            <a:gd name="adj" fmla="val 3839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863203</xdr:colOff>
      <xdr:row>9</xdr:row>
      <xdr:rowOff>29767</xdr:rowOff>
    </xdr:from>
    <xdr:to>
      <xdr:col>58</xdr:col>
      <xdr:colOff>193477</xdr:colOff>
      <xdr:row>16</xdr:row>
      <xdr:rowOff>163713</xdr:rowOff>
    </xdr:to>
    <xdr:sp macro="" textlink="">
      <xdr:nvSpPr>
        <xdr:cNvPr id="5" name="Retângulo de cantos arredondados 4"/>
        <xdr:cNvSpPr/>
      </xdr:nvSpPr>
      <xdr:spPr>
        <a:xfrm>
          <a:off x="863203" y="2024064"/>
          <a:ext cx="15269766" cy="1086446"/>
        </a:xfrm>
        <a:prstGeom prst="roundRect">
          <a:avLst>
            <a:gd name="adj" fmla="val 1200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866774</xdr:colOff>
      <xdr:row>19</xdr:row>
      <xdr:rowOff>63102</xdr:rowOff>
    </xdr:from>
    <xdr:to>
      <xdr:col>58</xdr:col>
      <xdr:colOff>197048</xdr:colOff>
      <xdr:row>23</xdr:row>
      <xdr:rowOff>193474</xdr:rowOff>
    </xdr:to>
    <xdr:sp macro="" textlink="">
      <xdr:nvSpPr>
        <xdr:cNvPr id="6" name="Retângulo de cantos arredondados 5"/>
        <xdr:cNvSpPr/>
      </xdr:nvSpPr>
      <xdr:spPr>
        <a:xfrm>
          <a:off x="866774" y="3575446"/>
          <a:ext cx="16207383" cy="1082872"/>
        </a:xfrm>
        <a:prstGeom prst="roundRect">
          <a:avLst>
            <a:gd name="adj" fmla="val 1200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825500</xdr:colOff>
      <xdr:row>5</xdr:row>
      <xdr:rowOff>190500</xdr:rowOff>
    </xdr:from>
    <xdr:to>
      <xdr:col>4</xdr:col>
      <xdr:colOff>219075</xdr:colOff>
      <xdr:row>6</xdr:row>
      <xdr:rowOff>628174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90500"/>
          <a:ext cx="3603625" cy="6757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1001_ADMINISTRATIVO/S2001_ADMINISTRACAO%20DE%20CARTEIRAS/Cobran&#231;a/MARCOS/LAYOUTS/C&#243;pia%20de%20HOMOLOGACAO%20BOLETOS%20BI%20NO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OLOGAÇÃO"/>
      <sheetName val="RESULTADO"/>
    </sheetNames>
    <sheetDataSet>
      <sheetData sheetId="0">
        <row r="49">
          <cell r="P49" t="str">
            <v>7</v>
          </cell>
        </row>
        <row r="70">
          <cell r="AG70" t="str">
            <v>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BZ135"/>
  <sheetViews>
    <sheetView tabSelected="1" zoomScaleNormal="100" workbookViewId="0">
      <selection activeCell="AO15" sqref="AO15"/>
    </sheetView>
  </sheetViews>
  <sheetFormatPr defaultColWidth="2.7109375" defaultRowHeight="12" x14ac:dyDescent="0.2"/>
  <cols>
    <col min="1" max="1" width="12" style="35" customWidth="1"/>
    <col min="2" max="55" width="2.85546875" style="3" customWidth="1"/>
    <col min="56" max="16384" width="2.7109375" style="3"/>
  </cols>
  <sheetData>
    <row r="1" spans="1:71" x14ac:dyDescent="0.2">
      <c r="A1" s="1"/>
      <c r="B1" s="2"/>
      <c r="C1" s="2"/>
      <c r="D1" s="2"/>
      <c r="E1" s="2"/>
      <c r="F1" s="2"/>
      <c r="G1" s="2"/>
      <c r="H1" s="2"/>
      <c r="I1" s="172">
        <v>11689203</v>
      </c>
      <c r="J1" s="172"/>
      <c r="K1" s="172"/>
      <c r="L1" s="172"/>
      <c r="M1" s="172"/>
      <c r="N1" s="172"/>
      <c r="O1" s="172"/>
      <c r="P1" s="17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1" x14ac:dyDescent="0.2">
      <c r="A2" s="1"/>
      <c r="B2" s="2"/>
      <c r="C2" s="2"/>
      <c r="D2" s="2"/>
      <c r="E2" s="2"/>
      <c r="F2" s="2"/>
      <c r="G2" s="2"/>
      <c r="H2" s="2"/>
      <c r="I2" s="172"/>
      <c r="J2" s="172"/>
      <c r="K2" s="172"/>
      <c r="L2" s="172"/>
      <c r="M2" s="172"/>
      <c r="N2" s="172"/>
      <c r="O2" s="172"/>
      <c r="P2" s="172"/>
      <c r="Q2" s="2"/>
      <c r="R2" s="2"/>
      <c r="S2" s="2"/>
      <c r="T2" s="2"/>
      <c r="U2" s="2"/>
      <c r="V2" s="2"/>
      <c r="W2" s="2"/>
      <c r="X2" s="2"/>
      <c r="Y2" s="2"/>
      <c r="Z2" s="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1" ht="12.75" thickBot="1" x14ac:dyDescent="0.25">
      <c r="A3" s="178" t="s">
        <v>32</v>
      </c>
      <c r="B3" s="178"/>
      <c r="C3" s="178"/>
      <c r="D3" s="178"/>
      <c r="E3" s="178"/>
      <c r="F3" s="17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178" t="s">
        <v>16</v>
      </c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4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1" ht="15" customHeight="1" x14ac:dyDescent="0.2">
      <c r="A4" s="184" t="s">
        <v>3</v>
      </c>
      <c r="B4" s="184"/>
      <c r="C4" s="184"/>
      <c r="D4" s="184"/>
      <c r="E4" s="184"/>
      <c r="F4" s="6">
        <v>0</v>
      </c>
      <c r="G4" s="6">
        <v>0</v>
      </c>
      <c r="H4" s="6">
        <v>0</v>
      </c>
      <c r="I4" s="6">
        <v>1</v>
      </c>
      <c r="J4" s="6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180" t="s">
        <v>33</v>
      </c>
      <c r="AB4" s="180"/>
      <c r="AC4" s="180"/>
      <c r="AD4" s="180"/>
      <c r="AE4" s="180"/>
      <c r="AF4" s="180"/>
      <c r="AG4" s="180"/>
      <c r="AH4" s="180"/>
      <c r="AI4" s="180"/>
      <c r="AJ4" s="180"/>
      <c r="AK4" s="182">
        <v>44946</v>
      </c>
      <c r="AL4" s="182"/>
      <c r="AM4" s="182"/>
      <c r="AN4" s="182"/>
      <c r="AO4" s="182"/>
      <c r="AP4" s="182"/>
      <c r="AQ4" s="182"/>
      <c r="AR4" s="18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1" x14ac:dyDescent="0.2">
      <c r="A5" s="184" t="s">
        <v>5</v>
      </c>
      <c r="B5" s="184"/>
      <c r="C5" s="184"/>
      <c r="D5" s="184"/>
      <c r="E5" s="184"/>
      <c r="F5" s="6">
        <v>1</v>
      </c>
      <c r="G5" s="6">
        <v>2</v>
      </c>
      <c r="H5" s="6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3"/>
      <c r="AL5" s="183"/>
      <c r="AM5" s="183"/>
      <c r="AN5" s="183"/>
      <c r="AO5" s="183"/>
      <c r="AP5" s="183"/>
      <c r="AQ5" s="183"/>
      <c r="AR5" s="183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1" hidden="1" x14ac:dyDescent="0.2">
      <c r="A6" s="184" t="s">
        <v>4</v>
      </c>
      <c r="B6" s="184"/>
      <c r="C6" s="184"/>
      <c r="D6" s="184"/>
      <c r="E6" s="184"/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8</v>
      </c>
      <c r="L6" s="6">
        <v>3</v>
      </c>
      <c r="M6" s="6">
        <v>3</v>
      </c>
      <c r="N6" s="6">
        <v>3</v>
      </c>
      <c r="O6" s="6">
        <v>7</v>
      </c>
      <c r="P6" s="2"/>
      <c r="Q6" s="2"/>
      <c r="R6" s="2"/>
      <c r="S6" s="2"/>
      <c r="T6" s="2"/>
      <c r="U6" s="2"/>
      <c r="V6" s="2"/>
      <c r="W6" s="2"/>
      <c r="X6" s="2"/>
      <c r="Y6" s="2"/>
      <c r="Z6" s="7"/>
      <c r="AA6" s="8"/>
      <c r="AB6" s="48"/>
      <c r="AC6" s="48"/>
      <c r="AD6" s="48"/>
      <c r="AE6" s="48"/>
      <c r="AF6" s="2"/>
      <c r="AG6" s="2"/>
      <c r="AH6" s="2"/>
      <c r="AI6" s="2"/>
      <c r="AJ6" s="2"/>
      <c r="AK6" s="2"/>
      <c r="AL6" s="185">
        <v>36710</v>
      </c>
      <c r="AM6" s="185"/>
      <c r="AN6" s="185"/>
      <c r="AO6" s="185"/>
      <c r="AP6" s="185"/>
      <c r="AQ6" s="185"/>
      <c r="AR6" s="185"/>
      <c r="AS6" s="176" t="s">
        <v>34</v>
      </c>
      <c r="AT6" s="177"/>
      <c r="AU6" s="177"/>
      <c r="AV6" s="177"/>
      <c r="AW6" s="177"/>
      <c r="AX6" s="177"/>
      <c r="AY6" s="177"/>
      <c r="AZ6" s="177">
        <f>AK4-AL6+1000</f>
        <v>9236</v>
      </c>
      <c r="BA6" s="177"/>
      <c r="BB6" s="177"/>
      <c r="BC6" s="177"/>
      <c r="BD6" s="177"/>
      <c r="BE6" s="179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1" ht="12.75" thickBot="1" x14ac:dyDescent="0.25">
      <c r="A7" s="174" t="s">
        <v>6</v>
      </c>
      <c r="B7" s="174"/>
      <c r="C7" s="174"/>
      <c r="D7" s="174"/>
      <c r="E7" s="174"/>
      <c r="F7" s="6">
        <f>IF((LEN($R$7)-9)&gt;0,MID($R$7,LEN($R$7)-9,1),0)</f>
        <v>0</v>
      </c>
      <c r="G7" s="6">
        <f>IF((LEN($R$7)-8)&gt;0,MID($R$7,LEN($R$7)-8,1),0)</f>
        <v>0</v>
      </c>
      <c r="H7" s="6" t="str">
        <f>IF((LEN($R$7)-7)&gt;0,MID($R$7,LEN($R$7)-7,1),0)</f>
        <v>9</v>
      </c>
      <c r="I7" s="6" t="str">
        <f>IF((LEN($R$7)-6)&gt;0,MID($R$7,LEN($R$7)-6,1),0)</f>
        <v>6</v>
      </c>
      <c r="J7" s="6" t="str">
        <f>IF((LEN($R$7)-5)&gt;0,MID($R$7,LEN($R$7)-5,1),0)</f>
        <v>9</v>
      </c>
      <c r="K7" s="6" t="str">
        <f>IF((LEN($R$7)-4)&gt;0,MID($R$7,LEN($R$7)-4,1),0)</f>
        <v>2</v>
      </c>
      <c r="L7" s="6" t="str">
        <f>IF((LEN($R$7)-3)&gt;0,MID($R$7,LEN($R$7)-3,1),0)</f>
        <v>8</v>
      </c>
      <c r="M7" s="6" t="str">
        <f>IF((LEN($R$7)-2)&gt;0,MID($R$7,LEN($R$7)-2,1),0)</f>
        <v>1</v>
      </c>
      <c r="N7" s="6" t="str">
        <f>IF((LEN($R$7)-1)&gt;0,MID($R$7,LEN($R$7)-1,1),0)</f>
        <v>7</v>
      </c>
      <c r="O7" s="6" t="str">
        <f>IF(LEN($R$7)&gt;0,MID($R$7,LEN($R$7),1),0)</f>
        <v>9</v>
      </c>
      <c r="P7" s="2"/>
      <c r="Q7" s="2"/>
      <c r="R7" s="186">
        <v>96928179</v>
      </c>
      <c r="S7" s="186"/>
      <c r="T7" s="186"/>
      <c r="U7" s="186"/>
      <c r="V7" s="186"/>
      <c r="W7" s="186"/>
      <c r="X7" s="186"/>
      <c r="Y7" s="2"/>
      <c r="Z7" s="7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1" ht="12.75" thickBot="1" x14ac:dyDescent="0.25">
      <c r="A8" s="174" t="s">
        <v>11</v>
      </c>
      <c r="B8" s="174"/>
      <c r="C8" s="174"/>
      <c r="D8" s="174"/>
      <c r="E8" s="174"/>
      <c r="F8" s="6">
        <f t="shared" ref="F8:O8" si="0">F7</f>
        <v>0</v>
      </c>
      <c r="G8" s="6">
        <f t="shared" si="0"/>
        <v>0</v>
      </c>
      <c r="H8" s="6" t="str">
        <f t="shared" si="0"/>
        <v>9</v>
      </c>
      <c r="I8" s="6" t="str">
        <f t="shared" si="0"/>
        <v>6</v>
      </c>
      <c r="J8" s="6" t="str">
        <f t="shared" si="0"/>
        <v>9</v>
      </c>
      <c r="K8" s="6" t="str">
        <f t="shared" si="0"/>
        <v>2</v>
      </c>
      <c r="L8" s="6" t="str">
        <f t="shared" si="0"/>
        <v>8</v>
      </c>
      <c r="M8" s="6" t="str">
        <f t="shared" si="0"/>
        <v>1</v>
      </c>
      <c r="N8" s="6" t="str">
        <f t="shared" si="0"/>
        <v>7</v>
      </c>
      <c r="O8" s="6" t="str">
        <f t="shared" si="0"/>
        <v>9</v>
      </c>
      <c r="P8" s="42">
        <f>'NÃO MEXER'!P8</f>
        <v>2</v>
      </c>
      <c r="Q8" s="2"/>
      <c r="R8" s="186"/>
      <c r="S8" s="186"/>
      <c r="T8" s="186"/>
      <c r="U8" s="186"/>
      <c r="V8" s="186"/>
      <c r="W8" s="186"/>
      <c r="X8" s="186"/>
      <c r="Y8" s="2"/>
      <c r="Z8" s="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1" x14ac:dyDescent="0.2">
      <c r="A9" s="174" t="s">
        <v>14</v>
      </c>
      <c r="B9" s="174"/>
      <c r="C9" s="174"/>
      <c r="D9" s="174"/>
      <c r="E9" s="174"/>
      <c r="F9" s="6">
        <v>6</v>
      </c>
      <c r="G9" s="6">
        <v>3</v>
      </c>
      <c r="H9" s="6">
        <v>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1" x14ac:dyDescent="0.2">
      <c r="A10" s="174" t="s">
        <v>13</v>
      </c>
      <c r="B10" s="174"/>
      <c r="C10" s="174"/>
      <c r="D10" s="174"/>
      <c r="E10" s="174"/>
      <c r="F10" s="6">
        <v>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7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1" x14ac:dyDescent="0.2">
      <c r="A11" s="174" t="s">
        <v>17</v>
      </c>
      <c r="B11" s="174"/>
      <c r="C11" s="174"/>
      <c r="D11" s="174"/>
      <c r="E11" s="174"/>
      <c r="F11" s="6">
        <v>0</v>
      </c>
      <c r="G11" s="6">
        <v>0</v>
      </c>
      <c r="H11" s="6">
        <v>0</v>
      </c>
      <c r="I11" s="6">
        <v>1</v>
      </c>
      <c r="J11" s="6">
        <v>2</v>
      </c>
      <c r="K11" s="6">
        <v>7</v>
      </c>
      <c r="L11" s="6">
        <v>5</v>
      </c>
      <c r="M11" s="6">
        <v>0</v>
      </c>
      <c r="N11" s="6">
        <v>0</v>
      </c>
      <c r="O11" s="6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7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1" x14ac:dyDescent="0.2">
      <c r="A12" s="174" t="s">
        <v>19</v>
      </c>
      <c r="B12" s="174"/>
      <c r="C12" s="174"/>
      <c r="D12" s="174"/>
      <c r="E12" s="174"/>
      <c r="F12" s="6">
        <v>5</v>
      </c>
      <c r="G12" s="6">
        <v>4</v>
      </c>
      <c r="H12" s="6">
        <v>4</v>
      </c>
      <c r="I12" s="6">
        <v>7</v>
      </c>
      <c r="J12" s="6">
        <v>3</v>
      </c>
      <c r="K12" s="6">
        <v>9</v>
      </c>
      <c r="L12" s="6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7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1" x14ac:dyDescent="0.2">
      <c r="A13" s="174" t="s">
        <v>23</v>
      </c>
      <c r="B13" s="174"/>
      <c r="C13" s="174"/>
      <c r="D13" s="174"/>
      <c r="E13" s="174"/>
      <c r="F13" s="6">
        <f>MID($AZ$6,1,1)*1</f>
        <v>9</v>
      </c>
      <c r="G13" s="6">
        <f>MID($AZ$6,2,1)*1</f>
        <v>2</v>
      </c>
      <c r="H13" s="6">
        <f>MID($AZ$6,3,1)*1</f>
        <v>3</v>
      </c>
      <c r="I13" s="6">
        <f>MID($AZ$6,4,1)*1</f>
        <v>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7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ht="12.75" thickBot="1" x14ac:dyDescent="0.25">
      <c r="A16" s="175" t="s">
        <v>25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2"/>
      <c r="AU16" s="1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78" x14ac:dyDescent="0.2">
      <c r="A17" s="1"/>
      <c r="B17" s="12" t="s">
        <v>0</v>
      </c>
      <c r="C17" s="12" t="s">
        <v>0</v>
      </c>
      <c r="D17" s="12" t="s">
        <v>0</v>
      </c>
      <c r="E17" s="12" t="s">
        <v>20</v>
      </c>
      <c r="F17" s="25" t="s">
        <v>2</v>
      </c>
      <c r="G17" s="12" t="s">
        <v>21</v>
      </c>
      <c r="H17" s="12" t="s">
        <v>21</v>
      </c>
      <c r="I17" s="12" t="s">
        <v>21</v>
      </c>
      <c r="J17" s="12" t="s">
        <v>21</v>
      </c>
      <c r="K17" s="12" t="s">
        <v>22</v>
      </c>
      <c r="L17" s="12" t="s">
        <v>22</v>
      </c>
      <c r="M17" s="12" t="s">
        <v>22</v>
      </c>
      <c r="N17" s="12" t="s">
        <v>22</v>
      </c>
      <c r="O17" s="12" t="s">
        <v>22</v>
      </c>
      <c r="P17" s="12" t="s">
        <v>22</v>
      </c>
      <c r="Q17" s="12" t="s">
        <v>22</v>
      </c>
      <c r="R17" s="12" t="s">
        <v>22</v>
      </c>
      <c r="S17" s="12" t="s">
        <v>22</v>
      </c>
      <c r="T17" s="12" t="s">
        <v>22</v>
      </c>
      <c r="U17" s="12" t="s">
        <v>24</v>
      </c>
      <c r="V17" s="12" t="s">
        <v>24</v>
      </c>
      <c r="W17" s="12" t="s">
        <v>24</v>
      </c>
      <c r="X17" s="12" t="s">
        <v>24</v>
      </c>
      <c r="Y17" s="12" t="s">
        <v>24</v>
      </c>
      <c r="Z17" s="12" t="s">
        <v>24</v>
      </c>
      <c r="AA17" s="12" t="s">
        <v>24</v>
      </c>
      <c r="AB17" s="12" t="s">
        <v>24</v>
      </c>
      <c r="AC17" s="12" t="s">
        <v>24</v>
      </c>
      <c r="AD17" s="12" t="s">
        <v>24</v>
      </c>
      <c r="AE17" s="12" t="s">
        <v>24</v>
      </c>
      <c r="AF17" s="12" t="s">
        <v>24</v>
      </c>
      <c r="AG17" s="12" t="s">
        <v>24</v>
      </c>
      <c r="AH17" s="12" t="s">
        <v>24</v>
      </c>
      <c r="AI17" s="12" t="s">
        <v>24</v>
      </c>
      <c r="AJ17" s="12" t="s">
        <v>24</v>
      </c>
      <c r="AK17" s="12" t="s">
        <v>24</v>
      </c>
      <c r="AL17" s="12" t="s">
        <v>24</v>
      </c>
      <c r="AM17" s="12" t="s">
        <v>24</v>
      </c>
      <c r="AN17" s="12" t="s">
        <v>24</v>
      </c>
      <c r="AO17" s="12" t="s">
        <v>24</v>
      </c>
      <c r="AP17" s="12" t="s">
        <v>24</v>
      </c>
      <c r="AQ17" s="12" t="s">
        <v>24</v>
      </c>
      <c r="AR17" s="12" t="s">
        <v>24</v>
      </c>
      <c r="AS17" s="12" t="s">
        <v>24</v>
      </c>
      <c r="AT17" s="2"/>
      <c r="AU17" s="2"/>
      <c r="AV17" s="1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1:78" x14ac:dyDescent="0.2">
      <c r="A18" s="1"/>
      <c r="B18" s="27">
        <f>'NÃO MEXER'!B77</f>
        <v>6</v>
      </c>
      <c r="C18" s="27">
        <f>'NÃO MEXER'!C77</f>
        <v>3</v>
      </c>
      <c r="D18" s="27">
        <f>'NÃO MEXER'!D77</f>
        <v>3</v>
      </c>
      <c r="E18" s="27">
        <f>'NÃO MEXER'!E77</f>
        <v>9</v>
      </c>
      <c r="F18" s="31">
        <f>'NÃO MEXER'!F77</f>
        <v>2</v>
      </c>
      <c r="G18" s="27">
        <f>'NÃO MEXER'!G77</f>
        <v>9</v>
      </c>
      <c r="H18" s="27">
        <f>'NÃO MEXER'!H77</f>
        <v>2</v>
      </c>
      <c r="I18" s="27">
        <f>'NÃO MEXER'!I77</f>
        <v>3</v>
      </c>
      <c r="J18" s="27">
        <f>'NÃO MEXER'!J77</f>
        <v>6</v>
      </c>
      <c r="K18" s="27">
        <f>'NÃO MEXER'!K77</f>
        <v>0</v>
      </c>
      <c r="L18" s="27">
        <f>'NÃO MEXER'!L77</f>
        <v>0</v>
      </c>
      <c r="M18" s="27">
        <f>'NÃO MEXER'!M77</f>
        <v>0</v>
      </c>
      <c r="N18" s="27">
        <f>'NÃO MEXER'!N77</f>
        <v>1</v>
      </c>
      <c r="O18" s="27">
        <f>'NÃO MEXER'!O77</f>
        <v>2</v>
      </c>
      <c r="P18" s="27">
        <f>'NÃO MEXER'!P77</f>
        <v>7</v>
      </c>
      <c r="Q18" s="27">
        <f>'NÃO MEXER'!Q77</f>
        <v>5</v>
      </c>
      <c r="R18" s="27">
        <f>'NÃO MEXER'!R77</f>
        <v>0</v>
      </c>
      <c r="S18" s="27">
        <f>'NÃO MEXER'!S77</f>
        <v>0</v>
      </c>
      <c r="T18" s="27">
        <f>'NÃO MEXER'!T77</f>
        <v>0</v>
      </c>
      <c r="U18" s="27">
        <f>'NÃO MEXER'!U77</f>
        <v>0</v>
      </c>
      <c r="V18" s="27">
        <f>'NÃO MEXER'!V77</f>
        <v>0</v>
      </c>
      <c r="W18" s="27">
        <f>'NÃO MEXER'!W77</f>
        <v>0</v>
      </c>
      <c r="X18" s="27">
        <f>'NÃO MEXER'!X77</f>
        <v>1</v>
      </c>
      <c r="Y18" s="27">
        <f>'NÃO MEXER'!Y77</f>
        <v>1</v>
      </c>
      <c r="Z18" s="27">
        <f>'NÃO MEXER'!Z77</f>
        <v>2</v>
      </c>
      <c r="AA18" s="27">
        <f>'NÃO MEXER'!AA77</f>
        <v>1</v>
      </c>
      <c r="AB18" s="27">
        <f>'NÃO MEXER'!AB77</f>
        <v>5</v>
      </c>
      <c r="AC18" s="27">
        <f>'NÃO MEXER'!AC77</f>
        <v>4</v>
      </c>
      <c r="AD18" s="27">
        <f>'NÃO MEXER'!AD77</f>
        <v>4</v>
      </c>
      <c r="AE18" s="27">
        <f>'NÃO MEXER'!AE77</f>
        <v>7</v>
      </c>
      <c r="AF18" s="27">
        <f>'NÃO MEXER'!AF77</f>
        <v>3</v>
      </c>
      <c r="AG18" s="27">
        <f>'NÃO MEXER'!AG77</f>
        <v>9</v>
      </c>
      <c r="AH18" s="27">
        <f>'NÃO MEXER'!AH77</f>
        <v>0</v>
      </c>
      <c r="AI18" s="27">
        <f>'NÃO MEXER'!AI77</f>
        <v>0</v>
      </c>
      <c r="AJ18" s="27">
        <f>'NÃO MEXER'!AJ77</f>
        <v>0</v>
      </c>
      <c r="AK18" s="27" t="str">
        <f>'NÃO MEXER'!AK77</f>
        <v>9</v>
      </c>
      <c r="AL18" s="27" t="str">
        <f>'NÃO MEXER'!AL77</f>
        <v>6</v>
      </c>
      <c r="AM18" s="27" t="str">
        <f>'NÃO MEXER'!AM77</f>
        <v>9</v>
      </c>
      <c r="AN18" s="27" t="str">
        <f>'NÃO MEXER'!AN77</f>
        <v>2</v>
      </c>
      <c r="AO18" s="27" t="str">
        <f>'NÃO MEXER'!AO77</f>
        <v>8</v>
      </c>
      <c r="AP18" s="27" t="str">
        <f>'NÃO MEXER'!AP77</f>
        <v>1</v>
      </c>
      <c r="AQ18" s="27" t="str">
        <f>'NÃO MEXER'!AQ77</f>
        <v>7</v>
      </c>
      <c r="AR18" s="27" t="str">
        <f>'NÃO MEXER'!AR77</f>
        <v>9</v>
      </c>
      <c r="AS18" s="27">
        <f>'NÃO MEXER'!AS77</f>
        <v>2</v>
      </c>
      <c r="AT18" s="2"/>
      <c r="AU18" s="2"/>
      <c r="AV18" s="1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8" x14ac:dyDescent="0.2">
      <c r="A19" s="1"/>
      <c r="B19" s="2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8" ht="12.75" thickBot="1" x14ac:dyDescent="0.25">
      <c r="A20" s="175" t="s">
        <v>12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1:78" s="34" customFormat="1" x14ac:dyDescent="0.2">
      <c r="A21" s="32"/>
      <c r="B21" s="33" t="s">
        <v>0</v>
      </c>
      <c r="C21" s="33" t="s">
        <v>0</v>
      </c>
      <c r="D21" s="33" t="s">
        <v>0</v>
      </c>
      <c r="E21" s="33" t="s">
        <v>20</v>
      </c>
      <c r="F21" s="33" t="s">
        <v>24</v>
      </c>
      <c r="G21" s="33"/>
      <c r="H21" s="33" t="s">
        <v>24</v>
      </c>
      <c r="I21" s="33" t="s">
        <v>24</v>
      </c>
      <c r="J21" s="33" t="s">
        <v>24</v>
      </c>
      <c r="K21" s="33" t="s">
        <v>24</v>
      </c>
      <c r="L21" s="25" t="s">
        <v>2</v>
      </c>
      <c r="M21" s="25"/>
      <c r="N21" s="33" t="s">
        <v>24</v>
      </c>
      <c r="O21" s="33" t="s">
        <v>24</v>
      </c>
      <c r="P21" s="33" t="s">
        <v>24</v>
      </c>
      <c r="Q21" s="33" t="s">
        <v>24</v>
      </c>
      <c r="R21" s="33" t="s">
        <v>24</v>
      </c>
      <c r="S21" s="33"/>
      <c r="T21" s="33" t="s">
        <v>24</v>
      </c>
      <c r="U21" s="33" t="s">
        <v>24</v>
      </c>
      <c r="V21" s="33" t="s">
        <v>24</v>
      </c>
      <c r="W21" s="33" t="s">
        <v>24</v>
      </c>
      <c r="X21" s="33" t="s">
        <v>24</v>
      </c>
      <c r="Y21" s="25" t="s">
        <v>2</v>
      </c>
      <c r="Z21" s="25"/>
      <c r="AA21" s="33" t="s">
        <v>24</v>
      </c>
      <c r="AB21" s="33" t="s">
        <v>24</v>
      </c>
      <c r="AC21" s="33" t="s">
        <v>24</v>
      </c>
      <c r="AD21" s="33" t="s">
        <v>24</v>
      </c>
      <c r="AE21" s="33" t="s">
        <v>24</v>
      </c>
      <c r="AF21" s="33"/>
      <c r="AG21" s="33" t="s">
        <v>24</v>
      </c>
      <c r="AH21" s="33" t="s">
        <v>24</v>
      </c>
      <c r="AI21" s="33" t="s">
        <v>24</v>
      </c>
      <c r="AJ21" s="33" t="s">
        <v>24</v>
      </c>
      <c r="AK21" s="33" t="s">
        <v>24</v>
      </c>
      <c r="AL21" s="25" t="s">
        <v>2</v>
      </c>
      <c r="AM21" s="25"/>
      <c r="AN21" s="25" t="s">
        <v>2</v>
      </c>
      <c r="AO21" s="25"/>
      <c r="AP21" s="33" t="s">
        <v>21</v>
      </c>
      <c r="AQ21" s="33" t="s">
        <v>21</v>
      </c>
      <c r="AR21" s="33" t="s">
        <v>21</v>
      </c>
      <c r="AS21" s="33" t="s">
        <v>21</v>
      </c>
      <c r="AT21" s="33" t="s">
        <v>22</v>
      </c>
      <c r="AU21" s="33" t="s">
        <v>22</v>
      </c>
      <c r="AV21" s="33" t="s">
        <v>22</v>
      </c>
      <c r="AW21" s="33" t="s">
        <v>22</v>
      </c>
      <c r="AX21" s="33" t="s">
        <v>22</v>
      </c>
      <c r="AY21" s="33" t="s">
        <v>22</v>
      </c>
      <c r="AZ21" s="33" t="s">
        <v>22</v>
      </c>
      <c r="BA21" s="33" t="s">
        <v>22</v>
      </c>
      <c r="BB21" s="33" t="s">
        <v>22</v>
      </c>
      <c r="BC21" s="33" t="s">
        <v>22</v>
      </c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">
      <c r="A22" s="1"/>
      <c r="B22" s="27">
        <f>'NÃO MEXER'!B81</f>
        <v>6</v>
      </c>
      <c r="C22" s="27">
        <f>'NÃO MEXER'!C81</f>
        <v>3</v>
      </c>
      <c r="D22" s="27">
        <f>'NÃO MEXER'!D81</f>
        <v>3</v>
      </c>
      <c r="E22" s="27">
        <f>'NÃO MEXER'!E81</f>
        <v>9</v>
      </c>
      <c r="F22" s="27">
        <f>'NÃO MEXER'!F81</f>
        <v>0</v>
      </c>
      <c r="G22" s="2" t="s">
        <v>47</v>
      </c>
      <c r="H22" s="27">
        <f>'NÃO MEXER'!G81</f>
        <v>0</v>
      </c>
      <c r="I22" s="27">
        <f>'NÃO MEXER'!H81</f>
        <v>0</v>
      </c>
      <c r="J22" s="27">
        <f>'NÃO MEXER'!I81</f>
        <v>1</v>
      </c>
      <c r="K22" s="27">
        <f>'NÃO MEXER'!J81</f>
        <v>1</v>
      </c>
      <c r="L22" s="6" t="str">
        <f>'NÃO MEXER'!K81</f>
        <v>6</v>
      </c>
      <c r="M22" s="2" t="s">
        <v>47</v>
      </c>
      <c r="N22" s="27">
        <f>'NÃO MEXER'!L81</f>
        <v>2</v>
      </c>
      <c r="O22" s="27">
        <f>'NÃO MEXER'!M81</f>
        <v>1</v>
      </c>
      <c r="P22" s="27">
        <f>'NÃO MEXER'!N81</f>
        <v>5</v>
      </c>
      <c r="Q22" s="27">
        <f>'NÃO MEXER'!O81</f>
        <v>4</v>
      </c>
      <c r="R22" s="27">
        <f>'NÃO MEXER'!P81</f>
        <v>4</v>
      </c>
      <c r="S22" s="27" t="s">
        <v>47</v>
      </c>
      <c r="T22" s="27">
        <f>'NÃO MEXER'!Q81</f>
        <v>7</v>
      </c>
      <c r="U22" s="27">
        <f>'NÃO MEXER'!R81</f>
        <v>3</v>
      </c>
      <c r="V22" s="27">
        <f>'NÃO MEXER'!S81</f>
        <v>9</v>
      </c>
      <c r="W22" s="27">
        <f>'NÃO MEXER'!T81</f>
        <v>0</v>
      </c>
      <c r="X22" s="27">
        <f>'NÃO MEXER'!U81</f>
        <v>0</v>
      </c>
      <c r="Y22" s="6" t="str">
        <f>'NÃO MEXER'!V81</f>
        <v>2</v>
      </c>
      <c r="Z22" s="2" t="s">
        <v>47</v>
      </c>
      <c r="AA22" s="27">
        <f>'NÃO MEXER'!W81</f>
        <v>0</v>
      </c>
      <c r="AB22" s="27" t="str">
        <f>'NÃO MEXER'!X81</f>
        <v>9</v>
      </c>
      <c r="AC22" s="27" t="str">
        <f>'NÃO MEXER'!Y81</f>
        <v>6</v>
      </c>
      <c r="AD22" s="27" t="str">
        <f>'NÃO MEXER'!Z81</f>
        <v>9</v>
      </c>
      <c r="AE22" s="27" t="str">
        <f>'NÃO MEXER'!AA81</f>
        <v>2</v>
      </c>
      <c r="AF22" s="27" t="s">
        <v>47</v>
      </c>
      <c r="AG22" s="27" t="str">
        <f>'NÃO MEXER'!AB81</f>
        <v>8</v>
      </c>
      <c r="AH22" s="27" t="str">
        <f>'NÃO MEXER'!AC81</f>
        <v>1</v>
      </c>
      <c r="AI22" s="27" t="str">
        <f>'NÃO MEXER'!AD81</f>
        <v>7</v>
      </c>
      <c r="AJ22" s="27" t="str">
        <f>'NÃO MEXER'!AE81</f>
        <v>9</v>
      </c>
      <c r="AK22" s="27">
        <f>'NÃO MEXER'!AF81</f>
        <v>2</v>
      </c>
      <c r="AL22" s="6" t="str">
        <f>'NÃO MEXER'!AG81</f>
        <v>8</v>
      </c>
      <c r="AM22" s="2" t="s">
        <v>47</v>
      </c>
      <c r="AN22" s="31">
        <f>'NÃO MEXER'!AH81</f>
        <v>2</v>
      </c>
      <c r="AO22" s="2" t="s">
        <v>47</v>
      </c>
      <c r="AP22" s="27">
        <f>'NÃO MEXER'!AI81</f>
        <v>9</v>
      </c>
      <c r="AQ22" s="27">
        <f>'NÃO MEXER'!AJ81</f>
        <v>2</v>
      </c>
      <c r="AR22" s="27">
        <f>'NÃO MEXER'!AK81</f>
        <v>3</v>
      </c>
      <c r="AS22" s="27">
        <f>'NÃO MEXER'!AL81</f>
        <v>6</v>
      </c>
      <c r="AT22" s="27">
        <f>'NÃO MEXER'!AM81</f>
        <v>0</v>
      </c>
      <c r="AU22" s="27">
        <f>'NÃO MEXER'!AN81</f>
        <v>0</v>
      </c>
      <c r="AV22" s="27">
        <f>'NÃO MEXER'!AO81</f>
        <v>0</v>
      </c>
      <c r="AW22" s="27">
        <f>'NÃO MEXER'!AP81</f>
        <v>1</v>
      </c>
      <c r="AX22" s="27">
        <f>'NÃO MEXER'!AQ81</f>
        <v>2</v>
      </c>
      <c r="AY22" s="27">
        <f>'NÃO MEXER'!AR81</f>
        <v>7</v>
      </c>
      <c r="AZ22" s="27">
        <f>'NÃO MEXER'!AS81</f>
        <v>5</v>
      </c>
      <c r="BA22" s="27">
        <f>'NÃO MEXER'!AT81</f>
        <v>0</v>
      </c>
      <c r="BB22" s="27">
        <f>'NÃO MEXER'!AU81</f>
        <v>0</v>
      </c>
      <c r="BC22" s="27">
        <f>'NÃO MEXER'!AV81</f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8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8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1:78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1:78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73"/>
      <c r="S27" s="173"/>
      <c r="T27" s="173"/>
      <c r="U27" s="173"/>
      <c r="V27" s="173"/>
      <c r="W27" s="2"/>
      <c r="X27" s="2"/>
      <c r="Y27" s="2"/>
      <c r="Z27" s="2"/>
      <c r="AA27" s="2">
        <v>19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8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73"/>
      <c r="S28" s="173"/>
      <c r="T28" s="173"/>
      <c r="U28" s="173"/>
      <c r="V28" s="17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8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1:78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8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8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1:7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spans="1:7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spans="1:7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1:7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1:7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spans="1:7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spans="1:7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1:7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1:7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1:7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1:7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1:7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1:7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1:7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1:7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1:7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1:7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1:7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1:7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spans="1:7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1:7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1:7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1:7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1:7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1:7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1:7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1:7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1:7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spans="1:7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spans="1:7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spans="1:7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spans="1:7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spans="1:7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spans="1:7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1:7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spans="1:7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spans="1:7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1:7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1:7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1:7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1:7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spans="1:7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spans="1:7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spans="1:7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1:7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1:7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spans="1:7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spans="1:7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spans="1:7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spans="1:7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spans="1:7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spans="1:7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spans="1:7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spans="1:7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spans="1:7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spans="1:7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spans="1:7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spans="1:7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spans="1:7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spans="1:7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spans="1:7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spans="1:7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spans="1:7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spans="1:7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</row>
    <row r="126" spans="1:7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spans="1:7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spans="1:7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spans="1:7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spans="1:7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spans="1:7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spans="1:7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spans="1:7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spans="1:7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spans="1:7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</sheetData>
  <mergeCells count="23">
    <mergeCell ref="AZ6:BE6"/>
    <mergeCell ref="A7:E7"/>
    <mergeCell ref="A8:E8"/>
    <mergeCell ref="A9:E9"/>
    <mergeCell ref="AA4:AJ5"/>
    <mergeCell ref="AK4:AR5"/>
    <mergeCell ref="A4:E4"/>
    <mergeCell ref="A6:E6"/>
    <mergeCell ref="AL6:AR6"/>
    <mergeCell ref="A5:E5"/>
    <mergeCell ref="R7:X8"/>
    <mergeCell ref="I1:P2"/>
    <mergeCell ref="R27:V27"/>
    <mergeCell ref="R28:V28"/>
    <mergeCell ref="A10:E10"/>
    <mergeCell ref="A11:E11"/>
    <mergeCell ref="A12:E12"/>
    <mergeCell ref="A13:E13"/>
    <mergeCell ref="A16:AS16"/>
    <mergeCell ref="A20:AV20"/>
    <mergeCell ref="AS6:AY6"/>
    <mergeCell ref="A3:F3"/>
    <mergeCell ref="AA3:AR3"/>
  </mergeCells>
  <pageMargins left="0.511811024" right="0.511811024" top="0.78740157499999996" bottom="0.78740157499999996" header="0.31496062000000002" footer="0.31496062000000002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CW844"/>
  <sheetViews>
    <sheetView zoomScale="85" zoomScaleNormal="85" workbookViewId="0">
      <selection activeCell="BG25" sqref="BG25"/>
    </sheetView>
  </sheetViews>
  <sheetFormatPr defaultColWidth="9.140625" defaultRowHeight="15" x14ac:dyDescent="0.25"/>
  <cols>
    <col min="1" max="1" width="15" style="54" customWidth="1"/>
    <col min="2" max="2" width="2.42578125" style="55" customWidth="1"/>
    <col min="3" max="3" width="36.85546875" style="62" bestFit="1" customWidth="1"/>
    <col min="4" max="7" width="2.28515625" style="46" customWidth="1"/>
    <col min="8" max="8" width="3.42578125" style="46" customWidth="1"/>
    <col min="9" max="17" width="2.28515625" style="46" customWidth="1"/>
    <col min="18" max="18" width="3.42578125" style="46" customWidth="1"/>
    <col min="19" max="41" width="2.28515625" style="46" customWidth="1"/>
    <col min="42" max="42" width="2.42578125" style="46" customWidth="1"/>
    <col min="43" max="55" width="2.28515625" style="46" customWidth="1"/>
    <col min="56" max="56" width="2.7109375" style="46" customWidth="1"/>
    <col min="57" max="57" width="2.28515625" style="46" customWidth="1"/>
    <col min="58" max="58" width="2.140625" style="45" customWidth="1"/>
    <col min="59" max="59" width="28.28515625" style="54" bestFit="1" customWidth="1"/>
    <col min="60" max="60" width="4" style="54" hidden="1" customWidth="1"/>
    <col min="61" max="61" width="11.28515625" style="46" hidden="1" customWidth="1"/>
    <col min="62" max="62" width="4" style="54" hidden="1" customWidth="1"/>
    <col min="63" max="63" width="11.28515625" style="54" hidden="1" customWidth="1"/>
    <col min="64" max="68" width="3.28515625" style="54" hidden="1" customWidth="1"/>
    <col min="69" max="70" width="3.42578125" style="54" hidden="1" customWidth="1"/>
    <col min="71" max="71" width="11" style="54" hidden="1" customWidth="1"/>
    <col min="72" max="72" width="19.7109375" style="54" hidden="1" customWidth="1"/>
    <col min="73" max="73" width="0" style="54" hidden="1" customWidth="1"/>
    <col min="74" max="74" width="9.140625" style="55"/>
    <col min="75" max="16384" width="9.140625" style="54"/>
  </cols>
  <sheetData>
    <row r="1" spans="1:80" s="55" customFormat="1" ht="2.25" customHeight="1" x14ac:dyDescent="0.25">
      <c r="A1" s="112"/>
      <c r="B1" s="112"/>
      <c r="C1" s="113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5"/>
      <c r="BG1" s="112"/>
      <c r="BH1" s="112"/>
      <c r="BI1" s="114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</row>
    <row r="2" spans="1:80" s="94" customFormat="1" ht="13.5" customHeight="1" x14ac:dyDescent="0.25">
      <c r="A2" s="112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112"/>
      <c r="BH2" s="112"/>
      <c r="BI2" s="114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</row>
    <row r="3" spans="1:80" ht="21" x14ac:dyDescent="0.25">
      <c r="A3" s="112"/>
      <c r="B3" s="112"/>
      <c r="C3" s="192" t="s">
        <v>86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4"/>
      <c r="Z3" s="209" t="s">
        <v>84</v>
      </c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1"/>
      <c r="AX3" s="114"/>
      <c r="AY3" s="114"/>
      <c r="AZ3" s="114"/>
      <c r="BA3" s="114"/>
      <c r="BB3" s="114"/>
      <c r="BC3" s="114"/>
      <c r="BD3" s="114"/>
      <c r="BE3" s="114"/>
      <c r="BF3" s="115"/>
      <c r="BG3" s="112"/>
      <c r="BH3" s="116"/>
      <c r="BI3" s="118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2"/>
      <c r="BW3" s="116"/>
      <c r="BX3" s="116"/>
      <c r="BY3" s="116"/>
      <c r="BZ3" s="116"/>
      <c r="CA3" s="116"/>
    </row>
    <row r="4" spans="1:80" x14ac:dyDescent="0.25">
      <c r="A4" s="116"/>
      <c r="B4" s="112"/>
      <c r="C4" s="117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9"/>
      <c r="BG4" s="112"/>
      <c r="BH4" s="115"/>
      <c r="BI4" s="118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20"/>
      <c r="BU4" s="116"/>
      <c r="BV4" s="112"/>
      <c r="BW4" s="116"/>
      <c r="BX4" s="116"/>
      <c r="BY4" s="116"/>
      <c r="BZ4" s="116"/>
      <c r="CA4" s="116"/>
    </row>
    <row r="5" spans="1:80" ht="21" x14ac:dyDescent="0.25">
      <c r="A5" s="116"/>
      <c r="B5" s="112"/>
      <c r="C5" s="192" t="s">
        <v>85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4"/>
      <c r="Z5" s="209" t="s">
        <v>60</v>
      </c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1"/>
      <c r="AX5" s="114"/>
      <c r="AY5" s="114"/>
      <c r="AZ5" s="114"/>
      <c r="BA5" s="114"/>
      <c r="BB5" s="114"/>
      <c r="BC5" s="114"/>
      <c r="BD5" s="114"/>
      <c r="BE5" s="114"/>
      <c r="BF5" s="115"/>
      <c r="BG5" s="112"/>
      <c r="BH5" s="116"/>
      <c r="BI5" s="118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2"/>
      <c r="BW5" s="116"/>
      <c r="BX5" s="116"/>
      <c r="BY5" s="116"/>
      <c r="BZ5" s="116"/>
      <c r="CA5" s="116"/>
    </row>
    <row r="6" spans="1:80" s="55" customFormat="1" ht="15.75" customHeight="1" thickBot="1" x14ac:dyDescent="0.3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4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ht="9" customHeight="1" x14ac:dyDescent="0.25">
      <c r="A7" s="112"/>
      <c r="B7" s="95"/>
      <c r="C7" s="96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8"/>
      <c r="BG7" s="112"/>
      <c r="BH7" s="116"/>
      <c r="BI7" s="118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2"/>
      <c r="BW7" s="116"/>
      <c r="BX7" s="116"/>
      <c r="BY7" s="116"/>
      <c r="BZ7" s="116"/>
      <c r="CA7" s="116"/>
      <c r="CB7" s="116"/>
    </row>
    <row r="8" spans="1:80" x14ac:dyDescent="0.25">
      <c r="A8" s="112"/>
      <c r="B8" s="99"/>
      <c r="C8" s="57"/>
      <c r="D8" s="50"/>
      <c r="E8" s="50"/>
      <c r="F8" s="50"/>
      <c r="G8" s="50"/>
      <c r="H8" s="66" t="s">
        <v>7</v>
      </c>
      <c r="I8" s="50"/>
      <c r="J8" s="66" t="s">
        <v>7</v>
      </c>
      <c r="K8" s="67" t="s">
        <v>7</v>
      </c>
      <c r="L8" s="67" t="s">
        <v>7</v>
      </c>
      <c r="M8" s="67" t="s">
        <v>8</v>
      </c>
      <c r="N8" s="50"/>
      <c r="O8" s="50"/>
      <c r="P8" s="67" t="s">
        <v>8</v>
      </c>
      <c r="Q8" s="67" t="s">
        <v>8</v>
      </c>
      <c r="R8" s="67" t="s">
        <v>18</v>
      </c>
      <c r="S8" s="67" t="s">
        <v>18</v>
      </c>
      <c r="T8" s="67" t="s">
        <v>18</v>
      </c>
      <c r="U8" s="50"/>
      <c r="V8" s="67" t="s">
        <v>18</v>
      </c>
      <c r="W8" s="67" t="s">
        <v>18</v>
      </c>
      <c r="X8" s="67" t="s">
        <v>18</v>
      </c>
      <c r="Y8" s="67" t="s">
        <v>18</v>
      </c>
      <c r="Z8" s="67" t="s">
        <v>9</v>
      </c>
      <c r="AA8" s="58"/>
      <c r="AB8" s="58"/>
      <c r="AC8" s="67" t="s">
        <v>9</v>
      </c>
      <c r="AD8" s="67" t="s">
        <v>9</v>
      </c>
      <c r="AE8" s="67" t="s">
        <v>9</v>
      </c>
      <c r="AF8" s="67" t="s">
        <v>9</v>
      </c>
      <c r="AG8" s="67" t="s">
        <v>9</v>
      </c>
      <c r="AH8" s="59"/>
      <c r="AI8" s="67" t="s">
        <v>9</v>
      </c>
      <c r="AJ8" s="67" t="s">
        <v>9</v>
      </c>
      <c r="AK8" s="67" t="s">
        <v>9</v>
      </c>
      <c r="AL8" s="67" t="s">
        <v>9</v>
      </c>
      <c r="AM8" s="67" t="s">
        <v>9</v>
      </c>
      <c r="AN8" s="69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100"/>
      <c r="BG8" s="112"/>
      <c r="BH8" s="116"/>
      <c r="BI8" s="118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2"/>
      <c r="BW8" s="116"/>
      <c r="BX8" s="116"/>
      <c r="BY8" s="116"/>
      <c r="BZ8" s="116"/>
      <c r="CA8" s="116"/>
      <c r="CB8" s="116"/>
    </row>
    <row r="9" spans="1:80" s="45" customFormat="1" x14ac:dyDescent="0.25">
      <c r="A9" s="115"/>
      <c r="B9" s="101"/>
      <c r="C9" s="63"/>
      <c r="D9" s="66" t="s">
        <v>0</v>
      </c>
      <c r="E9" s="66" t="s">
        <v>0</v>
      </c>
      <c r="F9" s="66" t="s">
        <v>0</v>
      </c>
      <c r="G9" s="66" t="s">
        <v>20</v>
      </c>
      <c r="H9" s="66" t="s">
        <v>24</v>
      </c>
      <c r="I9" s="59"/>
      <c r="J9" s="66" t="s">
        <v>24</v>
      </c>
      <c r="K9" s="66" t="s">
        <v>24</v>
      </c>
      <c r="L9" s="66" t="s">
        <v>24</v>
      </c>
      <c r="M9" s="66" t="s">
        <v>24</v>
      </c>
      <c r="N9" s="68" t="s">
        <v>2</v>
      </c>
      <c r="O9" s="58"/>
      <c r="P9" s="66" t="s">
        <v>24</v>
      </c>
      <c r="Q9" s="66" t="s">
        <v>24</v>
      </c>
      <c r="R9" s="66" t="s">
        <v>24</v>
      </c>
      <c r="S9" s="66" t="s">
        <v>24</v>
      </c>
      <c r="T9" s="66" t="s">
        <v>24</v>
      </c>
      <c r="U9" s="59"/>
      <c r="V9" s="66" t="s">
        <v>24</v>
      </c>
      <c r="W9" s="66" t="s">
        <v>24</v>
      </c>
      <c r="X9" s="66" t="s">
        <v>24</v>
      </c>
      <c r="Y9" s="66" t="s">
        <v>24</v>
      </c>
      <c r="Z9" s="66" t="s">
        <v>24</v>
      </c>
      <c r="AA9" s="68" t="s">
        <v>2</v>
      </c>
      <c r="AB9" s="58"/>
      <c r="AC9" s="66" t="s">
        <v>24</v>
      </c>
      <c r="AD9" s="66" t="s">
        <v>24</v>
      </c>
      <c r="AE9" s="66" t="s">
        <v>24</v>
      </c>
      <c r="AF9" s="66" t="s">
        <v>24</v>
      </c>
      <c r="AG9" s="66" t="s">
        <v>24</v>
      </c>
      <c r="AH9" s="59"/>
      <c r="AI9" s="66" t="s">
        <v>24</v>
      </c>
      <c r="AJ9" s="66" t="s">
        <v>24</v>
      </c>
      <c r="AK9" s="66" t="s">
        <v>24</v>
      </c>
      <c r="AL9" s="66" t="s">
        <v>24</v>
      </c>
      <c r="AM9" s="66" t="s">
        <v>24</v>
      </c>
      <c r="AN9" s="68" t="s">
        <v>2</v>
      </c>
      <c r="AO9" s="58"/>
      <c r="AP9" s="68" t="s">
        <v>2</v>
      </c>
      <c r="AQ9" s="58"/>
      <c r="AR9" s="66" t="s">
        <v>21</v>
      </c>
      <c r="AS9" s="66" t="s">
        <v>21</v>
      </c>
      <c r="AT9" s="66" t="s">
        <v>21</v>
      </c>
      <c r="AU9" s="66" t="s">
        <v>21</v>
      </c>
      <c r="AV9" s="66" t="s">
        <v>22</v>
      </c>
      <c r="AW9" s="66" t="s">
        <v>22</v>
      </c>
      <c r="AX9" s="66" t="s">
        <v>22</v>
      </c>
      <c r="AY9" s="66" t="s">
        <v>22</v>
      </c>
      <c r="AZ9" s="66" t="s">
        <v>22</v>
      </c>
      <c r="BA9" s="66" t="s">
        <v>22</v>
      </c>
      <c r="BB9" s="66" t="s">
        <v>22</v>
      </c>
      <c r="BC9" s="66" t="s">
        <v>22</v>
      </c>
      <c r="BD9" s="66" t="s">
        <v>22</v>
      </c>
      <c r="BE9" s="66" t="s">
        <v>22</v>
      </c>
      <c r="BF9" s="100"/>
      <c r="BG9" s="115"/>
      <c r="BH9" s="119"/>
      <c r="BI9" s="118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5"/>
      <c r="BW9" s="119"/>
      <c r="BX9" s="119"/>
      <c r="BY9" s="119"/>
      <c r="BZ9" s="119"/>
      <c r="CA9" s="119"/>
      <c r="CB9" s="119"/>
    </row>
    <row r="10" spans="1:80" s="45" customFormat="1" ht="33.75" hidden="1" customHeight="1" x14ac:dyDescent="0.25">
      <c r="A10" s="115"/>
      <c r="B10" s="101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100"/>
      <c r="BG10" s="115"/>
      <c r="BH10" s="119"/>
      <c r="BI10" s="118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5"/>
      <c r="BW10" s="119"/>
      <c r="BX10" s="119"/>
      <c r="BY10" s="119"/>
      <c r="BZ10" s="119"/>
      <c r="CA10" s="119"/>
      <c r="CB10" s="119"/>
    </row>
    <row r="11" spans="1:80" s="45" customFormat="1" ht="37.5" hidden="1" customHeight="1" x14ac:dyDescent="0.25">
      <c r="A11" s="115"/>
      <c r="B11" s="101"/>
      <c r="C11" s="215" t="s">
        <v>81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6"/>
      <c r="BG11" s="115"/>
      <c r="BH11" s="119"/>
      <c r="BI11" s="118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5"/>
      <c r="BW11" s="119"/>
      <c r="BX11" s="119"/>
      <c r="BY11" s="119"/>
      <c r="BZ11" s="119"/>
      <c r="CA11" s="119"/>
      <c r="CB11" s="119"/>
    </row>
    <row r="12" spans="1:80" ht="9.75" hidden="1" customHeight="1" x14ac:dyDescent="0.25">
      <c r="A12" s="112"/>
      <c r="B12" s="99"/>
      <c r="C12" s="57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100"/>
      <c r="BG12" s="112"/>
      <c r="BH12" s="116"/>
      <c r="BI12" s="118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2"/>
      <c r="BW12" s="116"/>
      <c r="BX12" s="116"/>
      <c r="BY12" s="116"/>
      <c r="BZ12" s="116"/>
      <c r="CA12" s="116"/>
      <c r="CB12" s="116"/>
    </row>
    <row r="13" spans="1:80" s="55" customFormat="1" ht="30" hidden="1" customHeight="1" thickBot="1" x14ac:dyDescent="0.3">
      <c r="A13" s="112"/>
      <c r="B13" s="212" t="s">
        <v>12</v>
      </c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4"/>
      <c r="BG13" s="112"/>
      <c r="BH13" s="112"/>
      <c r="BI13" s="114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25">
      <c r="A14" s="112"/>
      <c r="B14" s="102"/>
      <c r="C14" s="76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103"/>
      <c r="BG14" s="112"/>
      <c r="BH14" s="116"/>
      <c r="BI14" s="118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2"/>
      <c r="BW14" s="116"/>
      <c r="BX14" s="116"/>
      <c r="BY14" s="116"/>
      <c r="BZ14" s="116"/>
      <c r="CA14" s="116"/>
      <c r="CB14" s="116"/>
    </row>
    <row r="15" spans="1:80" ht="15.75" x14ac:dyDescent="0.25">
      <c r="A15" s="112"/>
      <c r="B15" s="102"/>
      <c r="C15" s="78" t="s">
        <v>45</v>
      </c>
      <c r="D15" s="79">
        <f>D87*1</f>
        <v>6</v>
      </c>
      <c r="E15" s="79">
        <f>E87*1</f>
        <v>3</v>
      </c>
      <c r="F15" s="79">
        <f>F87*1</f>
        <v>3</v>
      </c>
      <c r="G15" s="79">
        <f>G87*1</f>
        <v>9</v>
      </c>
      <c r="H15" s="79">
        <f>H87*1</f>
        <v>0</v>
      </c>
      <c r="I15" s="79"/>
      <c r="J15" s="79">
        <f>I87*1</f>
        <v>0</v>
      </c>
      <c r="K15" s="79">
        <f>J87*1</f>
        <v>0</v>
      </c>
      <c r="L15" s="79">
        <f>K87*1</f>
        <v>1</v>
      </c>
      <c r="M15" s="79">
        <f>L87*1</f>
        <v>1</v>
      </c>
      <c r="N15" s="79">
        <f>M87*1</f>
        <v>6</v>
      </c>
      <c r="O15" s="79"/>
      <c r="P15" s="79">
        <f>N87*1</f>
        <v>2</v>
      </c>
      <c r="Q15" s="79">
        <f>O87*1</f>
        <v>1</v>
      </c>
      <c r="R15" s="79">
        <f>P87*1</f>
        <v>3</v>
      </c>
      <c r="S15" s="79">
        <f>Q87*1</f>
        <v>2</v>
      </c>
      <c r="T15" s="79">
        <f>R87*1</f>
        <v>4</v>
      </c>
      <c r="U15" s="79"/>
      <c r="V15" s="79">
        <f t="shared" ref="V15:AA15" si="0">S87*1</f>
        <v>3</v>
      </c>
      <c r="W15" s="79">
        <f t="shared" si="0"/>
        <v>0</v>
      </c>
      <c r="X15" s="79">
        <f t="shared" si="0"/>
        <v>2</v>
      </c>
      <c r="Y15" s="79">
        <f t="shared" si="0"/>
        <v>7</v>
      </c>
      <c r="Z15" s="79">
        <f t="shared" si="0"/>
        <v>0</v>
      </c>
      <c r="AA15" s="79">
        <f t="shared" si="0"/>
        <v>8</v>
      </c>
      <c r="AB15" s="79"/>
      <c r="AC15" s="79">
        <f>Y87*1</f>
        <v>0</v>
      </c>
      <c r="AD15" s="79" t="str">
        <f>Z87</f>
        <v>3</v>
      </c>
      <c r="AE15" s="79" t="str">
        <f>AA87</f>
        <v>5</v>
      </c>
      <c r="AF15" s="79" t="str">
        <f>AB87</f>
        <v>5</v>
      </c>
      <c r="AG15" s="79" t="str">
        <f>AC87</f>
        <v>2</v>
      </c>
      <c r="AH15" s="79"/>
      <c r="AI15" s="79" t="str">
        <f>AD87</f>
        <v>5</v>
      </c>
      <c r="AJ15" s="79" t="str">
        <f>AE87</f>
        <v>0</v>
      </c>
      <c r="AK15" s="79" t="str">
        <f>AF87</f>
        <v>3</v>
      </c>
      <c r="AL15" s="79" t="str">
        <f>AG87</f>
        <v>6</v>
      </c>
      <c r="AM15" s="79">
        <f t="shared" ref="AM15:AN15" si="1">AH87*1</f>
        <v>9</v>
      </c>
      <c r="AN15" s="79">
        <f t="shared" si="1"/>
        <v>4</v>
      </c>
      <c r="AO15" s="79"/>
      <c r="AP15" s="79">
        <f>AJ87*1</f>
        <v>5</v>
      </c>
      <c r="AQ15" s="79"/>
      <c r="AR15" s="79">
        <f>AK87*1</f>
        <v>9</v>
      </c>
      <c r="AS15" s="79">
        <f t="shared" ref="AS15:BE15" si="2">AL87*1</f>
        <v>2</v>
      </c>
      <c r="AT15" s="79">
        <f t="shared" si="2"/>
        <v>3</v>
      </c>
      <c r="AU15" s="79">
        <f t="shared" si="2"/>
        <v>6</v>
      </c>
      <c r="AV15" s="79">
        <f t="shared" si="2"/>
        <v>0</v>
      </c>
      <c r="AW15" s="79">
        <f t="shared" si="2"/>
        <v>0</v>
      </c>
      <c r="AX15" s="79">
        <f t="shared" si="2"/>
        <v>0</v>
      </c>
      <c r="AY15" s="79">
        <f t="shared" si="2"/>
        <v>1</v>
      </c>
      <c r="AZ15" s="79">
        <f t="shared" si="2"/>
        <v>2</v>
      </c>
      <c r="BA15" s="79">
        <f t="shared" si="2"/>
        <v>7</v>
      </c>
      <c r="BB15" s="79">
        <f t="shared" si="2"/>
        <v>5</v>
      </c>
      <c r="BC15" s="79">
        <f t="shared" si="2"/>
        <v>0</v>
      </c>
      <c r="BD15" s="79">
        <f t="shared" si="2"/>
        <v>0</v>
      </c>
      <c r="BE15" s="79">
        <f t="shared" si="2"/>
        <v>0</v>
      </c>
      <c r="BF15" s="104"/>
      <c r="BG15" s="121"/>
      <c r="BH15" s="122"/>
      <c r="BI15" s="122"/>
      <c r="BJ15" s="122"/>
      <c r="BK15" s="122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2"/>
      <c r="BW15" s="116"/>
      <c r="BX15" s="116"/>
      <c r="BY15" s="116"/>
      <c r="BZ15" s="116"/>
      <c r="CA15" s="116"/>
      <c r="CB15" s="116"/>
    </row>
    <row r="16" spans="1:80" x14ac:dyDescent="0.25">
      <c r="A16" s="112"/>
      <c r="B16" s="102"/>
      <c r="C16" s="80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104"/>
      <c r="BG16" s="115"/>
      <c r="BH16" s="116"/>
      <c r="BI16" s="122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2"/>
      <c r="BW16" s="116"/>
      <c r="BX16" s="116"/>
      <c r="BY16" s="116"/>
      <c r="BZ16" s="116"/>
      <c r="CA16" s="116"/>
      <c r="CB16" s="116"/>
    </row>
    <row r="17" spans="1:101" ht="15.75" x14ac:dyDescent="0.25">
      <c r="A17" s="112"/>
      <c r="B17" s="102"/>
      <c r="C17" s="78" t="s">
        <v>46</v>
      </c>
      <c r="D17" s="79">
        <f>HOMOLOGAÇÃO!B22</f>
        <v>6</v>
      </c>
      <c r="E17" s="79">
        <f>HOMOLOGAÇÃO!C22</f>
        <v>3</v>
      </c>
      <c r="F17" s="79">
        <f>HOMOLOGAÇÃO!D22</f>
        <v>3</v>
      </c>
      <c r="G17" s="79">
        <f>HOMOLOGAÇÃO!E22</f>
        <v>9</v>
      </c>
      <c r="H17" s="79">
        <f>HOMOLOGAÇÃO!F22</f>
        <v>0</v>
      </c>
      <c r="I17" s="79"/>
      <c r="J17" s="79">
        <f>HOMOLOGAÇÃO!H22</f>
        <v>0</v>
      </c>
      <c r="K17" s="79">
        <f>HOMOLOGAÇÃO!I22</f>
        <v>0</v>
      </c>
      <c r="L17" s="79">
        <f>HOMOLOGAÇÃO!J22</f>
        <v>1</v>
      </c>
      <c r="M17" s="79">
        <f>HOMOLOGAÇÃO!K22</f>
        <v>1</v>
      </c>
      <c r="N17" s="79">
        <f>N18*1</f>
        <v>6</v>
      </c>
      <c r="O17" s="79"/>
      <c r="P17" s="79">
        <f>HOMOLOGAÇÃO!N22</f>
        <v>2</v>
      </c>
      <c r="Q17" s="79">
        <f>HOMOLOGAÇÃO!O22</f>
        <v>1</v>
      </c>
      <c r="R17" s="79">
        <f>HOMOLOGAÇÃO!P22</f>
        <v>5</v>
      </c>
      <c r="S17" s="79">
        <f>HOMOLOGAÇÃO!Q22</f>
        <v>4</v>
      </c>
      <c r="T17" s="79">
        <f>HOMOLOGAÇÃO!R22</f>
        <v>4</v>
      </c>
      <c r="U17" s="79"/>
      <c r="V17" s="79">
        <f>HOMOLOGAÇÃO!T22</f>
        <v>7</v>
      </c>
      <c r="W17" s="79">
        <f>HOMOLOGAÇÃO!U22</f>
        <v>3</v>
      </c>
      <c r="X17" s="79">
        <f>HOMOLOGAÇÃO!V22</f>
        <v>9</v>
      </c>
      <c r="Y17" s="79">
        <f>HOMOLOGAÇÃO!W22</f>
        <v>0</v>
      </c>
      <c r="Z17" s="79">
        <f>HOMOLOGAÇÃO!X22</f>
        <v>0</v>
      </c>
      <c r="AA17" s="79">
        <f>AA18*1</f>
        <v>2</v>
      </c>
      <c r="AB17" s="79"/>
      <c r="AC17" s="79">
        <f>HOMOLOGAÇÃO!AA22</f>
        <v>0</v>
      </c>
      <c r="AD17" s="79" t="str">
        <f>HOMOLOGAÇÃO!AB22</f>
        <v>9</v>
      </c>
      <c r="AE17" s="79" t="str">
        <f>HOMOLOGAÇÃO!AC22</f>
        <v>6</v>
      </c>
      <c r="AF17" s="79" t="str">
        <f>HOMOLOGAÇÃO!AD22</f>
        <v>9</v>
      </c>
      <c r="AG17" s="79" t="str">
        <f>HOMOLOGAÇÃO!AE22</f>
        <v>2</v>
      </c>
      <c r="AH17" s="79"/>
      <c r="AI17" s="79" t="str">
        <f>HOMOLOGAÇÃO!AG22</f>
        <v>8</v>
      </c>
      <c r="AJ17" s="79" t="str">
        <f>HOMOLOGAÇÃO!AH22</f>
        <v>1</v>
      </c>
      <c r="AK17" s="79" t="str">
        <f>HOMOLOGAÇÃO!AI22</f>
        <v>7</v>
      </c>
      <c r="AL17" s="79" t="str">
        <f>HOMOLOGAÇÃO!AJ22</f>
        <v>9</v>
      </c>
      <c r="AM17" s="79">
        <f>HOMOLOGAÇÃO!AK22</f>
        <v>2</v>
      </c>
      <c r="AN17" s="79">
        <f>AM18*1</f>
        <v>8</v>
      </c>
      <c r="AO17" s="79"/>
      <c r="AP17" s="79">
        <f>HOMOLOGAÇÃO!AN22</f>
        <v>2</v>
      </c>
      <c r="AQ17" s="79"/>
      <c r="AR17" s="79">
        <f>HOMOLOGAÇÃO!AP22</f>
        <v>9</v>
      </c>
      <c r="AS17" s="79">
        <f>HOMOLOGAÇÃO!AQ22</f>
        <v>2</v>
      </c>
      <c r="AT17" s="79">
        <f>HOMOLOGAÇÃO!AR22</f>
        <v>3</v>
      </c>
      <c r="AU17" s="79">
        <f>HOMOLOGAÇÃO!AS22</f>
        <v>6</v>
      </c>
      <c r="AV17" s="79">
        <f>HOMOLOGAÇÃO!AT22</f>
        <v>0</v>
      </c>
      <c r="AW17" s="79">
        <f>HOMOLOGAÇÃO!AU22</f>
        <v>0</v>
      </c>
      <c r="AX17" s="79">
        <f>HOMOLOGAÇÃO!AV22</f>
        <v>0</v>
      </c>
      <c r="AY17" s="79">
        <f>HOMOLOGAÇÃO!AW22</f>
        <v>1</v>
      </c>
      <c r="AZ17" s="79">
        <f>HOMOLOGAÇÃO!AX22</f>
        <v>2</v>
      </c>
      <c r="BA17" s="79">
        <f>HOMOLOGAÇÃO!AY22</f>
        <v>7</v>
      </c>
      <c r="BB17" s="79">
        <f>HOMOLOGAÇÃO!AZ22</f>
        <v>5</v>
      </c>
      <c r="BC17" s="79">
        <f>HOMOLOGAÇÃO!BA22</f>
        <v>0</v>
      </c>
      <c r="BD17" s="79">
        <f>HOMOLOGAÇÃO!BB22</f>
        <v>0</v>
      </c>
      <c r="BE17" s="79">
        <f>HOMOLOGAÇÃO!BC22</f>
        <v>0</v>
      </c>
      <c r="BF17" s="104"/>
      <c r="BG17" s="121"/>
      <c r="BH17" s="122"/>
      <c r="BI17" s="122"/>
      <c r="BJ17" s="122"/>
      <c r="BK17" s="122"/>
      <c r="BL17" s="119"/>
      <c r="BM17" s="116"/>
      <c r="BN17" s="116"/>
      <c r="BO17" s="116"/>
      <c r="BP17" s="116"/>
      <c r="BQ17" s="116"/>
      <c r="BR17" s="116"/>
      <c r="BS17" s="116"/>
      <c r="BT17" s="116"/>
      <c r="BU17" s="116"/>
      <c r="BV17" s="112"/>
      <c r="BW17" s="116"/>
      <c r="BX17" s="116"/>
      <c r="BY17" s="116"/>
      <c r="BZ17" s="116"/>
      <c r="CA17" s="116"/>
      <c r="CB17" s="116"/>
    </row>
    <row r="18" spans="1:101" hidden="1" x14ac:dyDescent="0.25">
      <c r="A18" s="112"/>
      <c r="B18" s="102"/>
      <c r="C18" s="80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 t="str">
        <f>HOMOLOGAÇÃO!L22</f>
        <v>6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 t="str">
        <f>HOMOLOGAÇÃO!Y22</f>
        <v>2</v>
      </c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 t="str">
        <f>HOMOLOGAÇÃO!AL22</f>
        <v>8</v>
      </c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104"/>
      <c r="BG18" s="121"/>
      <c r="BH18" s="122"/>
      <c r="BI18" s="122"/>
      <c r="BJ18" s="122"/>
      <c r="BK18" s="119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2"/>
      <c r="BW18" s="116"/>
      <c r="BX18" s="116"/>
      <c r="BY18" s="116"/>
      <c r="BZ18" s="116"/>
      <c r="CA18" s="116"/>
      <c r="CB18" s="116"/>
    </row>
    <row r="19" spans="1:101" ht="12.75" hidden="1" customHeight="1" x14ac:dyDescent="0.25">
      <c r="A19" s="112"/>
      <c r="B19" s="102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104"/>
      <c r="BG19" s="121"/>
      <c r="BH19" s="122"/>
      <c r="BI19" s="122"/>
      <c r="BJ19" s="122"/>
      <c r="BK19" s="119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2"/>
      <c r="BW19" s="116"/>
      <c r="BX19" s="116"/>
      <c r="BY19" s="116"/>
      <c r="BZ19" s="116"/>
      <c r="CA19" s="116"/>
      <c r="CB19" s="116"/>
    </row>
    <row r="20" spans="1:101" ht="15.75" hidden="1" customHeight="1" x14ac:dyDescent="0.25">
      <c r="A20" s="112"/>
      <c r="B20" s="102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104"/>
      <c r="BG20" s="121"/>
      <c r="BH20" s="122"/>
      <c r="BI20" s="122"/>
      <c r="BJ20" s="122"/>
      <c r="BK20" s="119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2"/>
      <c r="BW20" s="116"/>
      <c r="BX20" s="116"/>
      <c r="BY20" s="116"/>
      <c r="BZ20" s="116"/>
      <c r="CA20" s="116"/>
      <c r="CB20" s="116"/>
    </row>
    <row r="21" spans="1:101" x14ac:dyDescent="0.25">
      <c r="A21" s="112"/>
      <c r="B21" s="102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81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81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103"/>
      <c r="BG21" s="112"/>
      <c r="BH21" s="116"/>
      <c r="BI21" s="118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2"/>
      <c r="BW21" s="116"/>
      <c r="BX21" s="116"/>
      <c r="BY21" s="116"/>
      <c r="BZ21" s="116"/>
      <c r="CA21" s="116"/>
      <c r="CB21" s="116"/>
    </row>
    <row r="22" spans="1:101" hidden="1" x14ac:dyDescent="0.25">
      <c r="A22" s="112"/>
      <c r="B22" s="102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 t="str">
        <f>[1]HOMOLOGAÇÃO!P49</f>
        <v>7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 t="str">
        <f>[1]HOMOLOGAÇÃO!AG70</f>
        <v>9</v>
      </c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103"/>
      <c r="BG22" s="112"/>
      <c r="BH22" s="116"/>
      <c r="BI22" s="118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2"/>
      <c r="BW22" s="116"/>
      <c r="BX22" s="116"/>
      <c r="BY22" s="116"/>
      <c r="BZ22" s="116"/>
      <c r="CA22" s="116"/>
      <c r="CB22" s="116"/>
    </row>
    <row r="23" spans="1:101" x14ac:dyDescent="0.25">
      <c r="A23" s="112"/>
      <c r="B23" s="102"/>
      <c r="C23" s="82" t="s">
        <v>36</v>
      </c>
      <c r="D23" s="87"/>
      <c r="E23" s="87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105"/>
      <c r="BG23" s="112"/>
      <c r="BH23" s="116"/>
      <c r="BI23" s="118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2"/>
      <c r="BW23" s="116"/>
      <c r="BX23" s="116"/>
      <c r="BY23" s="116"/>
      <c r="BZ23" s="116"/>
      <c r="CA23" s="116"/>
      <c r="CB23" s="116"/>
    </row>
    <row r="24" spans="1:101" x14ac:dyDescent="0.25">
      <c r="A24" s="112"/>
      <c r="B24" s="102"/>
      <c r="C24" s="83" t="s">
        <v>37</v>
      </c>
      <c r="D24" s="195" t="s">
        <v>77</v>
      </c>
      <c r="E24" s="196"/>
      <c r="F24" s="196"/>
      <c r="G24" s="196"/>
      <c r="H24" s="196"/>
      <c r="I24" s="196"/>
      <c r="J24" s="196"/>
      <c r="K24" s="196"/>
      <c r="L24" s="196"/>
      <c r="M24" s="196"/>
      <c r="N24" s="197"/>
      <c r="O24" s="72"/>
      <c r="P24" s="77"/>
      <c r="Q24" s="77"/>
      <c r="R24" s="77"/>
      <c r="S24" s="77"/>
      <c r="T24" s="77"/>
      <c r="U24" s="203" t="s">
        <v>37</v>
      </c>
      <c r="V24" s="204"/>
      <c r="W24" s="204"/>
      <c r="X24" s="204"/>
      <c r="Y24" s="204"/>
      <c r="Z24" s="204"/>
      <c r="AA24" s="204"/>
      <c r="AB24" s="204"/>
      <c r="AC24" s="204"/>
      <c r="AD24" s="205"/>
      <c r="AE24" s="195" t="s">
        <v>38</v>
      </c>
      <c r="AF24" s="196"/>
      <c r="AG24" s="196"/>
      <c r="AH24" s="196"/>
      <c r="AI24" s="196"/>
      <c r="AJ24" s="196"/>
      <c r="AK24" s="196"/>
      <c r="AL24" s="196"/>
      <c r="AM24" s="196"/>
      <c r="AN24" s="196"/>
      <c r="AO24" s="197"/>
      <c r="AP24" s="195" t="s">
        <v>39</v>
      </c>
      <c r="AQ24" s="196"/>
      <c r="AR24" s="196"/>
      <c r="AS24" s="196"/>
      <c r="AT24" s="196"/>
      <c r="AU24" s="196"/>
      <c r="AV24" s="196"/>
      <c r="AW24" s="196"/>
      <c r="AX24" s="197"/>
      <c r="AY24" s="77"/>
      <c r="AZ24" s="77"/>
      <c r="BA24" s="77"/>
      <c r="BB24" s="77"/>
      <c r="BC24" s="77"/>
      <c r="BD24" s="77"/>
      <c r="BE24" s="77"/>
      <c r="BF24" s="105"/>
      <c r="BG24" s="115"/>
      <c r="BH24" s="116"/>
      <c r="BI24" s="116"/>
      <c r="BJ24" s="118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2"/>
      <c r="BW24" s="116"/>
      <c r="BX24" s="116"/>
      <c r="BY24" s="116"/>
      <c r="BZ24" s="116"/>
      <c r="CA24" s="116"/>
      <c r="CB24" s="116"/>
    </row>
    <row r="25" spans="1:101" x14ac:dyDescent="0.25">
      <c r="A25" s="112"/>
      <c r="B25" s="102"/>
      <c r="C25" s="84" t="s">
        <v>40</v>
      </c>
      <c r="D25" s="71">
        <f>D17</f>
        <v>6</v>
      </c>
      <c r="E25" s="72">
        <f>E17</f>
        <v>3</v>
      </c>
      <c r="F25" s="72">
        <f>F17</f>
        <v>3</v>
      </c>
      <c r="G25" s="72"/>
      <c r="H25" s="72"/>
      <c r="I25" s="72"/>
      <c r="J25" s="72"/>
      <c r="K25" s="72"/>
      <c r="L25" s="72"/>
      <c r="M25" s="72"/>
      <c r="N25" s="85"/>
      <c r="O25" s="72"/>
      <c r="P25" s="77"/>
      <c r="Q25" s="77"/>
      <c r="R25" s="77"/>
      <c r="S25" s="77"/>
      <c r="T25" s="77"/>
      <c r="U25" s="86"/>
      <c r="V25" s="206" t="s">
        <v>40</v>
      </c>
      <c r="W25" s="206"/>
      <c r="X25" s="206"/>
      <c r="Y25" s="206"/>
      <c r="Z25" s="206"/>
      <c r="AA25" s="206"/>
      <c r="AB25" s="206"/>
      <c r="AC25" s="206"/>
      <c r="AD25" s="207"/>
      <c r="AE25" s="71">
        <f>D15</f>
        <v>6</v>
      </c>
      <c r="AF25" s="72">
        <f>E15</f>
        <v>3</v>
      </c>
      <c r="AG25" s="72">
        <f>F15</f>
        <v>3</v>
      </c>
      <c r="AH25" s="72"/>
      <c r="AI25" s="72"/>
      <c r="AJ25" s="72"/>
      <c r="AK25" s="72"/>
      <c r="AL25" s="72"/>
      <c r="AM25" s="72"/>
      <c r="AN25" s="72"/>
      <c r="AO25" s="85"/>
      <c r="AP25" s="198" t="str">
        <f t="shared" ref="AP25:AP32" si="3">IF(BJ25=BL25,"APROVADO","REPROVADO")</f>
        <v>APROVADO</v>
      </c>
      <c r="AQ25" s="199"/>
      <c r="AR25" s="199"/>
      <c r="AS25" s="199"/>
      <c r="AT25" s="199"/>
      <c r="AU25" s="199"/>
      <c r="AV25" s="199"/>
      <c r="AW25" s="199"/>
      <c r="AX25" s="200"/>
      <c r="AY25" s="77"/>
      <c r="AZ25" s="77"/>
      <c r="BA25" s="77"/>
      <c r="BB25" s="77"/>
      <c r="BC25" s="77"/>
      <c r="BD25" s="77"/>
      <c r="BE25" s="77"/>
      <c r="BF25" s="105"/>
      <c r="BG25" s="115"/>
      <c r="BH25" s="116"/>
      <c r="BI25" s="116"/>
      <c r="BJ25" s="115" t="str">
        <f t="shared" ref="BJ25:BJ33" si="4">D25&amp;E25&amp;F25&amp;G25&amp;H25&amp;I25&amp;J25&amp;K25&amp;L25&amp;M25</f>
        <v>633</v>
      </c>
      <c r="BK25" s="116"/>
      <c r="BL25" s="115" t="str">
        <f t="shared" ref="BL25:BL33" si="5">AE25&amp;AF25&amp;AG25&amp;AH25&amp;AI25&amp;AJ25&amp;AK25&amp;AL25&amp;AM25&amp;AN25</f>
        <v>633</v>
      </c>
      <c r="BM25" s="116"/>
      <c r="BN25" s="116"/>
      <c r="BO25" s="116"/>
      <c r="BP25" s="116"/>
      <c r="BQ25" s="116"/>
      <c r="BR25" s="116"/>
      <c r="BS25" s="116"/>
      <c r="BT25" s="116"/>
      <c r="BU25" s="116"/>
      <c r="BV25" s="112"/>
      <c r="BW25" s="116"/>
      <c r="BX25" s="116"/>
      <c r="BY25" s="116"/>
      <c r="BZ25" s="116"/>
      <c r="CA25" s="116"/>
      <c r="CB25" s="116"/>
    </row>
    <row r="26" spans="1:101" x14ac:dyDescent="0.25">
      <c r="A26" s="112"/>
      <c r="B26" s="102"/>
      <c r="C26" s="84" t="s">
        <v>41</v>
      </c>
      <c r="D26" s="71">
        <f>G17</f>
        <v>9</v>
      </c>
      <c r="E26" s="72"/>
      <c r="F26" s="72"/>
      <c r="G26" s="72"/>
      <c r="H26" s="72"/>
      <c r="I26" s="72"/>
      <c r="J26" s="72"/>
      <c r="K26" s="72"/>
      <c r="L26" s="72"/>
      <c r="M26" s="72"/>
      <c r="N26" s="85"/>
      <c r="O26" s="72"/>
      <c r="P26" s="77"/>
      <c r="Q26" s="77"/>
      <c r="R26" s="77"/>
      <c r="S26" s="77"/>
      <c r="T26" s="77"/>
      <c r="U26" s="86"/>
      <c r="V26" s="206" t="s">
        <v>41</v>
      </c>
      <c r="W26" s="206"/>
      <c r="X26" s="206"/>
      <c r="Y26" s="206"/>
      <c r="Z26" s="206"/>
      <c r="AA26" s="206"/>
      <c r="AB26" s="206"/>
      <c r="AC26" s="206"/>
      <c r="AD26" s="207"/>
      <c r="AE26" s="71">
        <f>G15</f>
        <v>9</v>
      </c>
      <c r="AF26" s="72"/>
      <c r="AG26" s="72"/>
      <c r="AH26" s="72"/>
      <c r="AI26" s="72"/>
      <c r="AJ26" s="72"/>
      <c r="AK26" s="72"/>
      <c r="AL26" s="72"/>
      <c r="AM26" s="72"/>
      <c r="AN26" s="72"/>
      <c r="AO26" s="85"/>
      <c r="AP26" s="198" t="str">
        <f t="shared" si="3"/>
        <v>APROVADO</v>
      </c>
      <c r="AQ26" s="199"/>
      <c r="AR26" s="199"/>
      <c r="AS26" s="199"/>
      <c r="AT26" s="199"/>
      <c r="AU26" s="199"/>
      <c r="AV26" s="199"/>
      <c r="AW26" s="199"/>
      <c r="AX26" s="200"/>
      <c r="AY26" s="77"/>
      <c r="AZ26" s="77"/>
      <c r="BA26" s="77"/>
      <c r="BB26" s="77"/>
      <c r="BC26" s="77"/>
      <c r="BD26" s="77"/>
      <c r="BE26" s="77"/>
      <c r="BF26" s="105"/>
      <c r="BG26" s="115"/>
      <c r="BH26" s="116"/>
      <c r="BI26" s="116"/>
      <c r="BJ26" s="115" t="str">
        <f t="shared" si="4"/>
        <v>9</v>
      </c>
      <c r="BK26" s="116"/>
      <c r="BL26" s="115" t="str">
        <f t="shared" si="5"/>
        <v>9</v>
      </c>
      <c r="BM26" s="116"/>
      <c r="BN26" s="116"/>
      <c r="BO26" s="116"/>
      <c r="BP26" s="116"/>
      <c r="BQ26" s="116"/>
      <c r="BR26" s="116"/>
      <c r="BS26" s="116"/>
      <c r="BT26" s="116"/>
      <c r="BU26" s="116"/>
      <c r="BV26" s="112"/>
      <c r="BW26" s="116"/>
      <c r="BX26" s="116"/>
      <c r="BY26" s="116"/>
      <c r="BZ26" s="116"/>
      <c r="CA26" s="116"/>
      <c r="CB26" s="116"/>
      <c r="CM26" s="47">
        <f>DH15</f>
        <v>0</v>
      </c>
      <c r="CN26" s="47">
        <f t="shared" ref="CN26:CR29" si="6">DK15</f>
        <v>0</v>
      </c>
      <c r="CO26" s="47">
        <f t="shared" si="6"/>
        <v>0</v>
      </c>
      <c r="CP26" s="47">
        <f t="shared" si="6"/>
        <v>0</v>
      </c>
      <c r="CQ26" s="47">
        <f t="shared" si="6"/>
        <v>0</v>
      </c>
      <c r="CR26" s="47">
        <f t="shared" si="6"/>
        <v>0</v>
      </c>
      <c r="CS26" s="47">
        <f t="shared" ref="CS26:CW29" si="7">DQ15</f>
        <v>0</v>
      </c>
      <c r="CT26" s="47">
        <f t="shared" si="7"/>
        <v>0</v>
      </c>
      <c r="CU26" s="47">
        <f t="shared" si="7"/>
        <v>0</v>
      </c>
      <c r="CV26" s="47">
        <f t="shared" si="7"/>
        <v>0</v>
      </c>
      <c r="CW26" s="50">
        <f t="shared" si="7"/>
        <v>0</v>
      </c>
    </row>
    <row r="27" spans="1:101" x14ac:dyDescent="0.25">
      <c r="A27" s="112"/>
      <c r="B27" s="102"/>
      <c r="C27" s="84" t="s">
        <v>79</v>
      </c>
      <c r="D27" s="71">
        <f>M17</f>
        <v>1</v>
      </c>
      <c r="E27" s="72">
        <f>P17</f>
        <v>2</v>
      </c>
      <c r="F27" s="72">
        <f>Q17</f>
        <v>1</v>
      </c>
      <c r="G27" s="72"/>
      <c r="H27" s="72"/>
      <c r="I27" s="72"/>
      <c r="J27" s="72"/>
      <c r="K27" s="72"/>
      <c r="L27" s="72"/>
      <c r="M27" s="72"/>
      <c r="N27" s="85"/>
      <c r="O27" s="72"/>
      <c r="P27" s="77"/>
      <c r="Q27" s="77"/>
      <c r="R27" s="77"/>
      <c r="S27" s="77"/>
      <c r="T27" s="77"/>
      <c r="U27" s="86"/>
      <c r="V27" s="206" t="s">
        <v>79</v>
      </c>
      <c r="W27" s="206"/>
      <c r="X27" s="206"/>
      <c r="Y27" s="206"/>
      <c r="Z27" s="206"/>
      <c r="AA27" s="206"/>
      <c r="AB27" s="206"/>
      <c r="AC27" s="206"/>
      <c r="AD27" s="207"/>
      <c r="AE27" s="71">
        <f>M15</f>
        <v>1</v>
      </c>
      <c r="AF27" s="72">
        <f>P15</f>
        <v>2</v>
      </c>
      <c r="AG27" s="72">
        <f>Q15</f>
        <v>1</v>
      </c>
      <c r="AH27" s="72"/>
      <c r="AI27" s="72"/>
      <c r="AJ27" s="72"/>
      <c r="AK27" s="72"/>
      <c r="AL27" s="72"/>
      <c r="AM27" s="72"/>
      <c r="AN27" s="72"/>
      <c r="AO27" s="85"/>
      <c r="AP27" s="198" t="str">
        <f>IF(BJ27=BL27,"APROVADO","REPROVADO")</f>
        <v>APROVADO</v>
      </c>
      <c r="AQ27" s="199"/>
      <c r="AR27" s="199"/>
      <c r="AS27" s="199"/>
      <c r="AT27" s="199"/>
      <c r="AU27" s="199"/>
      <c r="AV27" s="199"/>
      <c r="AW27" s="199"/>
      <c r="AX27" s="200"/>
      <c r="AY27" s="77"/>
      <c r="AZ27" s="77"/>
      <c r="BA27" s="77"/>
      <c r="BB27" s="77"/>
      <c r="BC27" s="77"/>
      <c r="BD27" s="77"/>
      <c r="BE27" s="77"/>
      <c r="BF27" s="105"/>
      <c r="BG27" s="115"/>
      <c r="BH27" s="116"/>
      <c r="BI27" s="116"/>
      <c r="BJ27" s="115" t="str">
        <f t="shared" si="4"/>
        <v>121</v>
      </c>
      <c r="BK27" s="116"/>
      <c r="BL27" s="115" t="str">
        <f t="shared" si="5"/>
        <v>121</v>
      </c>
      <c r="BM27" s="116"/>
      <c r="BN27" s="116"/>
      <c r="BO27" s="116"/>
      <c r="BP27" s="116"/>
      <c r="BQ27" s="116"/>
      <c r="BR27" s="116"/>
      <c r="BS27" s="116"/>
      <c r="BT27" s="116"/>
      <c r="BU27" s="116"/>
      <c r="BV27" s="112"/>
      <c r="BW27" s="116"/>
      <c r="BX27" s="116"/>
      <c r="BY27" s="116"/>
      <c r="BZ27" s="116"/>
      <c r="CA27" s="116"/>
      <c r="CB27" s="116"/>
      <c r="CM27" s="47">
        <f>DH16</f>
        <v>0</v>
      </c>
      <c r="CN27" s="47">
        <f t="shared" si="6"/>
        <v>0</v>
      </c>
      <c r="CO27" s="47">
        <f t="shared" si="6"/>
        <v>0</v>
      </c>
      <c r="CP27" s="47">
        <f t="shared" si="6"/>
        <v>0</v>
      </c>
      <c r="CQ27" s="47">
        <f t="shared" si="6"/>
        <v>0</v>
      </c>
      <c r="CR27" s="47">
        <f t="shared" si="6"/>
        <v>0</v>
      </c>
      <c r="CS27" s="47">
        <f t="shared" si="7"/>
        <v>0</v>
      </c>
      <c r="CT27" s="47">
        <f t="shared" si="7"/>
        <v>0</v>
      </c>
      <c r="CU27" s="47">
        <f t="shared" si="7"/>
        <v>0</v>
      </c>
      <c r="CV27" s="47">
        <f t="shared" si="7"/>
        <v>0</v>
      </c>
      <c r="CW27" s="50">
        <f t="shared" si="7"/>
        <v>0</v>
      </c>
    </row>
    <row r="28" spans="1:101" ht="15.75" x14ac:dyDescent="0.25">
      <c r="A28" s="112"/>
      <c r="B28" s="102"/>
      <c r="C28" s="84" t="s">
        <v>80</v>
      </c>
      <c r="D28" s="71">
        <f>Z17</f>
        <v>0</v>
      </c>
      <c r="E28" s="72">
        <f>AC17</f>
        <v>0</v>
      </c>
      <c r="F28" s="72" t="str">
        <f>AD17</f>
        <v>9</v>
      </c>
      <c r="G28" s="72" t="str">
        <f>AE17</f>
        <v>6</v>
      </c>
      <c r="H28" s="72" t="str">
        <f>AF17</f>
        <v>9</v>
      </c>
      <c r="I28" s="72" t="str">
        <f>AG17</f>
        <v>2</v>
      </c>
      <c r="J28" s="72" t="str">
        <f>AI17</f>
        <v>8</v>
      </c>
      <c r="K28" s="72" t="str">
        <f>AJ17</f>
        <v>1</v>
      </c>
      <c r="L28" s="72" t="str">
        <f>AK17</f>
        <v>7</v>
      </c>
      <c r="M28" s="72" t="str">
        <f>AL17</f>
        <v>9</v>
      </c>
      <c r="N28" s="88"/>
      <c r="O28" s="72"/>
      <c r="P28" s="77"/>
      <c r="Q28" s="77"/>
      <c r="R28" s="77"/>
      <c r="S28" s="77"/>
      <c r="T28" s="77"/>
      <c r="U28" s="86"/>
      <c r="V28" s="221" t="s">
        <v>80</v>
      </c>
      <c r="W28" s="221"/>
      <c r="X28" s="221"/>
      <c r="Y28" s="221"/>
      <c r="Z28" s="221"/>
      <c r="AA28" s="221"/>
      <c r="AB28" s="221"/>
      <c r="AC28" s="221"/>
      <c r="AD28" s="222"/>
      <c r="AE28" s="71">
        <f>Z15</f>
        <v>0</v>
      </c>
      <c r="AF28" s="72">
        <f>AC15</f>
        <v>0</v>
      </c>
      <c r="AG28" s="72" t="str">
        <f>AD15</f>
        <v>3</v>
      </c>
      <c r="AH28" s="72" t="str">
        <f>AE15</f>
        <v>5</v>
      </c>
      <c r="AI28" s="72" t="str">
        <f>AF15</f>
        <v>5</v>
      </c>
      <c r="AJ28" s="72" t="str">
        <f>AG15</f>
        <v>2</v>
      </c>
      <c r="AK28" s="72" t="str">
        <f>AI15</f>
        <v>5</v>
      </c>
      <c r="AL28" s="72" t="str">
        <f>AJ15</f>
        <v>0</v>
      </c>
      <c r="AM28" s="72" t="str">
        <f>AK15</f>
        <v>3</v>
      </c>
      <c r="AN28" s="72" t="str">
        <f>AL15</f>
        <v>6</v>
      </c>
      <c r="AO28" s="88"/>
      <c r="AP28" s="198" t="str">
        <f>IF(BJ28=BL28,"APROVADO","REPROVADO")</f>
        <v>REPROVADO</v>
      </c>
      <c r="AQ28" s="199"/>
      <c r="AR28" s="199"/>
      <c r="AS28" s="199"/>
      <c r="AT28" s="199"/>
      <c r="AU28" s="199"/>
      <c r="AV28" s="199"/>
      <c r="AW28" s="199"/>
      <c r="AX28" s="200"/>
      <c r="AY28" s="77"/>
      <c r="AZ28" s="77"/>
      <c r="BA28" s="77"/>
      <c r="BB28" s="77"/>
      <c r="BC28" s="77"/>
      <c r="BD28" s="77"/>
      <c r="BE28" s="77"/>
      <c r="BF28" s="105"/>
      <c r="BG28" s="115"/>
      <c r="BH28" s="116"/>
      <c r="BI28" s="116"/>
      <c r="BJ28" s="115" t="str">
        <f t="shared" si="4"/>
        <v>0096928179</v>
      </c>
      <c r="BK28" s="116"/>
      <c r="BL28" s="115" t="str">
        <f t="shared" si="5"/>
        <v>0035525036</v>
      </c>
      <c r="BM28" s="116"/>
      <c r="BN28" s="116"/>
      <c r="BO28" s="116"/>
      <c r="BP28" s="116"/>
      <c r="BQ28" s="116"/>
      <c r="BR28" s="116"/>
      <c r="BS28" s="116"/>
      <c r="BT28" s="116"/>
      <c r="BU28" s="116"/>
      <c r="BV28" s="112"/>
      <c r="BW28" s="116"/>
      <c r="BX28" s="116"/>
      <c r="BY28" s="116"/>
      <c r="BZ28" s="116"/>
      <c r="CA28" s="116"/>
      <c r="CB28" s="116"/>
      <c r="CM28" s="47">
        <f>DH17</f>
        <v>0</v>
      </c>
      <c r="CN28" s="47">
        <f t="shared" si="6"/>
        <v>0</v>
      </c>
      <c r="CO28" s="47">
        <f t="shared" si="6"/>
        <v>0</v>
      </c>
      <c r="CP28" s="47">
        <f t="shared" si="6"/>
        <v>0</v>
      </c>
      <c r="CQ28" s="47">
        <f t="shared" si="6"/>
        <v>0</v>
      </c>
      <c r="CR28" s="47">
        <f t="shared" si="6"/>
        <v>0</v>
      </c>
      <c r="CS28" s="47">
        <f t="shared" si="7"/>
        <v>0</v>
      </c>
      <c r="CT28" s="47">
        <f t="shared" si="7"/>
        <v>0</v>
      </c>
      <c r="CU28" s="47">
        <f t="shared" si="7"/>
        <v>0</v>
      </c>
      <c r="CV28" s="47">
        <f t="shared" si="7"/>
        <v>0</v>
      </c>
      <c r="CW28" s="50">
        <f t="shared" si="7"/>
        <v>0</v>
      </c>
    </row>
    <row r="29" spans="1:101" x14ac:dyDescent="0.25">
      <c r="A29" s="112"/>
      <c r="B29" s="102"/>
      <c r="C29" s="84" t="s">
        <v>42</v>
      </c>
      <c r="D29" s="71">
        <f>AM17</f>
        <v>2</v>
      </c>
      <c r="E29" s="72"/>
      <c r="F29" s="72"/>
      <c r="G29" s="72"/>
      <c r="H29" s="72"/>
      <c r="I29" s="72"/>
      <c r="J29" s="72"/>
      <c r="K29" s="72"/>
      <c r="L29" s="72"/>
      <c r="M29" s="72"/>
      <c r="N29" s="85"/>
      <c r="O29" s="72"/>
      <c r="P29" s="77"/>
      <c r="Q29" s="77"/>
      <c r="R29" s="77"/>
      <c r="S29" s="77"/>
      <c r="T29" s="77"/>
      <c r="U29" s="86"/>
      <c r="V29" s="206" t="s">
        <v>42</v>
      </c>
      <c r="W29" s="206"/>
      <c r="X29" s="206"/>
      <c r="Y29" s="206"/>
      <c r="Z29" s="206"/>
      <c r="AA29" s="206"/>
      <c r="AB29" s="206"/>
      <c r="AC29" s="206"/>
      <c r="AD29" s="207"/>
      <c r="AE29" s="71">
        <f>AM15</f>
        <v>9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85"/>
      <c r="AP29" s="198" t="str">
        <f t="shared" si="3"/>
        <v>REPROVADO</v>
      </c>
      <c r="AQ29" s="199"/>
      <c r="AR29" s="199"/>
      <c r="AS29" s="199"/>
      <c r="AT29" s="199"/>
      <c r="AU29" s="199"/>
      <c r="AV29" s="199"/>
      <c r="AW29" s="199"/>
      <c r="AX29" s="200"/>
      <c r="AY29" s="77"/>
      <c r="AZ29" s="77"/>
      <c r="BA29" s="77"/>
      <c r="BB29" s="77"/>
      <c r="BC29" s="77"/>
      <c r="BD29" s="77"/>
      <c r="BE29" s="77"/>
      <c r="BF29" s="105"/>
      <c r="BG29" s="115"/>
      <c r="BH29" s="116"/>
      <c r="BI29" s="116"/>
      <c r="BJ29" s="115" t="str">
        <f t="shared" si="4"/>
        <v>2</v>
      </c>
      <c r="BK29" s="116"/>
      <c r="BL29" s="115" t="str">
        <f t="shared" si="5"/>
        <v>9</v>
      </c>
      <c r="BM29" s="116"/>
      <c r="BN29" s="116"/>
      <c r="BO29" s="116"/>
      <c r="BP29" s="116"/>
      <c r="BQ29" s="116"/>
      <c r="BR29" s="116"/>
      <c r="BS29" s="116"/>
      <c r="BT29" s="116"/>
      <c r="BU29" s="116"/>
      <c r="BV29" s="112"/>
      <c r="BW29" s="116"/>
      <c r="BX29" s="116"/>
      <c r="BY29" s="116"/>
      <c r="BZ29" s="116"/>
      <c r="CA29" s="116"/>
      <c r="CB29" s="116"/>
      <c r="CM29" s="47">
        <f>DH18</f>
        <v>0</v>
      </c>
      <c r="CN29" s="47">
        <f t="shared" si="6"/>
        <v>0</v>
      </c>
      <c r="CO29" s="47">
        <f t="shared" si="6"/>
        <v>0</v>
      </c>
      <c r="CP29" s="47">
        <f t="shared" si="6"/>
        <v>0</v>
      </c>
      <c r="CQ29" s="47">
        <f t="shared" si="6"/>
        <v>0</v>
      </c>
      <c r="CR29" s="47">
        <f t="shared" si="6"/>
        <v>0</v>
      </c>
      <c r="CS29" s="47">
        <f t="shared" si="7"/>
        <v>0</v>
      </c>
      <c r="CT29" s="47">
        <f t="shared" si="7"/>
        <v>0</v>
      </c>
      <c r="CU29" s="47">
        <f t="shared" si="7"/>
        <v>0</v>
      </c>
      <c r="CV29" s="47">
        <f t="shared" si="7"/>
        <v>0</v>
      </c>
      <c r="CW29" s="50">
        <f t="shared" si="7"/>
        <v>0</v>
      </c>
    </row>
    <row r="30" spans="1:101" x14ac:dyDescent="0.25">
      <c r="A30" s="112"/>
      <c r="B30" s="102"/>
      <c r="C30" s="84" t="s">
        <v>59</v>
      </c>
      <c r="D30" s="71">
        <f>AP17</f>
        <v>2</v>
      </c>
      <c r="E30" s="72"/>
      <c r="F30" s="72"/>
      <c r="G30" s="72"/>
      <c r="H30" s="72"/>
      <c r="I30" s="72"/>
      <c r="J30" s="72"/>
      <c r="K30" s="72"/>
      <c r="L30" s="72"/>
      <c r="M30" s="72"/>
      <c r="N30" s="85"/>
      <c r="O30" s="72"/>
      <c r="P30" s="77"/>
      <c r="Q30" s="77"/>
      <c r="R30" s="77"/>
      <c r="S30" s="77"/>
      <c r="T30" s="77"/>
      <c r="U30" s="86"/>
      <c r="V30" s="206" t="s">
        <v>59</v>
      </c>
      <c r="W30" s="206"/>
      <c r="X30" s="206"/>
      <c r="Y30" s="206"/>
      <c r="Z30" s="206"/>
      <c r="AA30" s="206"/>
      <c r="AB30" s="206"/>
      <c r="AC30" s="206"/>
      <c r="AD30" s="207"/>
      <c r="AE30" s="71">
        <f>AP15</f>
        <v>5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85"/>
      <c r="AP30" s="198" t="str">
        <f t="shared" si="3"/>
        <v>REPROVADO</v>
      </c>
      <c r="AQ30" s="199"/>
      <c r="AR30" s="199"/>
      <c r="AS30" s="199"/>
      <c r="AT30" s="199"/>
      <c r="AU30" s="199"/>
      <c r="AV30" s="199"/>
      <c r="AW30" s="199"/>
      <c r="AX30" s="200"/>
      <c r="AY30" s="77"/>
      <c r="AZ30" s="77"/>
      <c r="BA30" s="77"/>
      <c r="BB30" s="77"/>
      <c r="BC30" s="77"/>
      <c r="BD30" s="77"/>
      <c r="BE30" s="77"/>
      <c r="BF30" s="105"/>
      <c r="BG30" s="115"/>
      <c r="BH30" s="116"/>
      <c r="BI30" s="116"/>
      <c r="BJ30" s="115" t="str">
        <f t="shared" si="4"/>
        <v>2</v>
      </c>
      <c r="BK30" s="116"/>
      <c r="BL30" s="115" t="str">
        <f t="shared" si="5"/>
        <v>5</v>
      </c>
      <c r="BM30" s="116"/>
      <c r="BN30" s="116"/>
      <c r="BO30" s="116"/>
      <c r="BP30" s="116"/>
      <c r="BQ30" s="116"/>
      <c r="BR30" s="116"/>
      <c r="BS30" s="116"/>
      <c r="BT30" s="116"/>
      <c r="BU30" s="116"/>
      <c r="BV30" s="112"/>
      <c r="BW30" s="116"/>
      <c r="BX30" s="116"/>
      <c r="BY30" s="116"/>
      <c r="BZ30" s="116"/>
      <c r="CA30" s="116"/>
      <c r="CB30" s="116"/>
    </row>
    <row r="31" spans="1:101" x14ac:dyDescent="0.25">
      <c r="A31" s="112"/>
      <c r="B31" s="102"/>
      <c r="C31" s="84" t="s">
        <v>43</v>
      </c>
      <c r="D31" s="71">
        <f t="shared" ref="D31:M31" si="8">AV17</f>
        <v>0</v>
      </c>
      <c r="E31" s="72">
        <f t="shared" si="8"/>
        <v>0</v>
      </c>
      <c r="F31" s="72">
        <f t="shared" si="8"/>
        <v>0</v>
      </c>
      <c r="G31" s="72">
        <f t="shared" si="8"/>
        <v>1</v>
      </c>
      <c r="H31" s="72">
        <f t="shared" si="8"/>
        <v>2</v>
      </c>
      <c r="I31" s="72">
        <f t="shared" si="8"/>
        <v>7</v>
      </c>
      <c r="J31" s="72">
        <f t="shared" si="8"/>
        <v>5</v>
      </c>
      <c r="K31" s="72">
        <f t="shared" si="8"/>
        <v>0</v>
      </c>
      <c r="L31" s="72">
        <f t="shared" si="8"/>
        <v>0</v>
      </c>
      <c r="M31" s="72">
        <f t="shared" si="8"/>
        <v>0</v>
      </c>
      <c r="N31" s="85"/>
      <c r="O31" s="72"/>
      <c r="P31" s="77"/>
      <c r="Q31" s="77"/>
      <c r="R31" s="77"/>
      <c r="S31" s="77"/>
      <c r="T31" s="77"/>
      <c r="U31" s="86"/>
      <c r="V31" s="206" t="s">
        <v>43</v>
      </c>
      <c r="W31" s="206"/>
      <c r="X31" s="206"/>
      <c r="Y31" s="206"/>
      <c r="Z31" s="206"/>
      <c r="AA31" s="206"/>
      <c r="AB31" s="206"/>
      <c r="AC31" s="206"/>
      <c r="AD31" s="207"/>
      <c r="AE31" s="71">
        <f t="shared" ref="AE31:AN31" si="9">AV15</f>
        <v>0</v>
      </c>
      <c r="AF31" s="72">
        <f t="shared" si="9"/>
        <v>0</v>
      </c>
      <c r="AG31" s="72">
        <f t="shared" si="9"/>
        <v>0</v>
      </c>
      <c r="AH31" s="72">
        <f t="shared" si="9"/>
        <v>1</v>
      </c>
      <c r="AI31" s="72">
        <f t="shared" si="9"/>
        <v>2</v>
      </c>
      <c r="AJ31" s="72">
        <f t="shared" si="9"/>
        <v>7</v>
      </c>
      <c r="AK31" s="72">
        <f t="shared" si="9"/>
        <v>5</v>
      </c>
      <c r="AL31" s="72">
        <f t="shared" si="9"/>
        <v>0</v>
      </c>
      <c r="AM31" s="72">
        <f t="shared" si="9"/>
        <v>0</v>
      </c>
      <c r="AN31" s="72">
        <f t="shared" si="9"/>
        <v>0</v>
      </c>
      <c r="AO31" s="85"/>
      <c r="AP31" s="198" t="str">
        <f t="shared" si="3"/>
        <v>APROVADO</v>
      </c>
      <c r="AQ31" s="199"/>
      <c r="AR31" s="199"/>
      <c r="AS31" s="199"/>
      <c r="AT31" s="199"/>
      <c r="AU31" s="199"/>
      <c r="AV31" s="199"/>
      <c r="AW31" s="199"/>
      <c r="AX31" s="200"/>
      <c r="AY31" s="77"/>
      <c r="AZ31" s="77"/>
      <c r="BA31" s="77"/>
      <c r="BB31" s="77"/>
      <c r="BC31" s="77"/>
      <c r="BD31" s="77"/>
      <c r="BE31" s="77"/>
      <c r="BF31" s="105"/>
      <c r="BG31" s="115"/>
      <c r="BH31" s="116"/>
      <c r="BI31" s="116"/>
      <c r="BJ31" s="115" t="str">
        <f t="shared" si="4"/>
        <v>0001275000</v>
      </c>
      <c r="BK31" s="116"/>
      <c r="BL31" s="115" t="str">
        <f t="shared" si="5"/>
        <v>0001275000</v>
      </c>
      <c r="BM31" s="116"/>
      <c r="BN31" s="116"/>
      <c r="BO31" s="116"/>
      <c r="BP31" s="116"/>
      <c r="BQ31" s="116"/>
      <c r="BR31" s="116"/>
      <c r="BS31" s="116"/>
      <c r="BT31" s="116"/>
      <c r="BU31" s="116"/>
      <c r="BV31" s="112"/>
      <c r="BW31" s="116"/>
      <c r="BX31" s="116"/>
      <c r="BY31" s="116"/>
      <c r="BZ31" s="116"/>
      <c r="CA31" s="116"/>
      <c r="CB31" s="116"/>
    </row>
    <row r="32" spans="1:101" x14ac:dyDescent="0.25">
      <c r="A32" s="112"/>
      <c r="B32" s="102"/>
      <c r="C32" s="84" t="s">
        <v>44</v>
      </c>
      <c r="D32" s="71">
        <f>AR17</f>
        <v>9</v>
      </c>
      <c r="E32" s="72">
        <f>AS17</f>
        <v>2</v>
      </c>
      <c r="F32" s="72">
        <f>AT17</f>
        <v>3</v>
      </c>
      <c r="G32" s="72">
        <f>AU17</f>
        <v>6</v>
      </c>
      <c r="H32" s="72"/>
      <c r="I32" s="72"/>
      <c r="J32" s="72"/>
      <c r="K32" s="72"/>
      <c r="L32" s="72"/>
      <c r="M32" s="72"/>
      <c r="N32" s="85"/>
      <c r="O32" s="72"/>
      <c r="P32" s="77"/>
      <c r="Q32" s="77"/>
      <c r="R32" s="77"/>
      <c r="S32" s="77"/>
      <c r="T32" s="77"/>
      <c r="U32" s="86"/>
      <c r="V32" s="206" t="s">
        <v>44</v>
      </c>
      <c r="W32" s="206"/>
      <c r="X32" s="206"/>
      <c r="Y32" s="206"/>
      <c r="Z32" s="206"/>
      <c r="AA32" s="206"/>
      <c r="AB32" s="206"/>
      <c r="AC32" s="206"/>
      <c r="AD32" s="207"/>
      <c r="AE32" s="71">
        <f>AR15</f>
        <v>9</v>
      </c>
      <c r="AF32" s="72">
        <f>AS15</f>
        <v>2</v>
      </c>
      <c r="AG32" s="72">
        <f>AT15</f>
        <v>3</v>
      </c>
      <c r="AH32" s="72">
        <f>AU15</f>
        <v>6</v>
      </c>
      <c r="AI32" s="72"/>
      <c r="AJ32" s="72"/>
      <c r="AK32" s="72"/>
      <c r="AL32" s="72"/>
      <c r="AM32" s="72"/>
      <c r="AN32" s="72"/>
      <c r="AO32" s="85"/>
      <c r="AP32" s="198" t="str">
        <f t="shared" si="3"/>
        <v>APROVADO</v>
      </c>
      <c r="AQ32" s="199"/>
      <c r="AR32" s="199"/>
      <c r="AS32" s="199"/>
      <c r="AT32" s="199"/>
      <c r="AU32" s="199"/>
      <c r="AV32" s="199"/>
      <c r="AW32" s="199"/>
      <c r="AX32" s="200"/>
      <c r="AY32" s="77"/>
      <c r="AZ32" s="77"/>
      <c r="BA32" s="77"/>
      <c r="BB32" s="77"/>
      <c r="BC32" s="77"/>
      <c r="BD32" s="77"/>
      <c r="BE32" s="77"/>
      <c r="BF32" s="105"/>
      <c r="BG32" s="123"/>
      <c r="BH32" s="116"/>
      <c r="BI32" s="116"/>
      <c r="BJ32" s="115" t="str">
        <f t="shared" si="4"/>
        <v>9236</v>
      </c>
      <c r="BK32" s="116"/>
      <c r="BL32" s="115" t="str">
        <f t="shared" si="5"/>
        <v>9236</v>
      </c>
      <c r="BM32" s="116"/>
      <c r="BN32" s="116"/>
      <c r="BO32" s="116"/>
      <c r="BP32" s="116"/>
      <c r="BQ32" s="116"/>
      <c r="BR32" s="116"/>
      <c r="BS32" s="116"/>
      <c r="BT32" s="116"/>
      <c r="BU32" s="116"/>
      <c r="BV32" s="112"/>
      <c r="BW32" s="116"/>
      <c r="BX32" s="116"/>
      <c r="BY32" s="116"/>
      <c r="BZ32" s="116"/>
      <c r="CA32" s="116"/>
      <c r="CB32" s="116"/>
    </row>
    <row r="33" spans="1:80" x14ac:dyDescent="0.25">
      <c r="A33" s="112"/>
      <c r="B33" s="102"/>
      <c r="C33" s="89" t="s">
        <v>78</v>
      </c>
      <c r="D33" s="73">
        <f>R17</f>
        <v>5</v>
      </c>
      <c r="E33" s="74">
        <f>S17</f>
        <v>4</v>
      </c>
      <c r="F33" s="74">
        <f>T17</f>
        <v>4</v>
      </c>
      <c r="G33" s="74">
        <f>V17</f>
        <v>7</v>
      </c>
      <c r="H33" s="74">
        <f>W17</f>
        <v>3</v>
      </c>
      <c r="I33" s="74">
        <f>X17</f>
        <v>9</v>
      </c>
      <c r="J33" s="74">
        <f>Y17</f>
        <v>0</v>
      </c>
      <c r="K33" s="74"/>
      <c r="L33" s="74"/>
      <c r="M33" s="74"/>
      <c r="N33" s="90"/>
      <c r="O33" s="72"/>
      <c r="P33" s="77"/>
      <c r="Q33" s="77"/>
      <c r="R33" s="77"/>
      <c r="S33" s="77"/>
      <c r="T33" s="77"/>
      <c r="U33" s="91"/>
      <c r="V33" s="201" t="s">
        <v>78</v>
      </c>
      <c r="W33" s="201"/>
      <c r="X33" s="201"/>
      <c r="Y33" s="201"/>
      <c r="Z33" s="201"/>
      <c r="AA33" s="201"/>
      <c r="AB33" s="201"/>
      <c r="AC33" s="201"/>
      <c r="AD33" s="202"/>
      <c r="AE33" s="73">
        <f>R15</f>
        <v>3</v>
      </c>
      <c r="AF33" s="74">
        <f>S15</f>
        <v>2</v>
      </c>
      <c r="AG33" s="74">
        <f>T15</f>
        <v>4</v>
      </c>
      <c r="AH33" s="74">
        <f>V15</f>
        <v>3</v>
      </c>
      <c r="AI33" s="74">
        <f>W15</f>
        <v>0</v>
      </c>
      <c r="AJ33" s="74">
        <f>X15</f>
        <v>2</v>
      </c>
      <c r="AK33" s="74">
        <f>Y15</f>
        <v>7</v>
      </c>
      <c r="AL33" s="74"/>
      <c r="AM33" s="74"/>
      <c r="AN33" s="74"/>
      <c r="AO33" s="90"/>
      <c r="AP33" s="189" t="str">
        <f>IF(BJ33=BL33,"APROVADO","REPROVADO")</f>
        <v>REPROVADO</v>
      </c>
      <c r="AQ33" s="190"/>
      <c r="AR33" s="190"/>
      <c r="AS33" s="190"/>
      <c r="AT33" s="190"/>
      <c r="AU33" s="190"/>
      <c r="AV33" s="190"/>
      <c r="AW33" s="190"/>
      <c r="AX33" s="191"/>
      <c r="AY33" s="77"/>
      <c r="AZ33" s="77"/>
      <c r="BA33" s="77"/>
      <c r="BB33" s="77"/>
      <c r="BC33" s="77"/>
      <c r="BD33" s="77"/>
      <c r="BE33" s="77"/>
      <c r="BF33" s="105"/>
      <c r="BG33" s="115"/>
      <c r="BH33" s="116"/>
      <c r="BI33" s="116"/>
      <c r="BJ33" s="115" t="str">
        <f t="shared" si="4"/>
        <v>5447390</v>
      </c>
      <c r="BK33" s="116"/>
      <c r="BL33" s="115" t="str">
        <f t="shared" si="5"/>
        <v>3243027</v>
      </c>
      <c r="BM33" s="116"/>
      <c r="BN33" s="116"/>
      <c r="BO33" s="116"/>
      <c r="BP33" s="116"/>
      <c r="BQ33" s="116"/>
      <c r="BR33" s="116"/>
      <c r="BS33" s="116"/>
      <c r="BT33" s="116"/>
      <c r="BU33" s="116"/>
      <c r="BV33" s="112"/>
      <c r="BW33" s="116"/>
      <c r="BX33" s="116"/>
      <c r="BY33" s="116"/>
      <c r="BZ33" s="116"/>
      <c r="CA33" s="116"/>
      <c r="CB33" s="116"/>
    </row>
    <row r="34" spans="1:80" x14ac:dyDescent="0.25">
      <c r="A34" s="112"/>
      <c r="B34" s="134"/>
      <c r="C34" s="135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7"/>
      <c r="O34" s="136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8"/>
      <c r="BG34" s="112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2"/>
      <c r="BW34" s="116"/>
      <c r="BX34" s="116"/>
      <c r="BY34" s="116"/>
      <c r="BZ34" s="116"/>
      <c r="CA34" s="116"/>
      <c r="CB34" s="116"/>
    </row>
    <row r="35" spans="1:80" ht="15.75" hidden="1" customHeight="1" thickBot="1" x14ac:dyDescent="0.3">
      <c r="A35" s="112"/>
      <c r="B35" s="134"/>
      <c r="C35" s="13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8"/>
      <c r="BG35" s="124"/>
      <c r="BH35" s="116"/>
      <c r="BI35" s="125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2"/>
      <c r="BW35" s="116"/>
      <c r="BX35" s="116"/>
      <c r="BY35" s="116"/>
      <c r="BZ35" s="116"/>
      <c r="CA35" s="116"/>
      <c r="CB35" s="116"/>
    </row>
    <row r="36" spans="1:80" ht="12.75" customHeight="1" thickBot="1" x14ac:dyDescent="0.3">
      <c r="A36" s="116"/>
      <c r="B36" s="218" t="s">
        <v>82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20"/>
      <c r="BG36" s="116"/>
      <c r="BH36" s="116"/>
      <c r="BI36" s="118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2"/>
      <c r="BW36" s="116"/>
      <c r="BX36" s="116"/>
      <c r="BY36" s="116"/>
      <c r="BZ36" s="116"/>
      <c r="CA36" s="116"/>
      <c r="CB36" s="116"/>
    </row>
    <row r="37" spans="1:80" ht="15" customHeight="1" x14ac:dyDescent="0.25">
      <c r="A37" s="116"/>
      <c r="B37" s="106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75"/>
      <c r="BF37" s="107"/>
      <c r="BG37" s="112"/>
      <c r="BH37" s="116"/>
      <c r="BI37" s="118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2"/>
      <c r="BW37" s="116"/>
      <c r="BX37" s="116"/>
      <c r="BY37" s="116"/>
      <c r="BZ37" s="116"/>
      <c r="CA37" s="116"/>
      <c r="CB37" s="116"/>
    </row>
    <row r="38" spans="1:80" x14ac:dyDescent="0.25">
      <c r="A38" s="116"/>
      <c r="B38" s="99"/>
      <c r="C38" s="61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66" t="s">
        <v>7</v>
      </c>
      <c r="X38" s="66" t="s">
        <v>7</v>
      </c>
      <c r="Y38" s="66" t="s">
        <v>7</v>
      </c>
      <c r="Z38" s="66" t="s">
        <v>7</v>
      </c>
      <c r="AA38" s="66" t="s">
        <v>8</v>
      </c>
      <c r="AB38" s="66" t="s">
        <v>8</v>
      </c>
      <c r="AC38" s="66" t="s">
        <v>8</v>
      </c>
      <c r="AD38" s="66" t="s">
        <v>18</v>
      </c>
      <c r="AE38" s="66" t="s">
        <v>18</v>
      </c>
      <c r="AF38" s="66" t="s">
        <v>18</v>
      </c>
      <c r="AG38" s="66" t="s">
        <v>18</v>
      </c>
      <c r="AH38" s="66" t="s">
        <v>18</v>
      </c>
      <c r="AI38" s="66" t="s">
        <v>18</v>
      </c>
      <c r="AJ38" s="66" t="s">
        <v>18</v>
      </c>
      <c r="AK38" s="66" t="s">
        <v>9</v>
      </c>
      <c r="AL38" s="66" t="s">
        <v>9</v>
      </c>
      <c r="AM38" s="66" t="s">
        <v>9</v>
      </c>
      <c r="AN38" s="66" t="s">
        <v>9</v>
      </c>
      <c r="AO38" s="66" t="s">
        <v>9</v>
      </c>
      <c r="AP38" s="66" t="s">
        <v>9</v>
      </c>
      <c r="AQ38" s="66" t="s">
        <v>9</v>
      </c>
      <c r="AR38" s="66" t="s">
        <v>9</v>
      </c>
      <c r="AS38" s="66" t="s">
        <v>9</v>
      </c>
      <c r="AT38" s="66" t="s">
        <v>9</v>
      </c>
      <c r="AU38" s="66" t="s">
        <v>9</v>
      </c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100"/>
      <c r="BG38" s="112"/>
      <c r="BH38" s="116"/>
      <c r="BI38" s="118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2"/>
      <c r="BW38" s="116"/>
      <c r="BX38" s="116"/>
      <c r="BY38" s="116"/>
      <c r="BZ38" s="116"/>
      <c r="CA38" s="116"/>
      <c r="CB38" s="116"/>
    </row>
    <row r="39" spans="1:80" x14ac:dyDescent="0.25">
      <c r="A39" s="116"/>
      <c r="B39" s="99"/>
      <c r="C39" s="61"/>
      <c r="D39" s="66" t="s">
        <v>0</v>
      </c>
      <c r="E39" s="66" t="s">
        <v>0</v>
      </c>
      <c r="F39" s="66" t="s">
        <v>0</v>
      </c>
      <c r="G39" s="66" t="s">
        <v>20</v>
      </c>
      <c r="H39" s="66" t="s">
        <v>2</v>
      </c>
      <c r="I39" s="66" t="s">
        <v>21</v>
      </c>
      <c r="J39" s="66" t="s">
        <v>21</v>
      </c>
      <c r="K39" s="66" t="s">
        <v>21</v>
      </c>
      <c r="L39" s="66" t="s">
        <v>21</v>
      </c>
      <c r="M39" s="66" t="s">
        <v>22</v>
      </c>
      <c r="N39" s="66" t="s">
        <v>22</v>
      </c>
      <c r="O39" s="66" t="s">
        <v>22</v>
      </c>
      <c r="P39" s="66" t="s">
        <v>22</v>
      </c>
      <c r="Q39" s="66" t="s">
        <v>22</v>
      </c>
      <c r="R39" s="66" t="s">
        <v>22</v>
      </c>
      <c r="S39" s="66" t="s">
        <v>22</v>
      </c>
      <c r="T39" s="66" t="s">
        <v>22</v>
      </c>
      <c r="U39" s="66" t="s">
        <v>22</v>
      </c>
      <c r="V39" s="66" t="s">
        <v>22</v>
      </c>
      <c r="W39" s="66" t="s">
        <v>24</v>
      </c>
      <c r="X39" s="66" t="s">
        <v>24</v>
      </c>
      <c r="Y39" s="66" t="s">
        <v>24</v>
      </c>
      <c r="Z39" s="66" t="s">
        <v>24</v>
      </c>
      <c r="AA39" s="66" t="s">
        <v>24</v>
      </c>
      <c r="AB39" s="66" t="s">
        <v>24</v>
      </c>
      <c r="AC39" s="66" t="s">
        <v>24</v>
      </c>
      <c r="AD39" s="66" t="s">
        <v>24</v>
      </c>
      <c r="AE39" s="66" t="s">
        <v>24</v>
      </c>
      <c r="AF39" s="66" t="s">
        <v>24</v>
      </c>
      <c r="AG39" s="66" t="s">
        <v>24</v>
      </c>
      <c r="AH39" s="66" t="s">
        <v>24</v>
      </c>
      <c r="AI39" s="66" t="s">
        <v>24</v>
      </c>
      <c r="AJ39" s="66" t="s">
        <v>24</v>
      </c>
      <c r="AK39" s="66" t="s">
        <v>24</v>
      </c>
      <c r="AL39" s="66" t="s">
        <v>24</v>
      </c>
      <c r="AM39" s="66" t="s">
        <v>24</v>
      </c>
      <c r="AN39" s="66" t="s">
        <v>24</v>
      </c>
      <c r="AO39" s="66" t="s">
        <v>24</v>
      </c>
      <c r="AP39" s="66" t="s">
        <v>24</v>
      </c>
      <c r="AQ39" s="66" t="s">
        <v>24</v>
      </c>
      <c r="AR39" s="66" t="s">
        <v>24</v>
      </c>
      <c r="AS39" s="66" t="s">
        <v>24</v>
      </c>
      <c r="AT39" s="66" t="s">
        <v>24</v>
      </c>
      <c r="AU39" s="66" t="s">
        <v>24</v>
      </c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100"/>
      <c r="BG39" s="112"/>
      <c r="BH39" s="116"/>
      <c r="BI39" s="118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2"/>
      <c r="BW39" s="116"/>
      <c r="BX39" s="116"/>
      <c r="BY39" s="116"/>
      <c r="BZ39" s="116"/>
      <c r="CA39" s="116"/>
      <c r="CB39" s="116"/>
    </row>
    <row r="40" spans="1:80" hidden="1" x14ac:dyDescent="0.25">
      <c r="A40" s="116"/>
      <c r="B40" s="99"/>
      <c r="C40" s="6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70"/>
      <c r="O40" s="70"/>
      <c r="P40" s="70"/>
      <c r="Q40" s="70"/>
      <c r="R40" s="70"/>
      <c r="S40" s="70"/>
      <c r="T40" s="70"/>
      <c r="U40" s="70"/>
      <c r="V40" s="70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108"/>
      <c r="BG40" s="112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20"/>
      <c r="BU40" s="116"/>
      <c r="BV40" s="112"/>
      <c r="BW40" s="116"/>
      <c r="BX40" s="116"/>
      <c r="BY40" s="116"/>
      <c r="BZ40" s="116"/>
      <c r="CA40" s="116"/>
      <c r="CB40" s="116"/>
    </row>
    <row r="41" spans="1:80" x14ac:dyDescent="0.25">
      <c r="A41" s="116"/>
      <c r="B41" s="102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77"/>
      <c r="BA41" s="77"/>
      <c r="BB41" s="77"/>
      <c r="BC41" s="77"/>
      <c r="BD41" s="77"/>
      <c r="BE41" s="77"/>
      <c r="BF41" s="103"/>
      <c r="BG41" s="112"/>
      <c r="BH41" s="116"/>
      <c r="BI41" s="118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2"/>
      <c r="BW41" s="116"/>
      <c r="BX41" s="116"/>
      <c r="BY41" s="116"/>
      <c r="BZ41" s="116"/>
      <c r="CA41" s="116"/>
      <c r="CB41" s="116"/>
    </row>
    <row r="42" spans="1:80" ht="15.75" x14ac:dyDescent="0.25">
      <c r="A42" s="116"/>
      <c r="B42" s="102"/>
      <c r="C42" s="78" t="s">
        <v>45</v>
      </c>
      <c r="D42" s="79">
        <f t="shared" ref="D42:AU42" si="10">D82*1</f>
        <v>6</v>
      </c>
      <c r="E42" s="79">
        <f t="shared" si="10"/>
        <v>3</v>
      </c>
      <c r="F42" s="79">
        <f t="shared" si="10"/>
        <v>3</v>
      </c>
      <c r="G42" s="79">
        <f t="shared" si="10"/>
        <v>9</v>
      </c>
      <c r="H42" s="79">
        <f t="shared" si="10"/>
        <v>0</v>
      </c>
      <c r="I42" s="79">
        <f t="shared" si="10"/>
        <v>0</v>
      </c>
      <c r="J42" s="79">
        <f t="shared" si="10"/>
        <v>0</v>
      </c>
      <c r="K42" s="79">
        <f t="shared" si="10"/>
        <v>1</v>
      </c>
      <c r="L42" s="79">
        <f t="shared" si="10"/>
        <v>1</v>
      </c>
      <c r="M42" s="79">
        <f t="shared" si="10"/>
        <v>6</v>
      </c>
      <c r="N42" s="79">
        <f t="shared" si="10"/>
        <v>2</v>
      </c>
      <c r="O42" s="79">
        <f t="shared" si="10"/>
        <v>1</v>
      </c>
      <c r="P42" s="79">
        <f t="shared" si="10"/>
        <v>0</v>
      </c>
      <c r="Q42" s="79">
        <f t="shared" si="10"/>
        <v>4</v>
      </c>
      <c r="R42" s="79">
        <f t="shared" si="10"/>
        <v>9</v>
      </c>
      <c r="S42" s="79">
        <f t="shared" si="10"/>
        <v>2</v>
      </c>
      <c r="T42" s="79">
        <f t="shared" si="10"/>
        <v>8</v>
      </c>
      <c r="U42" s="79">
        <f t="shared" si="10"/>
        <v>6</v>
      </c>
      <c r="V42" s="79">
        <f t="shared" si="10"/>
        <v>4</v>
      </c>
      <c r="W42" s="79">
        <f t="shared" si="10"/>
        <v>1</v>
      </c>
      <c r="X42" s="79">
        <f t="shared" si="10"/>
        <v>8</v>
      </c>
      <c r="Y42" s="79">
        <f t="shared" si="10"/>
        <v>0</v>
      </c>
      <c r="Z42" s="79">
        <f t="shared" si="10"/>
        <v>1</v>
      </c>
      <c r="AA42" s="79">
        <f t="shared" si="10"/>
        <v>6</v>
      </c>
      <c r="AB42" s="79">
        <f t="shared" si="10"/>
        <v>8</v>
      </c>
      <c r="AC42" s="79">
        <f t="shared" si="10"/>
        <v>0</v>
      </c>
      <c r="AD42" s="79">
        <f t="shared" si="10"/>
        <v>7</v>
      </c>
      <c r="AE42" s="79">
        <f t="shared" si="10"/>
        <v>8</v>
      </c>
      <c r="AF42" s="79">
        <f t="shared" si="10"/>
        <v>4</v>
      </c>
      <c r="AG42" s="79">
        <f t="shared" si="10"/>
        <v>1</v>
      </c>
      <c r="AH42" s="79">
        <f t="shared" si="10"/>
        <v>0</v>
      </c>
      <c r="AI42" s="79">
        <f t="shared" si="10"/>
        <v>3</v>
      </c>
      <c r="AJ42" s="79">
        <f t="shared" si="10"/>
        <v>1</v>
      </c>
      <c r="AK42" s="79">
        <f t="shared" si="10"/>
        <v>7</v>
      </c>
      <c r="AL42" s="79">
        <f t="shared" si="10"/>
        <v>7</v>
      </c>
      <c r="AM42" s="79" t="str">
        <f t="shared" ref="AM42:AT42" si="11">AM82</f>
        <v>2</v>
      </c>
      <c r="AN42" s="79" t="str">
        <f t="shared" si="11"/>
        <v>4</v>
      </c>
      <c r="AO42" s="79" t="str">
        <f t="shared" si="11"/>
        <v>0</v>
      </c>
      <c r="AP42" s="79" t="str">
        <f t="shared" si="11"/>
        <v>0</v>
      </c>
      <c r="AQ42" s="79" t="str">
        <f t="shared" si="11"/>
        <v>0</v>
      </c>
      <c r="AR42" s="79" t="str">
        <f t="shared" si="11"/>
        <v>0</v>
      </c>
      <c r="AS42" s="79" t="str">
        <f t="shared" si="11"/>
        <v>7</v>
      </c>
      <c r="AT42" s="79" t="str">
        <f t="shared" si="11"/>
        <v>3</v>
      </c>
      <c r="AU42" s="79">
        <f t="shared" si="10"/>
        <v>5</v>
      </c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103"/>
      <c r="BG42" s="112"/>
      <c r="BH42" s="116"/>
      <c r="BI42" s="122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2"/>
      <c r="BW42" s="116"/>
      <c r="BX42" s="116"/>
      <c r="BY42" s="116"/>
      <c r="BZ42" s="116"/>
      <c r="CA42" s="116"/>
      <c r="CB42" s="116"/>
    </row>
    <row r="43" spans="1:80" x14ac:dyDescent="0.25">
      <c r="A43" s="116"/>
      <c r="B43" s="102"/>
      <c r="C43" s="80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103"/>
      <c r="BG43" s="112"/>
      <c r="BH43" s="116"/>
      <c r="BI43" s="122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2"/>
      <c r="BW43" s="116"/>
      <c r="BX43" s="116"/>
      <c r="BY43" s="116"/>
      <c r="BZ43" s="116"/>
      <c r="CA43" s="116"/>
      <c r="CB43" s="116"/>
    </row>
    <row r="44" spans="1:80" ht="15.75" x14ac:dyDescent="0.25">
      <c r="A44" s="116"/>
      <c r="B44" s="102"/>
      <c r="C44" s="78" t="s">
        <v>46</v>
      </c>
      <c r="D44" s="79">
        <f>HOMOLOGAÇÃO!B18</f>
        <v>6</v>
      </c>
      <c r="E44" s="79">
        <f>HOMOLOGAÇÃO!C18</f>
        <v>3</v>
      </c>
      <c r="F44" s="79">
        <f>HOMOLOGAÇÃO!D18</f>
        <v>3</v>
      </c>
      <c r="G44" s="79">
        <f>HOMOLOGAÇÃO!E18</f>
        <v>9</v>
      </c>
      <c r="H44" s="79">
        <f>HOMOLOGAÇÃO!F18</f>
        <v>2</v>
      </c>
      <c r="I44" s="79">
        <f>HOMOLOGAÇÃO!G18</f>
        <v>9</v>
      </c>
      <c r="J44" s="79">
        <f>HOMOLOGAÇÃO!H18</f>
        <v>2</v>
      </c>
      <c r="K44" s="79">
        <f>HOMOLOGAÇÃO!I18</f>
        <v>3</v>
      </c>
      <c r="L44" s="79">
        <f>HOMOLOGAÇÃO!J18</f>
        <v>6</v>
      </c>
      <c r="M44" s="79">
        <f>HOMOLOGAÇÃO!K18</f>
        <v>0</v>
      </c>
      <c r="N44" s="79">
        <f>HOMOLOGAÇÃO!L18</f>
        <v>0</v>
      </c>
      <c r="O44" s="79">
        <f>HOMOLOGAÇÃO!M18</f>
        <v>0</v>
      </c>
      <c r="P44" s="79">
        <f>HOMOLOGAÇÃO!N18</f>
        <v>1</v>
      </c>
      <c r="Q44" s="79">
        <f>HOMOLOGAÇÃO!O18</f>
        <v>2</v>
      </c>
      <c r="R44" s="79">
        <f>HOMOLOGAÇÃO!P18</f>
        <v>7</v>
      </c>
      <c r="S44" s="79">
        <f>HOMOLOGAÇÃO!Q18</f>
        <v>5</v>
      </c>
      <c r="T44" s="79">
        <f>HOMOLOGAÇÃO!R18</f>
        <v>0</v>
      </c>
      <c r="U44" s="79">
        <f>HOMOLOGAÇÃO!S18</f>
        <v>0</v>
      </c>
      <c r="V44" s="79">
        <f>HOMOLOGAÇÃO!T18</f>
        <v>0</v>
      </c>
      <c r="W44" s="79">
        <f>HOMOLOGAÇÃO!U18</f>
        <v>0</v>
      </c>
      <c r="X44" s="79">
        <f>HOMOLOGAÇÃO!V18</f>
        <v>0</v>
      </c>
      <c r="Y44" s="79">
        <f>HOMOLOGAÇÃO!W18</f>
        <v>0</v>
      </c>
      <c r="Z44" s="79">
        <f>HOMOLOGAÇÃO!X18</f>
        <v>1</v>
      </c>
      <c r="AA44" s="79">
        <f>HOMOLOGAÇÃO!Y18</f>
        <v>1</v>
      </c>
      <c r="AB44" s="79">
        <f>HOMOLOGAÇÃO!Z18</f>
        <v>2</v>
      </c>
      <c r="AC44" s="79">
        <f>HOMOLOGAÇÃO!AA18</f>
        <v>1</v>
      </c>
      <c r="AD44" s="79">
        <f>HOMOLOGAÇÃO!AB18</f>
        <v>5</v>
      </c>
      <c r="AE44" s="79">
        <f>HOMOLOGAÇÃO!AC18</f>
        <v>4</v>
      </c>
      <c r="AF44" s="79">
        <f>HOMOLOGAÇÃO!AD18</f>
        <v>4</v>
      </c>
      <c r="AG44" s="79">
        <f>HOMOLOGAÇÃO!AE18</f>
        <v>7</v>
      </c>
      <c r="AH44" s="79">
        <f>HOMOLOGAÇÃO!AF18</f>
        <v>3</v>
      </c>
      <c r="AI44" s="79">
        <f>HOMOLOGAÇÃO!AG18</f>
        <v>9</v>
      </c>
      <c r="AJ44" s="79">
        <f>HOMOLOGAÇÃO!AH18</f>
        <v>0</v>
      </c>
      <c r="AK44" s="79">
        <f>HOMOLOGAÇÃO!AI18</f>
        <v>0</v>
      </c>
      <c r="AL44" s="79">
        <f>HOMOLOGAÇÃO!AJ18</f>
        <v>0</v>
      </c>
      <c r="AM44" s="79" t="str">
        <f>HOMOLOGAÇÃO!AK18</f>
        <v>9</v>
      </c>
      <c r="AN44" s="79" t="str">
        <f>HOMOLOGAÇÃO!AL18</f>
        <v>6</v>
      </c>
      <c r="AO44" s="79" t="str">
        <f>HOMOLOGAÇÃO!AM18</f>
        <v>9</v>
      </c>
      <c r="AP44" s="79" t="str">
        <f>HOMOLOGAÇÃO!AN18</f>
        <v>2</v>
      </c>
      <c r="AQ44" s="79" t="str">
        <f>HOMOLOGAÇÃO!AO18</f>
        <v>8</v>
      </c>
      <c r="AR44" s="79" t="str">
        <f>HOMOLOGAÇÃO!AP18</f>
        <v>1</v>
      </c>
      <c r="AS44" s="79" t="str">
        <f>HOMOLOGAÇÃO!AQ18</f>
        <v>7</v>
      </c>
      <c r="AT44" s="79" t="str">
        <f>HOMOLOGAÇÃO!AR18</f>
        <v>9</v>
      </c>
      <c r="AU44" s="79">
        <f>HOMOLOGAÇÃO!AS18</f>
        <v>2</v>
      </c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103"/>
      <c r="BG44" s="112"/>
      <c r="BH44" s="116"/>
      <c r="BI44" s="122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2"/>
      <c r="BW44" s="116"/>
      <c r="BX44" s="116"/>
      <c r="BY44" s="116"/>
      <c r="BZ44" s="116"/>
      <c r="CA44" s="116"/>
      <c r="CB44" s="116"/>
    </row>
    <row r="45" spans="1:80" x14ac:dyDescent="0.25">
      <c r="A45" s="116"/>
      <c r="B45" s="102"/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103"/>
      <c r="BG45" s="112"/>
      <c r="BH45" s="116"/>
      <c r="BI45" s="118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2"/>
      <c r="BW45" s="116"/>
      <c r="BX45" s="116"/>
      <c r="BY45" s="116"/>
      <c r="BZ45" s="116"/>
      <c r="CA45" s="116"/>
      <c r="CB45" s="116"/>
    </row>
    <row r="46" spans="1:80" ht="15.75" thickBot="1" x14ac:dyDescent="0.3">
      <c r="A46" s="116"/>
      <c r="B46" s="109"/>
      <c r="C46" s="110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111"/>
      <c r="BG46" s="112"/>
      <c r="BH46" s="116"/>
      <c r="BI46" s="118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2"/>
      <c r="BW46" s="116"/>
      <c r="BX46" s="116"/>
      <c r="BY46" s="116"/>
      <c r="BZ46" s="116"/>
      <c r="CA46" s="116"/>
      <c r="CB46" s="116"/>
    </row>
    <row r="47" spans="1:80" x14ac:dyDescent="0.25">
      <c r="A47" s="116"/>
      <c r="B47" s="112"/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5"/>
      <c r="BG47" s="112"/>
      <c r="BH47" s="116"/>
      <c r="BI47" s="118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2"/>
      <c r="BW47" s="116"/>
      <c r="BX47" s="116"/>
      <c r="BY47" s="116"/>
      <c r="BZ47" s="116"/>
      <c r="CA47" s="116"/>
      <c r="CB47" s="116"/>
    </row>
    <row r="48" spans="1:80" ht="15.75" thickBot="1" x14ac:dyDescent="0.3">
      <c r="A48" s="116"/>
      <c r="B48" s="112"/>
      <c r="C48" s="127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28"/>
      <c r="BG48" s="112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20"/>
      <c r="BU48" s="116"/>
      <c r="BV48" s="112"/>
      <c r="BW48" s="116"/>
      <c r="BX48" s="116"/>
      <c r="BY48" s="116"/>
      <c r="BZ48" s="116"/>
      <c r="CA48" s="116"/>
      <c r="CB48" s="116"/>
    </row>
    <row r="49" spans="1:80" hidden="1" x14ac:dyDescent="0.25">
      <c r="A49" s="116"/>
      <c r="B49" s="112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9"/>
      <c r="BG49" s="116"/>
      <c r="BH49" s="116"/>
      <c r="BI49" s="118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2"/>
      <c r="BW49" s="116"/>
      <c r="BX49" s="116"/>
      <c r="BY49" s="116"/>
      <c r="BZ49" s="116"/>
      <c r="CA49" s="116"/>
      <c r="CB49" s="116"/>
    </row>
    <row r="50" spans="1:80" hidden="1" x14ac:dyDescent="0.25">
      <c r="A50" s="116"/>
      <c r="B50" s="112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9"/>
      <c r="BG50" s="116"/>
      <c r="BH50" s="116"/>
      <c r="BI50" s="118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2"/>
      <c r="BW50" s="116"/>
      <c r="BX50" s="116"/>
      <c r="BY50" s="116"/>
      <c r="BZ50" s="116"/>
      <c r="CA50" s="116"/>
      <c r="CB50" s="116"/>
    </row>
    <row r="51" spans="1:80" hidden="1" x14ac:dyDescent="0.25">
      <c r="A51" s="116"/>
      <c r="B51" s="112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9"/>
      <c r="BG51" s="116"/>
      <c r="BH51" s="116"/>
      <c r="BI51" s="118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2"/>
      <c r="BW51" s="116"/>
      <c r="BX51" s="116"/>
      <c r="BY51" s="116"/>
      <c r="BZ51" s="116"/>
      <c r="CA51" s="116"/>
      <c r="CB51" s="116"/>
    </row>
    <row r="52" spans="1:80" ht="21" hidden="1" x14ac:dyDescent="0.25">
      <c r="A52" s="116"/>
      <c r="B52" s="112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5"/>
      <c r="BG52" s="112"/>
      <c r="BH52" s="116"/>
      <c r="BI52" s="118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2"/>
      <c r="BW52" s="116"/>
      <c r="BX52" s="116"/>
      <c r="BY52" s="116"/>
      <c r="BZ52" s="116"/>
      <c r="CA52" s="116"/>
      <c r="CB52" s="116"/>
    </row>
    <row r="53" spans="1:80" ht="15.75" thickBot="1" x14ac:dyDescent="0.3">
      <c r="A53" s="116"/>
      <c r="B53" s="112"/>
      <c r="C53" s="132" t="s">
        <v>72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133"/>
      <c r="BG53" s="116"/>
      <c r="BH53" s="116"/>
      <c r="BI53" s="118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2"/>
      <c r="BW53" s="116"/>
      <c r="BX53" s="116"/>
      <c r="BY53" s="116"/>
      <c r="BZ53" s="116"/>
      <c r="CA53" s="116"/>
      <c r="CB53" s="116"/>
    </row>
    <row r="54" spans="1:80" x14ac:dyDescent="0.25">
      <c r="A54" s="116"/>
      <c r="B54" s="112"/>
      <c r="C54" s="112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20"/>
      <c r="O54" s="120"/>
      <c r="P54" s="120"/>
      <c r="Q54" s="120"/>
      <c r="R54" s="120"/>
      <c r="S54" s="120"/>
      <c r="T54" s="120"/>
      <c r="U54" s="120"/>
      <c r="V54" s="120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5"/>
      <c r="BG54" s="112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20"/>
      <c r="BU54" s="116"/>
      <c r="BV54" s="112"/>
      <c r="BW54" s="116"/>
      <c r="BX54" s="116"/>
      <c r="BY54" s="116"/>
      <c r="BZ54" s="116"/>
      <c r="CA54" s="116"/>
      <c r="CB54" s="116"/>
    </row>
    <row r="55" spans="1:80" x14ac:dyDescent="0.25">
      <c r="A55" s="116"/>
      <c r="B55" s="112"/>
      <c r="C55" s="64" t="s">
        <v>65</v>
      </c>
      <c r="D55" s="118"/>
      <c r="E55" s="118"/>
      <c r="F55" s="118"/>
      <c r="G55" s="188" t="s">
        <v>15</v>
      </c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18"/>
      <c r="T55" s="118"/>
      <c r="U55" s="188" t="s">
        <v>71</v>
      </c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18"/>
      <c r="AH55" s="188" t="s">
        <v>73</v>
      </c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9"/>
      <c r="BG55" s="116"/>
      <c r="BH55" s="116"/>
      <c r="BI55" s="118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2"/>
      <c r="BW55" s="116"/>
      <c r="BX55" s="116"/>
      <c r="BY55" s="116"/>
      <c r="BZ55" s="116"/>
      <c r="CA55" s="116"/>
      <c r="CB55" s="116"/>
    </row>
    <row r="56" spans="1:80" x14ac:dyDescent="0.25">
      <c r="A56" s="116"/>
      <c r="B56" s="112"/>
      <c r="C56" s="65" t="s">
        <v>61</v>
      </c>
      <c r="D56" s="118"/>
      <c r="E56" s="118"/>
      <c r="F56" s="118"/>
      <c r="G56" s="187" t="s">
        <v>67</v>
      </c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18"/>
      <c r="T56" s="118"/>
      <c r="U56" s="187" t="s">
        <v>67</v>
      </c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18"/>
      <c r="AH56" s="187" t="s">
        <v>74</v>
      </c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9"/>
      <c r="BG56" s="116"/>
      <c r="BH56" s="116"/>
      <c r="BI56" s="118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2"/>
      <c r="BW56" s="116"/>
      <c r="BX56" s="116"/>
      <c r="BY56" s="116"/>
      <c r="BZ56" s="116"/>
      <c r="CA56" s="116"/>
      <c r="CB56" s="116"/>
    </row>
    <row r="57" spans="1:80" x14ac:dyDescent="0.25">
      <c r="A57" s="116"/>
      <c r="B57" s="112"/>
      <c r="C57" s="65" t="s">
        <v>62</v>
      </c>
      <c r="D57" s="118"/>
      <c r="E57" s="118"/>
      <c r="F57" s="118"/>
      <c r="G57" s="187" t="s">
        <v>68</v>
      </c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18"/>
      <c r="T57" s="118"/>
      <c r="U57" s="187" t="s">
        <v>68</v>
      </c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18"/>
      <c r="AH57" s="187" t="s">
        <v>62</v>
      </c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9"/>
      <c r="BG57" s="116"/>
      <c r="BH57" s="116"/>
      <c r="BI57" s="118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2"/>
      <c r="BW57" s="116"/>
      <c r="BX57" s="116"/>
      <c r="BY57" s="116"/>
      <c r="BZ57" s="116"/>
      <c r="CA57" s="116"/>
      <c r="CB57" s="116"/>
    </row>
    <row r="58" spans="1:80" x14ac:dyDescent="0.25">
      <c r="A58" s="116"/>
      <c r="B58" s="112"/>
      <c r="C58" s="65" t="s">
        <v>63</v>
      </c>
      <c r="D58" s="118"/>
      <c r="E58" s="118"/>
      <c r="F58" s="118"/>
      <c r="G58" s="187" t="s">
        <v>69</v>
      </c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18"/>
      <c r="T58" s="118"/>
      <c r="U58" s="187" t="s">
        <v>70</v>
      </c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18"/>
      <c r="AH58" s="187" t="s">
        <v>75</v>
      </c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9"/>
      <c r="BG58" s="116"/>
      <c r="BH58" s="116"/>
      <c r="BI58" s="118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2"/>
      <c r="BW58" s="116"/>
      <c r="BX58" s="116"/>
      <c r="BY58" s="116"/>
      <c r="BZ58" s="116"/>
      <c r="CA58" s="116"/>
      <c r="CB58" s="116"/>
    </row>
    <row r="59" spans="1:80" x14ac:dyDescent="0.25">
      <c r="A59" s="116"/>
      <c r="B59" s="112"/>
      <c r="C59" s="65" t="s">
        <v>64</v>
      </c>
      <c r="D59" s="118"/>
      <c r="E59" s="118"/>
      <c r="F59" s="118"/>
      <c r="G59" s="187" t="s">
        <v>70</v>
      </c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87" t="s">
        <v>63</v>
      </c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9"/>
      <c r="BG59" s="116"/>
      <c r="BH59" s="116"/>
      <c r="BI59" s="118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2"/>
      <c r="BW59" s="116"/>
      <c r="BX59" s="116"/>
      <c r="BY59" s="116"/>
      <c r="BZ59" s="116"/>
      <c r="CA59" s="116"/>
      <c r="CB59" s="116"/>
    </row>
    <row r="60" spans="1:80" x14ac:dyDescent="0.25">
      <c r="A60" s="116"/>
      <c r="B60" s="112"/>
      <c r="C60" s="65" t="s">
        <v>66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87" t="s">
        <v>76</v>
      </c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9"/>
      <c r="BG60" s="116"/>
      <c r="BH60" s="116"/>
      <c r="BI60" s="118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2"/>
      <c r="BW60" s="116"/>
      <c r="BX60" s="116"/>
      <c r="BY60" s="116"/>
      <c r="BZ60" s="116"/>
      <c r="CA60" s="116"/>
      <c r="CB60" s="116"/>
    </row>
    <row r="61" spans="1:80" hidden="1" x14ac:dyDescent="0.25">
      <c r="A61" s="116"/>
      <c r="B61" s="112"/>
      <c r="C61" s="56"/>
      <c r="D61" s="118"/>
      <c r="E61" s="118"/>
      <c r="F61" s="118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9"/>
      <c r="BG61" s="116"/>
      <c r="BH61" s="116"/>
      <c r="BI61" s="118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2"/>
      <c r="BW61" s="116"/>
      <c r="BX61" s="116"/>
      <c r="BY61" s="116"/>
      <c r="BZ61" s="116"/>
      <c r="CA61" s="116"/>
      <c r="CB61" s="116"/>
    </row>
    <row r="62" spans="1:80" hidden="1" x14ac:dyDescent="0.25">
      <c r="A62" s="116"/>
      <c r="B62" s="112"/>
      <c r="C62" s="56"/>
      <c r="D62" s="118"/>
      <c r="E62" s="118"/>
      <c r="F62" s="118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9"/>
      <c r="BG62" s="116"/>
      <c r="BH62" s="116"/>
      <c r="BI62" s="118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2"/>
      <c r="BW62" s="116"/>
      <c r="BX62" s="116"/>
      <c r="BY62" s="116"/>
      <c r="BZ62" s="116"/>
      <c r="CA62" s="116"/>
      <c r="CB62" s="116"/>
    </row>
    <row r="63" spans="1:80" hidden="1" x14ac:dyDescent="0.25">
      <c r="A63" s="116"/>
      <c r="B63" s="112"/>
      <c r="C63" s="56"/>
      <c r="D63" s="118"/>
      <c r="E63" s="118"/>
      <c r="F63" s="118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9"/>
      <c r="BG63" s="116"/>
      <c r="BH63" s="116"/>
      <c r="BI63" s="118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2"/>
      <c r="BW63" s="116"/>
      <c r="BX63" s="116"/>
      <c r="BY63" s="116"/>
      <c r="BZ63" s="116"/>
      <c r="CA63" s="116"/>
      <c r="CB63" s="116"/>
    </row>
    <row r="64" spans="1:80" hidden="1" x14ac:dyDescent="0.25">
      <c r="A64" s="116"/>
      <c r="B64" s="112"/>
      <c r="C64" s="56"/>
      <c r="D64" s="118"/>
      <c r="E64" s="118"/>
      <c r="F64" s="118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9"/>
      <c r="BG64" s="116"/>
      <c r="BH64" s="116"/>
      <c r="BI64" s="118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2"/>
      <c r="BW64" s="116"/>
      <c r="BX64" s="116"/>
      <c r="BY64" s="116"/>
      <c r="BZ64" s="116"/>
      <c r="CA64" s="116"/>
      <c r="CB64" s="116"/>
    </row>
    <row r="65" spans="1:80" hidden="1" x14ac:dyDescent="0.25">
      <c r="A65" s="116"/>
      <c r="B65" s="112"/>
      <c r="C65" s="56"/>
      <c r="D65" s="118"/>
      <c r="E65" s="118"/>
      <c r="F65" s="118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9"/>
      <c r="BG65" s="116"/>
      <c r="BH65" s="116"/>
      <c r="BI65" s="118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2"/>
      <c r="BW65" s="116"/>
      <c r="BX65" s="116"/>
      <c r="BY65" s="116"/>
      <c r="BZ65" s="116"/>
      <c r="CA65" s="116"/>
      <c r="CB65" s="116"/>
    </row>
    <row r="66" spans="1:80" hidden="1" x14ac:dyDescent="0.25">
      <c r="A66" s="116"/>
      <c r="B66" s="112"/>
      <c r="C66" s="56"/>
      <c r="D66" s="118"/>
      <c r="E66" s="118"/>
      <c r="F66" s="118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9"/>
      <c r="BG66" s="116"/>
      <c r="BH66" s="116"/>
      <c r="BI66" s="118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2"/>
      <c r="BW66" s="116"/>
      <c r="BX66" s="116"/>
      <c r="BY66" s="116"/>
      <c r="BZ66" s="116"/>
      <c r="CA66" s="116"/>
      <c r="CB66" s="116"/>
    </row>
    <row r="67" spans="1:80" hidden="1" x14ac:dyDescent="0.25">
      <c r="A67" s="116"/>
      <c r="B67" s="112"/>
      <c r="C67" s="56"/>
      <c r="D67" s="118"/>
      <c r="E67" s="118"/>
      <c r="F67" s="118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9"/>
      <c r="BG67" s="116"/>
      <c r="BH67" s="116"/>
      <c r="BI67" s="118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2"/>
      <c r="BW67" s="116"/>
      <c r="BX67" s="116"/>
      <c r="BY67" s="116"/>
      <c r="BZ67" s="116"/>
      <c r="CA67" s="116"/>
      <c r="CB67" s="116"/>
    </row>
    <row r="68" spans="1:80" hidden="1" x14ac:dyDescent="0.25">
      <c r="A68" s="116"/>
      <c r="B68" s="112"/>
      <c r="C68" s="56"/>
      <c r="D68" s="118"/>
      <c r="E68" s="118"/>
      <c r="F68" s="118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9"/>
      <c r="BG68" s="116"/>
      <c r="BH68" s="116"/>
      <c r="BI68" s="118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2"/>
      <c r="BW68" s="116"/>
      <c r="BX68" s="116"/>
      <c r="BY68" s="116"/>
      <c r="BZ68" s="116"/>
      <c r="CA68" s="116"/>
      <c r="CB68" s="116"/>
    </row>
    <row r="69" spans="1:80" hidden="1" x14ac:dyDescent="0.25">
      <c r="A69" s="116"/>
      <c r="B69" s="112"/>
      <c r="C69" s="56"/>
      <c r="D69" s="118"/>
      <c r="E69" s="118"/>
      <c r="F69" s="118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9"/>
      <c r="BG69" s="116"/>
      <c r="BH69" s="116"/>
      <c r="BI69" s="118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2"/>
      <c r="BW69" s="116"/>
      <c r="BX69" s="116"/>
      <c r="BY69" s="116"/>
      <c r="BZ69" s="116"/>
      <c r="CA69" s="116"/>
      <c r="CB69" s="116"/>
    </row>
    <row r="70" spans="1:80" hidden="1" x14ac:dyDescent="0.25">
      <c r="A70" s="116"/>
      <c r="B70" s="112"/>
      <c r="C70" s="56"/>
      <c r="D70" s="118"/>
      <c r="E70" s="118"/>
      <c r="F70" s="118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9"/>
      <c r="BG70" s="116"/>
      <c r="BH70" s="116"/>
      <c r="BI70" s="118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2"/>
      <c r="BW70" s="116"/>
      <c r="BX70" s="116"/>
      <c r="BY70" s="116"/>
      <c r="BZ70" s="116"/>
      <c r="CA70" s="116"/>
      <c r="CB70" s="116"/>
    </row>
    <row r="71" spans="1:80" hidden="1" x14ac:dyDescent="0.25">
      <c r="A71" s="116"/>
      <c r="B71" s="112"/>
      <c r="C71" s="56"/>
      <c r="D71" s="118"/>
      <c r="E71" s="118"/>
      <c r="F71" s="118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9"/>
      <c r="BG71" s="116"/>
      <c r="BH71" s="116"/>
      <c r="BI71" s="118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2"/>
      <c r="BW71" s="116"/>
      <c r="BX71" s="116"/>
      <c r="BY71" s="116"/>
      <c r="BZ71" s="116"/>
      <c r="CA71" s="116"/>
      <c r="CB71" s="116"/>
    </row>
    <row r="72" spans="1:80" hidden="1" x14ac:dyDescent="0.25">
      <c r="A72" s="116"/>
      <c r="B72" s="112"/>
      <c r="C72" s="56"/>
      <c r="D72" s="118"/>
      <c r="E72" s="118"/>
      <c r="F72" s="118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9"/>
      <c r="BG72" s="116"/>
      <c r="BH72" s="116"/>
      <c r="BI72" s="118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2"/>
      <c r="BW72" s="116"/>
      <c r="BX72" s="116"/>
      <c r="BY72" s="116"/>
      <c r="BZ72" s="116"/>
      <c r="CA72" s="116"/>
      <c r="CB72" s="116"/>
    </row>
    <row r="73" spans="1:80" hidden="1" x14ac:dyDescent="0.25">
      <c r="A73" s="116"/>
      <c r="B73" s="112"/>
      <c r="C73" s="56"/>
      <c r="D73" s="118"/>
      <c r="E73" s="118"/>
      <c r="F73" s="118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9"/>
      <c r="BG73" s="116"/>
      <c r="BH73" s="116"/>
      <c r="BI73" s="118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2"/>
      <c r="BW73" s="116"/>
      <c r="BX73" s="116"/>
      <c r="BY73" s="116"/>
      <c r="BZ73" s="116"/>
      <c r="CA73" s="116"/>
      <c r="CB73" s="116"/>
    </row>
    <row r="74" spans="1:80" hidden="1" x14ac:dyDescent="0.25">
      <c r="A74" s="116"/>
      <c r="B74" s="112"/>
      <c r="C74" s="56"/>
      <c r="D74" s="118"/>
      <c r="E74" s="118"/>
      <c r="F74" s="118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9"/>
      <c r="BG74" s="116"/>
      <c r="BH74" s="116"/>
      <c r="BI74" s="118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2"/>
      <c r="BW74" s="116"/>
      <c r="BX74" s="116"/>
      <c r="BY74" s="116"/>
      <c r="BZ74" s="116"/>
      <c r="CA74" s="116"/>
      <c r="CB74" s="116"/>
    </row>
    <row r="75" spans="1:80" hidden="1" x14ac:dyDescent="0.25">
      <c r="A75" s="116"/>
      <c r="B75" s="112"/>
      <c r="C75" s="56"/>
      <c r="D75" s="118"/>
      <c r="E75" s="118"/>
      <c r="F75" s="118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9"/>
      <c r="BG75" s="116"/>
      <c r="BH75" s="116"/>
      <c r="BI75" s="118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2"/>
      <c r="BW75" s="116"/>
      <c r="BX75" s="116"/>
      <c r="BY75" s="116"/>
      <c r="BZ75" s="116"/>
      <c r="CA75" s="116"/>
      <c r="CB75" s="116"/>
    </row>
    <row r="76" spans="1:80" hidden="1" x14ac:dyDescent="0.25">
      <c r="A76" s="116"/>
      <c r="B76" s="112"/>
      <c r="C76" s="56"/>
      <c r="D76" s="118"/>
      <c r="E76" s="118"/>
      <c r="F76" s="118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9"/>
      <c r="BG76" s="116"/>
      <c r="BH76" s="116"/>
      <c r="BI76" s="118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2"/>
      <c r="BW76" s="116"/>
      <c r="BX76" s="116"/>
      <c r="BY76" s="116"/>
      <c r="BZ76" s="116"/>
      <c r="CA76" s="116"/>
      <c r="CB76" s="116"/>
    </row>
    <row r="77" spans="1:80" hidden="1" x14ac:dyDescent="0.25">
      <c r="A77" s="116"/>
      <c r="B77" s="112"/>
      <c r="C77" s="56"/>
      <c r="D77" s="118"/>
      <c r="E77" s="118"/>
      <c r="F77" s="118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9"/>
      <c r="BG77" s="116"/>
      <c r="BH77" s="116"/>
      <c r="BI77" s="118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2"/>
      <c r="BW77" s="116"/>
      <c r="BX77" s="116"/>
      <c r="BY77" s="116"/>
      <c r="BZ77" s="116"/>
      <c r="CA77" s="116"/>
      <c r="CB77" s="116"/>
    </row>
    <row r="78" spans="1:80" hidden="1" x14ac:dyDescent="0.25">
      <c r="A78" s="116"/>
      <c r="B78" s="112"/>
      <c r="C78" s="56"/>
      <c r="D78" s="118"/>
      <c r="E78" s="118"/>
      <c r="F78" s="118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9"/>
      <c r="BG78" s="116"/>
      <c r="BH78" s="116"/>
      <c r="BI78" s="118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2"/>
      <c r="BW78" s="116"/>
      <c r="BX78" s="116"/>
      <c r="BY78" s="116"/>
      <c r="BZ78" s="116"/>
      <c r="CA78" s="116"/>
      <c r="CB78" s="116"/>
    </row>
    <row r="79" spans="1:80" hidden="1" x14ac:dyDescent="0.25">
      <c r="A79" s="116"/>
      <c r="B79" s="112"/>
      <c r="C79" s="56"/>
      <c r="D79" s="118"/>
      <c r="E79" s="118"/>
      <c r="F79" s="118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9"/>
      <c r="BG79" s="116"/>
      <c r="BH79" s="116"/>
      <c r="BI79" s="118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2"/>
      <c r="BW79" s="116"/>
      <c r="BX79" s="116"/>
      <c r="BY79" s="116"/>
      <c r="BZ79" s="116"/>
      <c r="CA79" s="116"/>
      <c r="CB79" s="116"/>
    </row>
    <row r="80" spans="1:80" hidden="1" x14ac:dyDescent="0.25">
      <c r="A80" s="116"/>
      <c r="B80" s="112"/>
      <c r="C80" s="56"/>
      <c r="D80" s="118"/>
      <c r="E80" s="118"/>
      <c r="F80" s="118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9"/>
      <c r="BG80" s="116"/>
      <c r="BH80" s="116"/>
      <c r="BI80" s="118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2"/>
      <c r="BW80" s="116"/>
      <c r="BX80" s="116"/>
      <c r="BY80" s="116"/>
      <c r="BZ80" s="116"/>
      <c r="CA80" s="116"/>
      <c r="CB80" s="116"/>
    </row>
    <row r="81" spans="1:80" hidden="1" x14ac:dyDescent="0.25">
      <c r="A81" s="116"/>
      <c r="B81" s="112"/>
      <c r="D81" s="117">
        <v>1</v>
      </c>
      <c r="E81" s="118">
        <v>2</v>
      </c>
      <c r="F81" s="118">
        <v>3</v>
      </c>
      <c r="G81" s="46">
        <v>4</v>
      </c>
      <c r="H81" s="46">
        <v>5</v>
      </c>
      <c r="I81" s="46">
        <v>6</v>
      </c>
      <c r="J81" s="46">
        <v>7</v>
      </c>
      <c r="K81" s="46">
        <v>8</v>
      </c>
      <c r="L81" s="46">
        <v>9</v>
      </c>
      <c r="M81" s="46">
        <v>10</v>
      </c>
      <c r="N81" s="46">
        <v>11</v>
      </c>
      <c r="O81" s="46">
        <v>12</v>
      </c>
      <c r="P81" s="46">
        <v>13</v>
      </c>
      <c r="Q81" s="46">
        <v>14</v>
      </c>
      <c r="R81" s="46">
        <v>15</v>
      </c>
      <c r="S81" s="118">
        <v>16</v>
      </c>
      <c r="T81" s="118">
        <v>17</v>
      </c>
      <c r="U81" s="118">
        <v>18</v>
      </c>
      <c r="V81" s="118">
        <v>19</v>
      </c>
      <c r="W81" s="118">
        <v>20</v>
      </c>
      <c r="X81" s="118">
        <v>21</v>
      </c>
      <c r="Y81" s="118">
        <v>22</v>
      </c>
      <c r="Z81" s="118">
        <v>23</v>
      </c>
      <c r="AA81" s="118">
        <v>24</v>
      </c>
      <c r="AB81" s="118">
        <v>25</v>
      </c>
      <c r="AC81" s="118">
        <v>26</v>
      </c>
      <c r="AD81" s="118">
        <v>27</v>
      </c>
      <c r="AE81" s="118">
        <v>28</v>
      </c>
      <c r="AF81" s="118">
        <v>29</v>
      </c>
      <c r="AG81" s="118">
        <v>30</v>
      </c>
      <c r="AH81" s="46">
        <v>31</v>
      </c>
      <c r="AI81" s="46">
        <v>32</v>
      </c>
      <c r="AJ81" s="46">
        <v>33</v>
      </c>
      <c r="AK81" s="46">
        <v>34</v>
      </c>
      <c r="AL81" s="46">
        <v>35</v>
      </c>
      <c r="AM81" s="46">
        <v>36</v>
      </c>
      <c r="AN81" s="46">
        <v>37</v>
      </c>
      <c r="AO81" s="46">
        <v>38</v>
      </c>
      <c r="AP81" s="46">
        <v>39</v>
      </c>
      <c r="AQ81" s="46">
        <v>40</v>
      </c>
      <c r="AR81" s="46">
        <v>41</v>
      </c>
      <c r="AS81" s="46">
        <v>42</v>
      </c>
      <c r="AT81" s="118">
        <v>43</v>
      </c>
      <c r="AU81" s="118">
        <v>44</v>
      </c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9"/>
      <c r="BG81" s="116"/>
      <c r="BH81" s="116"/>
      <c r="BI81" s="118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2"/>
      <c r="BW81" s="116"/>
      <c r="BX81" s="116"/>
      <c r="BY81" s="116"/>
      <c r="BZ81" s="116"/>
      <c r="CA81" s="116"/>
      <c r="CB81" s="116"/>
    </row>
    <row r="82" spans="1:80" hidden="1" x14ac:dyDescent="0.25">
      <c r="A82" s="116"/>
      <c r="B82" s="112"/>
      <c r="D82" s="122" t="str">
        <f t="shared" ref="D82:AU82" si="12">MID($C$5,D81,1)</f>
        <v>6</v>
      </c>
      <c r="E82" s="122" t="str">
        <f t="shared" si="12"/>
        <v>3</v>
      </c>
      <c r="F82" s="122" t="str">
        <f t="shared" si="12"/>
        <v>3</v>
      </c>
      <c r="G82" s="43" t="str">
        <f t="shared" si="12"/>
        <v>9</v>
      </c>
      <c r="H82" s="43" t="str">
        <f t="shared" si="12"/>
        <v>0</v>
      </c>
      <c r="I82" s="43" t="str">
        <f t="shared" si="12"/>
        <v>0</v>
      </c>
      <c r="J82" s="43" t="str">
        <f t="shared" si="12"/>
        <v>0</v>
      </c>
      <c r="K82" s="43" t="str">
        <f t="shared" si="12"/>
        <v>1</v>
      </c>
      <c r="L82" s="43" t="str">
        <f t="shared" si="12"/>
        <v>1</v>
      </c>
      <c r="M82" s="43" t="str">
        <f t="shared" si="12"/>
        <v>6</v>
      </c>
      <c r="N82" s="43" t="str">
        <f t="shared" si="12"/>
        <v>2</v>
      </c>
      <c r="O82" s="43" t="str">
        <f t="shared" si="12"/>
        <v>1</v>
      </c>
      <c r="P82" s="43" t="str">
        <f t="shared" si="12"/>
        <v>0</v>
      </c>
      <c r="Q82" s="43" t="str">
        <f t="shared" si="12"/>
        <v>4</v>
      </c>
      <c r="R82" s="43" t="str">
        <f t="shared" si="12"/>
        <v>9</v>
      </c>
      <c r="S82" s="122" t="str">
        <f t="shared" si="12"/>
        <v>2</v>
      </c>
      <c r="T82" s="122" t="str">
        <f t="shared" si="12"/>
        <v>8</v>
      </c>
      <c r="U82" s="122" t="str">
        <f t="shared" si="12"/>
        <v>6</v>
      </c>
      <c r="V82" s="122" t="str">
        <f t="shared" si="12"/>
        <v>4</v>
      </c>
      <c r="W82" s="122" t="str">
        <f t="shared" si="12"/>
        <v>1</v>
      </c>
      <c r="X82" s="122" t="str">
        <f t="shared" si="12"/>
        <v>8</v>
      </c>
      <c r="Y82" s="122" t="str">
        <f t="shared" si="12"/>
        <v>0</v>
      </c>
      <c r="Z82" s="122" t="str">
        <f t="shared" si="12"/>
        <v>1</v>
      </c>
      <c r="AA82" s="122" t="str">
        <f t="shared" si="12"/>
        <v>6</v>
      </c>
      <c r="AB82" s="122" t="str">
        <f t="shared" si="12"/>
        <v>8</v>
      </c>
      <c r="AC82" s="122" t="str">
        <f t="shared" si="12"/>
        <v>0</v>
      </c>
      <c r="AD82" s="122" t="str">
        <f t="shared" si="12"/>
        <v>7</v>
      </c>
      <c r="AE82" s="122" t="str">
        <f t="shared" si="12"/>
        <v>8</v>
      </c>
      <c r="AF82" s="122" t="str">
        <f t="shared" si="12"/>
        <v>4</v>
      </c>
      <c r="AG82" s="122" t="str">
        <f t="shared" si="12"/>
        <v>1</v>
      </c>
      <c r="AH82" s="43" t="str">
        <f t="shared" si="12"/>
        <v>0</v>
      </c>
      <c r="AI82" s="43" t="str">
        <f t="shared" si="12"/>
        <v>3</v>
      </c>
      <c r="AJ82" s="43" t="str">
        <f t="shared" si="12"/>
        <v>1</v>
      </c>
      <c r="AK82" s="43" t="str">
        <f t="shared" si="12"/>
        <v>7</v>
      </c>
      <c r="AL82" s="43" t="str">
        <f t="shared" si="12"/>
        <v>7</v>
      </c>
      <c r="AM82" s="43" t="str">
        <f t="shared" si="12"/>
        <v>2</v>
      </c>
      <c r="AN82" s="43" t="str">
        <f t="shared" si="12"/>
        <v>4</v>
      </c>
      <c r="AO82" s="43" t="str">
        <f t="shared" si="12"/>
        <v>0</v>
      </c>
      <c r="AP82" s="43" t="str">
        <f t="shared" si="12"/>
        <v>0</v>
      </c>
      <c r="AQ82" s="43" t="str">
        <f t="shared" si="12"/>
        <v>0</v>
      </c>
      <c r="AR82" s="43" t="str">
        <f t="shared" si="12"/>
        <v>0</v>
      </c>
      <c r="AS82" s="43" t="str">
        <f t="shared" si="12"/>
        <v>7</v>
      </c>
      <c r="AT82" s="122" t="str">
        <f t="shared" si="12"/>
        <v>3</v>
      </c>
      <c r="AU82" s="122" t="str">
        <f t="shared" si="12"/>
        <v>5</v>
      </c>
      <c r="AV82" s="122"/>
      <c r="AW82" s="118"/>
      <c r="AX82" s="118"/>
      <c r="AY82" s="118"/>
      <c r="AZ82" s="118"/>
      <c r="BA82" s="118"/>
      <c r="BB82" s="118"/>
      <c r="BC82" s="118"/>
      <c r="BD82" s="118"/>
      <c r="BE82" s="118"/>
      <c r="BF82" s="119"/>
      <c r="BG82" s="116"/>
      <c r="BH82" s="116"/>
      <c r="BI82" s="118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2"/>
      <c r="BW82" s="116"/>
      <c r="BX82" s="116"/>
      <c r="BY82" s="116"/>
      <c r="BZ82" s="116"/>
      <c r="CA82" s="116"/>
      <c r="CB82" s="116"/>
    </row>
    <row r="83" spans="1:80" hidden="1" x14ac:dyDescent="0.25">
      <c r="A83" s="116"/>
      <c r="B83" s="112"/>
      <c r="D83" s="118"/>
      <c r="E83" s="118"/>
      <c r="F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9"/>
      <c r="BG83" s="116"/>
      <c r="BH83" s="116"/>
      <c r="BI83" s="118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2"/>
      <c r="BW83" s="116"/>
      <c r="BX83" s="116"/>
      <c r="BY83" s="116"/>
      <c r="BZ83" s="116"/>
      <c r="CA83" s="116"/>
      <c r="CB83" s="116"/>
    </row>
    <row r="84" spans="1:80" hidden="1" x14ac:dyDescent="0.25">
      <c r="A84" s="116"/>
      <c r="B84" s="112"/>
      <c r="D84" s="118"/>
      <c r="E84" s="118"/>
      <c r="F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9"/>
      <c r="BG84" s="116"/>
      <c r="BH84" s="116"/>
      <c r="BI84" s="118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2"/>
      <c r="BW84" s="116"/>
      <c r="BX84" s="116"/>
      <c r="BY84" s="116"/>
      <c r="BZ84" s="116"/>
      <c r="CA84" s="116"/>
      <c r="CB84" s="116"/>
    </row>
    <row r="85" spans="1:80" hidden="1" x14ac:dyDescent="0.25">
      <c r="A85" s="116"/>
      <c r="B85" s="112"/>
      <c r="D85" s="118"/>
      <c r="E85" s="118"/>
      <c r="F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9"/>
      <c r="BG85" s="116"/>
      <c r="BH85" s="116"/>
      <c r="BI85" s="118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2"/>
      <c r="BW85" s="116"/>
      <c r="BX85" s="116"/>
      <c r="BY85" s="116"/>
      <c r="BZ85" s="116"/>
      <c r="CA85" s="116"/>
      <c r="CB85" s="116"/>
    </row>
    <row r="86" spans="1:80" hidden="1" x14ac:dyDescent="0.25">
      <c r="A86" s="116"/>
      <c r="B86" s="112"/>
      <c r="D86" s="117">
        <v>1</v>
      </c>
      <c r="E86" s="118">
        <v>2</v>
      </c>
      <c r="F86" s="118">
        <v>3</v>
      </c>
      <c r="G86" s="46">
        <v>4</v>
      </c>
      <c r="H86" s="46">
        <v>5</v>
      </c>
      <c r="I86" s="46">
        <v>6</v>
      </c>
      <c r="J86" s="46">
        <v>7</v>
      </c>
      <c r="K86" s="46">
        <v>8</v>
      </c>
      <c r="L86" s="46">
        <v>9</v>
      </c>
      <c r="M86" s="46">
        <v>10</v>
      </c>
      <c r="N86" s="46">
        <v>11</v>
      </c>
      <c r="O86" s="46">
        <v>12</v>
      </c>
      <c r="P86" s="46">
        <v>13</v>
      </c>
      <c r="Q86" s="46">
        <v>14</v>
      </c>
      <c r="R86" s="46">
        <v>15</v>
      </c>
      <c r="S86" s="118">
        <v>16</v>
      </c>
      <c r="T86" s="118">
        <v>17</v>
      </c>
      <c r="U86" s="118">
        <v>18</v>
      </c>
      <c r="V86" s="118">
        <v>19</v>
      </c>
      <c r="W86" s="118">
        <v>20</v>
      </c>
      <c r="X86" s="118">
        <v>21</v>
      </c>
      <c r="Y86" s="118">
        <v>22</v>
      </c>
      <c r="Z86" s="118">
        <v>23</v>
      </c>
      <c r="AA86" s="118">
        <v>24</v>
      </c>
      <c r="AB86" s="118">
        <v>25</v>
      </c>
      <c r="AC86" s="118">
        <v>26</v>
      </c>
      <c r="AD86" s="118">
        <v>27</v>
      </c>
      <c r="AE86" s="118">
        <v>28</v>
      </c>
      <c r="AF86" s="118">
        <v>29</v>
      </c>
      <c r="AG86" s="118">
        <v>30</v>
      </c>
      <c r="AH86" s="46">
        <v>31</v>
      </c>
      <c r="AI86" s="46">
        <v>32</v>
      </c>
      <c r="AJ86" s="46">
        <v>33</v>
      </c>
      <c r="AK86" s="46">
        <v>34</v>
      </c>
      <c r="AL86" s="46">
        <v>35</v>
      </c>
      <c r="AM86" s="46">
        <v>36</v>
      </c>
      <c r="AN86" s="46">
        <v>37</v>
      </c>
      <c r="AO86" s="46">
        <v>38</v>
      </c>
      <c r="AP86" s="46">
        <v>39</v>
      </c>
      <c r="AQ86" s="46">
        <v>40</v>
      </c>
      <c r="AR86" s="46">
        <v>41</v>
      </c>
      <c r="AS86" s="46">
        <v>42</v>
      </c>
      <c r="AT86" s="118">
        <v>43</v>
      </c>
      <c r="AU86" s="118">
        <v>44</v>
      </c>
      <c r="AV86" s="118">
        <v>45</v>
      </c>
      <c r="AW86" s="118">
        <v>46</v>
      </c>
      <c r="AX86" s="118">
        <v>47</v>
      </c>
      <c r="AY86" s="118"/>
      <c r="AZ86" s="118"/>
      <c r="BA86" s="118"/>
      <c r="BB86" s="118"/>
      <c r="BC86" s="118"/>
      <c r="BD86" s="118"/>
      <c r="BE86" s="118"/>
      <c r="BF86" s="119"/>
      <c r="BG86" s="116"/>
    </row>
    <row r="87" spans="1:80" hidden="1" x14ac:dyDescent="0.25">
      <c r="B87" s="112"/>
      <c r="D87" s="122" t="str">
        <f t="shared" ref="D87:AX87" si="13">MID($C$3,D86,1)</f>
        <v>6</v>
      </c>
      <c r="E87" s="122" t="str">
        <f t="shared" si="13"/>
        <v>3</v>
      </c>
      <c r="F87" s="122" t="str">
        <f t="shared" si="13"/>
        <v>3</v>
      </c>
      <c r="G87" s="43" t="str">
        <f t="shared" si="13"/>
        <v>9</v>
      </c>
      <c r="H87" s="43" t="str">
        <f t="shared" si="13"/>
        <v>0</v>
      </c>
      <c r="I87" s="43" t="str">
        <f t="shared" si="13"/>
        <v>0</v>
      </c>
      <c r="J87" s="43" t="str">
        <f t="shared" si="13"/>
        <v>0</v>
      </c>
      <c r="K87" s="43" t="str">
        <f t="shared" si="13"/>
        <v>1</v>
      </c>
      <c r="L87" s="43" t="str">
        <f t="shared" si="13"/>
        <v>1</v>
      </c>
      <c r="M87" s="43" t="str">
        <f t="shared" si="13"/>
        <v>6</v>
      </c>
      <c r="N87" s="43" t="str">
        <f t="shared" si="13"/>
        <v>2</v>
      </c>
      <c r="O87" s="43" t="str">
        <f t="shared" si="13"/>
        <v>1</v>
      </c>
      <c r="P87" s="43" t="str">
        <f t="shared" si="13"/>
        <v>3</v>
      </c>
      <c r="Q87" s="43" t="str">
        <f t="shared" si="13"/>
        <v>2</v>
      </c>
      <c r="R87" s="43" t="str">
        <f t="shared" si="13"/>
        <v>4</v>
      </c>
      <c r="S87" s="122" t="str">
        <f t="shared" si="13"/>
        <v>3</v>
      </c>
      <c r="T87" s="122" t="str">
        <f t="shared" si="13"/>
        <v>0</v>
      </c>
      <c r="U87" s="122" t="str">
        <f t="shared" si="13"/>
        <v>2</v>
      </c>
      <c r="V87" s="122" t="str">
        <f t="shared" si="13"/>
        <v>7</v>
      </c>
      <c r="W87" s="122" t="str">
        <f t="shared" si="13"/>
        <v>0</v>
      </c>
      <c r="X87" s="122" t="str">
        <f t="shared" si="13"/>
        <v>8</v>
      </c>
      <c r="Y87" s="122" t="str">
        <f t="shared" si="13"/>
        <v>0</v>
      </c>
      <c r="Z87" s="122" t="str">
        <f t="shared" si="13"/>
        <v>3</v>
      </c>
      <c r="AA87" s="122" t="str">
        <f t="shared" si="13"/>
        <v>5</v>
      </c>
      <c r="AB87" s="122" t="str">
        <f t="shared" si="13"/>
        <v>5</v>
      </c>
      <c r="AC87" s="122" t="str">
        <f t="shared" si="13"/>
        <v>2</v>
      </c>
      <c r="AD87" s="122" t="str">
        <f t="shared" si="13"/>
        <v>5</v>
      </c>
      <c r="AE87" s="122" t="str">
        <f t="shared" si="13"/>
        <v>0</v>
      </c>
      <c r="AF87" s="122" t="str">
        <f t="shared" si="13"/>
        <v>3</v>
      </c>
      <c r="AG87" s="122" t="str">
        <f t="shared" si="13"/>
        <v>6</v>
      </c>
      <c r="AH87" s="43" t="str">
        <f t="shared" si="13"/>
        <v>9</v>
      </c>
      <c r="AI87" s="43" t="str">
        <f t="shared" si="13"/>
        <v>4</v>
      </c>
      <c r="AJ87" s="43" t="str">
        <f t="shared" si="13"/>
        <v>5</v>
      </c>
      <c r="AK87" s="43" t="str">
        <f t="shared" si="13"/>
        <v>9</v>
      </c>
      <c r="AL87" s="43" t="str">
        <f t="shared" si="13"/>
        <v>2</v>
      </c>
      <c r="AM87" s="43" t="str">
        <f t="shared" si="13"/>
        <v>3</v>
      </c>
      <c r="AN87" s="43" t="str">
        <f t="shared" si="13"/>
        <v>6</v>
      </c>
      <c r="AO87" s="43" t="str">
        <f t="shared" si="13"/>
        <v>0</v>
      </c>
      <c r="AP87" s="43" t="str">
        <f t="shared" si="13"/>
        <v>0</v>
      </c>
      <c r="AQ87" s="43" t="str">
        <f t="shared" si="13"/>
        <v>0</v>
      </c>
      <c r="AR87" s="43" t="str">
        <f t="shared" si="13"/>
        <v>1</v>
      </c>
      <c r="AS87" s="43" t="str">
        <f t="shared" si="13"/>
        <v>2</v>
      </c>
      <c r="AT87" s="122" t="str">
        <f t="shared" si="13"/>
        <v>7</v>
      </c>
      <c r="AU87" s="122" t="str">
        <f t="shared" si="13"/>
        <v>5</v>
      </c>
      <c r="AV87" s="122" t="str">
        <f t="shared" si="13"/>
        <v>0</v>
      </c>
      <c r="AW87" s="122" t="str">
        <f t="shared" si="13"/>
        <v>0</v>
      </c>
      <c r="AX87" s="122" t="str">
        <f t="shared" si="13"/>
        <v>0</v>
      </c>
      <c r="AY87" s="118"/>
      <c r="AZ87" s="118"/>
      <c r="BA87" s="118"/>
      <c r="BB87" s="118"/>
      <c r="BC87" s="118"/>
      <c r="BD87" s="118"/>
      <c r="BE87" s="118"/>
      <c r="BF87" s="119"/>
      <c r="BG87" s="116"/>
    </row>
    <row r="88" spans="1:80" hidden="1" x14ac:dyDescent="0.25">
      <c r="B88" s="112"/>
      <c r="D88" s="118"/>
      <c r="E88" s="118"/>
      <c r="F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9"/>
      <c r="BG88" s="116"/>
    </row>
    <row r="89" spans="1:80" hidden="1" x14ac:dyDescent="0.25">
      <c r="B89" s="112"/>
      <c r="D89" s="118"/>
      <c r="E89" s="118"/>
      <c r="F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9"/>
      <c r="BG89" s="116"/>
    </row>
    <row r="90" spans="1:80" hidden="1" x14ac:dyDescent="0.25">
      <c r="B90" s="112"/>
      <c r="D90" s="118"/>
      <c r="E90" s="118"/>
      <c r="F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9"/>
      <c r="BG90" s="116"/>
    </row>
    <row r="91" spans="1:80" hidden="1" x14ac:dyDescent="0.25">
      <c r="B91" s="112"/>
      <c r="D91" s="118"/>
      <c r="E91" s="118"/>
      <c r="F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9"/>
      <c r="BG91" s="116"/>
    </row>
    <row r="92" spans="1:80" hidden="1" x14ac:dyDescent="0.25">
      <c r="B92" s="112"/>
      <c r="D92" s="118"/>
      <c r="E92" s="118"/>
      <c r="F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9"/>
      <c r="BG92" s="116"/>
    </row>
    <row r="93" spans="1:80" hidden="1" x14ac:dyDescent="0.25">
      <c r="B93" s="112"/>
      <c r="D93" s="118"/>
      <c r="E93" s="118"/>
      <c r="F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9"/>
      <c r="BG93" s="116"/>
    </row>
    <row r="94" spans="1:80" hidden="1" x14ac:dyDescent="0.25">
      <c r="B94" s="112"/>
      <c r="D94" s="118"/>
      <c r="E94" s="118"/>
      <c r="F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9"/>
      <c r="BG94" s="116"/>
    </row>
    <row r="95" spans="1:80" hidden="1" x14ac:dyDescent="0.25">
      <c r="B95" s="112"/>
      <c r="D95" s="118"/>
      <c r="E95" s="118"/>
      <c r="F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9"/>
      <c r="BG95" s="116"/>
    </row>
    <row r="96" spans="1:80" hidden="1" x14ac:dyDescent="0.25">
      <c r="B96" s="112"/>
      <c r="D96" s="118"/>
      <c r="E96" s="118"/>
      <c r="F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9"/>
      <c r="BG96" s="116"/>
    </row>
    <row r="97" spans="2:59" hidden="1" x14ac:dyDescent="0.25">
      <c r="B97" s="112"/>
      <c r="D97" s="118"/>
      <c r="E97" s="118"/>
      <c r="F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9"/>
      <c r="BG97" s="116"/>
    </row>
    <row r="98" spans="2:59" hidden="1" x14ac:dyDescent="0.25">
      <c r="B98" s="112"/>
      <c r="D98" s="118"/>
      <c r="E98" s="118"/>
      <c r="F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9"/>
      <c r="BG98" s="116"/>
    </row>
    <row r="99" spans="2:59" hidden="1" x14ac:dyDescent="0.25">
      <c r="B99" s="112"/>
      <c r="D99" s="118"/>
      <c r="E99" s="118"/>
      <c r="F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9"/>
      <c r="BG99" s="116"/>
    </row>
    <row r="100" spans="2:59" hidden="1" x14ac:dyDescent="0.25">
      <c r="B100" s="112"/>
      <c r="D100" s="118"/>
      <c r="E100" s="118"/>
      <c r="F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9"/>
      <c r="BG100" s="116"/>
    </row>
    <row r="101" spans="2:59" hidden="1" x14ac:dyDescent="0.25">
      <c r="B101" s="112"/>
      <c r="D101" s="118"/>
      <c r="E101" s="118"/>
      <c r="F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9"/>
      <c r="BG101" s="116"/>
    </row>
    <row r="102" spans="2:59" hidden="1" x14ac:dyDescent="0.25">
      <c r="B102" s="112"/>
      <c r="D102" s="118"/>
      <c r="E102" s="118"/>
      <c r="F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9"/>
      <c r="BG102" s="116"/>
    </row>
    <row r="103" spans="2:59" hidden="1" x14ac:dyDescent="0.25">
      <c r="B103" s="112"/>
      <c r="D103" s="118"/>
      <c r="E103" s="118"/>
      <c r="F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9"/>
      <c r="BG103" s="116"/>
    </row>
    <row r="104" spans="2:59" hidden="1" x14ac:dyDescent="0.25">
      <c r="B104" s="112"/>
      <c r="D104" s="118"/>
      <c r="E104" s="118"/>
      <c r="F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9"/>
      <c r="BG104" s="116"/>
    </row>
    <row r="105" spans="2:59" hidden="1" x14ac:dyDescent="0.25">
      <c r="B105" s="112"/>
      <c r="D105" s="118"/>
      <c r="E105" s="118"/>
      <c r="F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9"/>
      <c r="BG105" s="116"/>
    </row>
    <row r="106" spans="2:59" hidden="1" x14ac:dyDescent="0.25">
      <c r="B106" s="112"/>
      <c r="D106" s="118"/>
      <c r="E106" s="118"/>
      <c r="F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9"/>
      <c r="BG106" s="116"/>
    </row>
    <row r="107" spans="2:59" hidden="1" x14ac:dyDescent="0.25">
      <c r="B107" s="112"/>
      <c r="D107" s="118"/>
      <c r="E107" s="118"/>
      <c r="F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9"/>
      <c r="BG107" s="116"/>
    </row>
    <row r="108" spans="2:59" hidden="1" x14ac:dyDescent="0.25">
      <c r="B108" s="112"/>
      <c r="D108" s="118"/>
      <c r="E108" s="118"/>
      <c r="F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9"/>
      <c r="BG108" s="116"/>
    </row>
    <row r="109" spans="2:59" hidden="1" x14ac:dyDescent="0.25">
      <c r="B109" s="112"/>
      <c r="D109" s="118"/>
      <c r="E109" s="118"/>
      <c r="F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9"/>
      <c r="BG109" s="116"/>
    </row>
    <row r="110" spans="2:59" hidden="1" x14ac:dyDescent="0.25">
      <c r="B110" s="112"/>
      <c r="D110" s="118"/>
      <c r="E110" s="118"/>
      <c r="F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9"/>
      <c r="BG110" s="116"/>
    </row>
    <row r="111" spans="2:59" hidden="1" x14ac:dyDescent="0.25">
      <c r="B111" s="112"/>
      <c r="D111" s="118"/>
      <c r="E111" s="118"/>
      <c r="F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9"/>
      <c r="BG111" s="116"/>
    </row>
    <row r="112" spans="2:59" hidden="1" x14ac:dyDescent="0.25">
      <c r="B112" s="112"/>
      <c r="D112" s="118"/>
      <c r="E112" s="118"/>
      <c r="F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9"/>
      <c r="BG112" s="116"/>
    </row>
    <row r="113" spans="2:59" hidden="1" x14ac:dyDescent="0.25">
      <c r="B113" s="112"/>
      <c r="D113" s="118"/>
      <c r="E113" s="118"/>
      <c r="F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9"/>
      <c r="BG113" s="116"/>
    </row>
    <row r="114" spans="2:59" hidden="1" x14ac:dyDescent="0.25">
      <c r="B114" s="112"/>
      <c r="D114" s="118"/>
      <c r="E114" s="118"/>
      <c r="F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9"/>
      <c r="BG114" s="116"/>
    </row>
    <row r="115" spans="2:59" hidden="1" x14ac:dyDescent="0.25">
      <c r="B115" s="112"/>
      <c r="D115" s="118"/>
      <c r="E115" s="118"/>
      <c r="F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9"/>
      <c r="BG115" s="116"/>
    </row>
    <row r="116" spans="2:59" hidden="1" x14ac:dyDescent="0.25">
      <c r="B116" s="112"/>
      <c r="D116" s="118"/>
      <c r="E116" s="118"/>
      <c r="F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9"/>
      <c r="BG116" s="116"/>
    </row>
    <row r="117" spans="2:59" hidden="1" x14ac:dyDescent="0.25">
      <c r="B117" s="112"/>
      <c r="D117" s="118"/>
      <c r="E117" s="118"/>
      <c r="F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9"/>
      <c r="BG117" s="116"/>
    </row>
    <row r="118" spans="2:59" hidden="1" x14ac:dyDescent="0.25">
      <c r="B118" s="112"/>
      <c r="D118" s="118"/>
      <c r="E118" s="118"/>
      <c r="F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9"/>
      <c r="BG118" s="116"/>
    </row>
    <row r="119" spans="2:59" hidden="1" x14ac:dyDescent="0.25">
      <c r="B119" s="112"/>
      <c r="D119" s="118"/>
      <c r="E119" s="118"/>
      <c r="F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9"/>
      <c r="BG119" s="116"/>
    </row>
    <row r="120" spans="2:59" hidden="1" x14ac:dyDescent="0.25">
      <c r="B120" s="112"/>
      <c r="D120" s="118"/>
      <c r="E120" s="118"/>
      <c r="F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9"/>
      <c r="BG120" s="116"/>
    </row>
    <row r="121" spans="2:59" hidden="1" x14ac:dyDescent="0.25">
      <c r="B121" s="112"/>
      <c r="D121" s="118"/>
      <c r="E121" s="118"/>
      <c r="F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9"/>
      <c r="BG121" s="116"/>
    </row>
    <row r="122" spans="2:59" hidden="1" x14ac:dyDescent="0.25">
      <c r="B122" s="112"/>
      <c r="D122" s="118"/>
      <c r="E122" s="118"/>
      <c r="F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9"/>
      <c r="BG122" s="116"/>
    </row>
    <row r="123" spans="2:59" hidden="1" x14ac:dyDescent="0.25">
      <c r="B123" s="112"/>
      <c r="D123" s="118"/>
      <c r="E123" s="118"/>
      <c r="F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9"/>
      <c r="BG123" s="116"/>
    </row>
    <row r="124" spans="2:59" hidden="1" x14ac:dyDescent="0.25">
      <c r="B124" s="112"/>
      <c r="D124" s="118"/>
      <c r="E124" s="118"/>
      <c r="F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9"/>
      <c r="BG124" s="116"/>
    </row>
    <row r="125" spans="2:59" hidden="1" x14ac:dyDescent="0.25">
      <c r="B125" s="112"/>
      <c r="D125" s="118"/>
      <c r="E125" s="118"/>
      <c r="F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9"/>
      <c r="BG125" s="116"/>
    </row>
    <row r="126" spans="2:59" hidden="1" x14ac:dyDescent="0.25">
      <c r="B126" s="112"/>
      <c r="D126" s="118"/>
      <c r="E126" s="118"/>
      <c r="F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9"/>
      <c r="BG126" s="116"/>
    </row>
    <row r="127" spans="2:59" hidden="1" x14ac:dyDescent="0.25">
      <c r="B127" s="112"/>
      <c r="D127" s="118"/>
      <c r="E127" s="118"/>
      <c r="F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9"/>
      <c r="BG127" s="116"/>
    </row>
    <row r="128" spans="2:59" hidden="1" x14ac:dyDescent="0.25">
      <c r="B128" s="112"/>
      <c r="D128" s="118"/>
      <c r="E128" s="118"/>
      <c r="F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9"/>
      <c r="BG128" s="116"/>
    </row>
    <row r="129" spans="2:59" hidden="1" x14ac:dyDescent="0.25">
      <c r="B129" s="112"/>
      <c r="D129" s="118"/>
      <c r="E129" s="118"/>
      <c r="F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9"/>
      <c r="BG129" s="116"/>
    </row>
    <row r="130" spans="2:59" hidden="1" x14ac:dyDescent="0.25">
      <c r="B130" s="112"/>
      <c r="D130" s="118"/>
      <c r="E130" s="118"/>
      <c r="F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9"/>
      <c r="BG130" s="116"/>
    </row>
    <row r="131" spans="2:59" hidden="1" x14ac:dyDescent="0.25">
      <c r="B131" s="112"/>
      <c r="D131" s="118"/>
      <c r="E131" s="118"/>
      <c r="F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9"/>
      <c r="BG131" s="116"/>
    </row>
    <row r="132" spans="2:59" hidden="1" x14ac:dyDescent="0.25">
      <c r="B132" s="112"/>
      <c r="D132" s="118"/>
      <c r="E132" s="118"/>
      <c r="F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9"/>
      <c r="BG132" s="116"/>
    </row>
    <row r="133" spans="2:59" hidden="1" x14ac:dyDescent="0.25">
      <c r="B133" s="112"/>
      <c r="D133" s="118"/>
      <c r="E133" s="118"/>
      <c r="F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9"/>
      <c r="BG133" s="116"/>
    </row>
    <row r="134" spans="2:59" hidden="1" x14ac:dyDescent="0.25">
      <c r="B134" s="112"/>
      <c r="D134" s="118"/>
      <c r="E134" s="118"/>
      <c r="F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9"/>
      <c r="BG134" s="116"/>
    </row>
    <row r="135" spans="2:59" hidden="1" x14ac:dyDescent="0.25">
      <c r="B135" s="112"/>
      <c r="D135" s="118"/>
      <c r="E135" s="118"/>
      <c r="F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9"/>
      <c r="BG135" s="116"/>
    </row>
    <row r="136" spans="2:59" hidden="1" x14ac:dyDescent="0.25">
      <c r="B136" s="112"/>
      <c r="D136" s="118"/>
      <c r="E136" s="118"/>
      <c r="F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9"/>
      <c r="BG136" s="116"/>
    </row>
    <row r="137" spans="2:59" hidden="1" x14ac:dyDescent="0.25">
      <c r="B137" s="112"/>
      <c r="D137" s="118"/>
      <c r="E137" s="118"/>
      <c r="F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9"/>
      <c r="BG137" s="116"/>
    </row>
    <row r="138" spans="2:59" hidden="1" x14ac:dyDescent="0.25">
      <c r="B138" s="112"/>
      <c r="D138" s="118"/>
      <c r="E138" s="118"/>
      <c r="F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9"/>
      <c r="BG138" s="116"/>
    </row>
    <row r="139" spans="2:59" hidden="1" x14ac:dyDescent="0.25">
      <c r="B139" s="112"/>
      <c r="D139" s="118"/>
      <c r="E139" s="118"/>
      <c r="F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  <c r="BD139" s="118"/>
      <c r="BE139" s="118"/>
      <c r="BF139" s="119"/>
      <c r="BG139" s="116"/>
    </row>
    <row r="140" spans="2:59" hidden="1" x14ac:dyDescent="0.25">
      <c r="B140" s="112"/>
      <c r="D140" s="118"/>
      <c r="E140" s="118"/>
      <c r="F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  <c r="BD140" s="118"/>
      <c r="BE140" s="118"/>
      <c r="BF140" s="119"/>
      <c r="BG140" s="116"/>
    </row>
    <row r="141" spans="2:59" hidden="1" x14ac:dyDescent="0.25">
      <c r="B141" s="112"/>
      <c r="D141" s="118"/>
      <c r="E141" s="118"/>
      <c r="F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9"/>
      <c r="BG141" s="116"/>
    </row>
    <row r="142" spans="2:59" hidden="1" x14ac:dyDescent="0.25">
      <c r="B142" s="112"/>
      <c r="D142" s="118"/>
      <c r="E142" s="118"/>
      <c r="F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9"/>
      <c r="BG142" s="116"/>
    </row>
    <row r="143" spans="2:59" hidden="1" x14ac:dyDescent="0.25">
      <c r="B143" s="112"/>
      <c r="D143" s="118"/>
      <c r="E143" s="118"/>
      <c r="F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9"/>
      <c r="BG143" s="116"/>
    </row>
    <row r="144" spans="2:59" hidden="1" x14ac:dyDescent="0.25">
      <c r="B144" s="112"/>
      <c r="D144" s="118"/>
      <c r="E144" s="118"/>
      <c r="F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9"/>
      <c r="BG144" s="116"/>
    </row>
    <row r="145" spans="2:59" hidden="1" x14ac:dyDescent="0.25">
      <c r="B145" s="112"/>
      <c r="D145" s="118"/>
      <c r="E145" s="118"/>
      <c r="F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9"/>
      <c r="BG145" s="116"/>
    </row>
    <row r="146" spans="2:59" hidden="1" x14ac:dyDescent="0.25">
      <c r="B146" s="112"/>
      <c r="D146" s="118"/>
      <c r="E146" s="118"/>
      <c r="F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9"/>
      <c r="BG146" s="116"/>
    </row>
    <row r="147" spans="2:59" hidden="1" x14ac:dyDescent="0.25">
      <c r="B147" s="112"/>
      <c r="D147" s="118"/>
      <c r="E147" s="118"/>
      <c r="F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9"/>
      <c r="BG147" s="116"/>
    </row>
    <row r="148" spans="2:59" hidden="1" x14ac:dyDescent="0.25">
      <c r="B148" s="112"/>
      <c r="D148" s="118"/>
      <c r="E148" s="118"/>
      <c r="F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9"/>
      <c r="BG148" s="116"/>
    </row>
    <row r="149" spans="2:59" hidden="1" x14ac:dyDescent="0.25">
      <c r="B149" s="112"/>
      <c r="D149" s="118"/>
      <c r="E149" s="118"/>
      <c r="F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9"/>
      <c r="BG149" s="116"/>
    </row>
    <row r="150" spans="2:59" hidden="1" x14ac:dyDescent="0.25">
      <c r="B150" s="112"/>
      <c r="D150" s="118"/>
      <c r="E150" s="118"/>
      <c r="F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9"/>
      <c r="BG150" s="116"/>
    </row>
    <row r="151" spans="2:59" hidden="1" x14ac:dyDescent="0.25">
      <c r="B151" s="112"/>
      <c r="D151" s="118"/>
      <c r="E151" s="118"/>
      <c r="F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9"/>
      <c r="BG151" s="116"/>
    </row>
    <row r="152" spans="2:59" hidden="1" x14ac:dyDescent="0.25">
      <c r="B152" s="112"/>
      <c r="D152" s="118"/>
      <c r="E152" s="118"/>
      <c r="F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9"/>
      <c r="BG152" s="116"/>
    </row>
    <row r="153" spans="2:59" hidden="1" x14ac:dyDescent="0.25">
      <c r="B153" s="112"/>
      <c r="D153" s="118"/>
      <c r="E153" s="118"/>
      <c r="F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9"/>
      <c r="BG153" s="116"/>
    </row>
    <row r="154" spans="2:59" hidden="1" x14ac:dyDescent="0.25">
      <c r="B154" s="112"/>
      <c r="D154" s="118"/>
      <c r="E154" s="118"/>
      <c r="F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9"/>
      <c r="BG154" s="116"/>
    </row>
    <row r="155" spans="2:59" hidden="1" x14ac:dyDescent="0.25">
      <c r="B155" s="112"/>
      <c r="D155" s="118"/>
      <c r="E155" s="118"/>
      <c r="F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9"/>
      <c r="BG155" s="116"/>
    </row>
    <row r="156" spans="2:59" hidden="1" x14ac:dyDescent="0.25">
      <c r="B156" s="112"/>
      <c r="D156" s="118"/>
      <c r="E156" s="118"/>
      <c r="F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9"/>
      <c r="BG156" s="116"/>
    </row>
    <row r="157" spans="2:59" hidden="1" x14ac:dyDescent="0.25">
      <c r="B157" s="112"/>
      <c r="D157" s="118"/>
      <c r="E157" s="118"/>
      <c r="F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9"/>
      <c r="BG157" s="116"/>
    </row>
    <row r="158" spans="2:59" hidden="1" x14ac:dyDescent="0.25">
      <c r="B158" s="112"/>
      <c r="D158" s="118"/>
      <c r="E158" s="118"/>
      <c r="F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9"/>
      <c r="BG158" s="116"/>
    </row>
    <row r="159" spans="2:59" hidden="1" x14ac:dyDescent="0.25">
      <c r="B159" s="112"/>
      <c r="D159" s="118"/>
      <c r="E159" s="118"/>
      <c r="F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9"/>
      <c r="BG159" s="116"/>
    </row>
    <row r="160" spans="2:59" hidden="1" x14ac:dyDescent="0.25">
      <c r="B160" s="112"/>
      <c r="D160" s="118"/>
      <c r="E160" s="118"/>
      <c r="F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9"/>
      <c r="BG160" s="116"/>
    </row>
    <row r="161" spans="2:59" hidden="1" x14ac:dyDescent="0.25">
      <c r="B161" s="112"/>
      <c r="D161" s="118"/>
      <c r="E161" s="118"/>
      <c r="F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9"/>
      <c r="BG161" s="116"/>
    </row>
    <row r="162" spans="2:59" hidden="1" x14ac:dyDescent="0.25">
      <c r="B162" s="112"/>
      <c r="D162" s="118"/>
      <c r="E162" s="118"/>
      <c r="F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9"/>
      <c r="BG162" s="116"/>
    </row>
    <row r="163" spans="2:59" hidden="1" x14ac:dyDescent="0.25">
      <c r="B163" s="112"/>
      <c r="D163" s="118"/>
      <c r="E163" s="118"/>
      <c r="F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9"/>
      <c r="BG163" s="116"/>
    </row>
    <row r="164" spans="2:59" hidden="1" x14ac:dyDescent="0.25">
      <c r="B164" s="112"/>
      <c r="D164" s="118"/>
      <c r="E164" s="118"/>
      <c r="F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9"/>
      <c r="BG164" s="116"/>
    </row>
    <row r="165" spans="2:59" hidden="1" x14ac:dyDescent="0.25">
      <c r="B165" s="112"/>
      <c r="D165" s="118"/>
      <c r="E165" s="118"/>
      <c r="F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9"/>
      <c r="BG165" s="116"/>
    </row>
    <row r="166" spans="2:59" hidden="1" x14ac:dyDescent="0.25">
      <c r="B166" s="112"/>
      <c r="D166" s="118"/>
      <c r="E166" s="118"/>
      <c r="F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9"/>
      <c r="BG166" s="116"/>
    </row>
    <row r="167" spans="2:59" hidden="1" x14ac:dyDescent="0.25">
      <c r="B167" s="112"/>
      <c r="D167" s="118"/>
      <c r="E167" s="118"/>
      <c r="F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9"/>
      <c r="BG167" s="116"/>
    </row>
    <row r="168" spans="2:59" hidden="1" x14ac:dyDescent="0.25">
      <c r="B168" s="112"/>
      <c r="D168" s="118"/>
      <c r="E168" s="118"/>
      <c r="F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9"/>
      <c r="BG168" s="116"/>
    </row>
    <row r="169" spans="2:59" hidden="1" x14ac:dyDescent="0.25">
      <c r="B169" s="112"/>
      <c r="D169" s="118"/>
      <c r="E169" s="118"/>
      <c r="F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9"/>
      <c r="BG169" s="116"/>
    </row>
    <row r="170" spans="2:59" hidden="1" x14ac:dyDescent="0.25">
      <c r="B170" s="112"/>
      <c r="D170" s="118"/>
      <c r="E170" s="118"/>
      <c r="F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9"/>
      <c r="BG170" s="116"/>
    </row>
    <row r="171" spans="2:59" hidden="1" x14ac:dyDescent="0.25">
      <c r="B171" s="112"/>
      <c r="D171" s="118"/>
      <c r="E171" s="118"/>
      <c r="F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9"/>
      <c r="BG171" s="116"/>
    </row>
    <row r="172" spans="2:59" hidden="1" x14ac:dyDescent="0.25">
      <c r="B172" s="112"/>
      <c r="D172" s="118"/>
      <c r="E172" s="118"/>
      <c r="F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9"/>
      <c r="BG172" s="116"/>
    </row>
    <row r="173" spans="2:59" hidden="1" x14ac:dyDescent="0.25">
      <c r="B173" s="112"/>
      <c r="D173" s="118"/>
      <c r="E173" s="118"/>
      <c r="F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9"/>
      <c r="BG173" s="116"/>
    </row>
    <row r="174" spans="2:59" hidden="1" x14ac:dyDescent="0.25">
      <c r="B174" s="112"/>
      <c r="D174" s="118"/>
      <c r="E174" s="118"/>
      <c r="F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9"/>
      <c r="BG174" s="116"/>
    </row>
    <row r="175" spans="2:59" hidden="1" x14ac:dyDescent="0.25">
      <c r="B175" s="112"/>
      <c r="D175" s="118"/>
      <c r="E175" s="118"/>
      <c r="F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9"/>
      <c r="BG175" s="116"/>
    </row>
    <row r="176" spans="2:59" hidden="1" x14ac:dyDescent="0.25">
      <c r="B176" s="112"/>
      <c r="D176" s="118"/>
      <c r="E176" s="118"/>
      <c r="F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9"/>
      <c r="BG176" s="116"/>
    </row>
    <row r="177" spans="2:59" hidden="1" x14ac:dyDescent="0.25">
      <c r="B177" s="112"/>
      <c r="D177" s="118"/>
      <c r="E177" s="118"/>
      <c r="F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9"/>
      <c r="BG177" s="116"/>
    </row>
    <row r="178" spans="2:59" hidden="1" x14ac:dyDescent="0.25">
      <c r="B178" s="112"/>
      <c r="D178" s="118"/>
      <c r="E178" s="118"/>
      <c r="F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9"/>
      <c r="BG178" s="116"/>
    </row>
    <row r="179" spans="2:59" hidden="1" x14ac:dyDescent="0.25">
      <c r="B179" s="112"/>
      <c r="D179" s="118"/>
      <c r="E179" s="118"/>
      <c r="F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9"/>
      <c r="BG179" s="116"/>
    </row>
    <row r="180" spans="2:59" hidden="1" x14ac:dyDescent="0.25">
      <c r="B180" s="112"/>
      <c r="D180" s="118"/>
      <c r="E180" s="118"/>
      <c r="F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9"/>
      <c r="BG180" s="116"/>
    </row>
    <row r="181" spans="2:59" hidden="1" x14ac:dyDescent="0.25">
      <c r="B181" s="112"/>
      <c r="D181" s="118"/>
      <c r="E181" s="118"/>
      <c r="F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9"/>
      <c r="BG181" s="116"/>
    </row>
    <row r="182" spans="2:59" hidden="1" x14ac:dyDescent="0.25">
      <c r="B182" s="112"/>
      <c r="D182" s="118"/>
      <c r="E182" s="118"/>
      <c r="F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9"/>
      <c r="BG182" s="116"/>
    </row>
    <row r="183" spans="2:59" hidden="1" x14ac:dyDescent="0.25">
      <c r="B183" s="112"/>
      <c r="D183" s="118"/>
      <c r="E183" s="118"/>
      <c r="F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9"/>
      <c r="BG183" s="116"/>
    </row>
    <row r="184" spans="2:59" hidden="1" x14ac:dyDescent="0.25">
      <c r="B184" s="112"/>
      <c r="D184" s="118"/>
      <c r="E184" s="118"/>
      <c r="F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9"/>
      <c r="BG184" s="116"/>
    </row>
    <row r="185" spans="2:59" hidden="1" x14ac:dyDescent="0.25">
      <c r="B185" s="112"/>
      <c r="D185" s="118"/>
      <c r="E185" s="118"/>
      <c r="F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9"/>
      <c r="BG185" s="116"/>
    </row>
    <row r="186" spans="2:59" hidden="1" x14ac:dyDescent="0.25">
      <c r="B186" s="112"/>
      <c r="D186" s="118"/>
      <c r="E186" s="118"/>
      <c r="F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9"/>
      <c r="BG186" s="116"/>
    </row>
    <row r="187" spans="2:59" hidden="1" x14ac:dyDescent="0.25">
      <c r="B187" s="112"/>
      <c r="D187" s="118"/>
      <c r="E187" s="118"/>
      <c r="F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9"/>
      <c r="BG187" s="116"/>
    </row>
    <row r="188" spans="2:59" hidden="1" x14ac:dyDescent="0.25">
      <c r="B188" s="112"/>
      <c r="D188" s="118"/>
      <c r="E188" s="118"/>
      <c r="F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9"/>
      <c r="BG188" s="116"/>
    </row>
    <row r="189" spans="2:59" hidden="1" x14ac:dyDescent="0.25">
      <c r="B189" s="112"/>
      <c r="D189" s="118"/>
      <c r="E189" s="118"/>
      <c r="F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9"/>
      <c r="BG189" s="116"/>
    </row>
    <row r="190" spans="2:59" hidden="1" x14ac:dyDescent="0.25">
      <c r="B190" s="112"/>
      <c r="D190" s="118"/>
      <c r="E190" s="118"/>
      <c r="F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9"/>
      <c r="BG190" s="116"/>
    </row>
    <row r="191" spans="2:59" hidden="1" x14ac:dyDescent="0.25">
      <c r="B191" s="112"/>
      <c r="D191" s="118"/>
      <c r="E191" s="118"/>
      <c r="F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9"/>
      <c r="BG191" s="116"/>
    </row>
    <row r="192" spans="2:59" hidden="1" x14ac:dyDescent="0.25">
      <c r="B192" s="112"/>
      <c r="D192" s="118"/>
      <c r="E192" s="118"/>
      <c r="F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9"/>
      <c r="BG192" s="116"/>
    </row>
    <row r="193" spans="2:59" hidden="1" x14ac:dyDescent="0.25">
      <c r="B193" s="112"/>
      <c r="D193" s="118"/>
      <c r="E193" s="118"/>
      <c r="F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9"/>
      <c r="BG193" s="116"/>
    </row>
    <row r="194" spans="2:59" hidden="1" x14ac:dyDescent="0.25">
      <c r="B194" s="112"/>
      <c r="D194" s="118"/>
      <c r="E194" s="118"/>
      <c r="F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9"/>
      <c r="BG194" s="116"/>
    </row>
    <row r="195" spans="2:59" hidden="1" x14ac:dyDescent="0.25">
      <c r="B195" s="112"/>
      <c r="D195" s="118"/>
      <c r="E195" s="118"/>
      <c r="F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9"/>
      <c r="BG195" s="116"/>
    </row>
    <row r="196" spans="2:59" hidden="1" x14ac:dyDescent="0.25">
      <c r="B196" s="112"/>
      <c r="D196" s="118"/>
      <c r="E196" s="118"/>
      <c r="F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9"/>
      <c r="BG196" s="116"/>
    </row>
    <row r="197" spans="2:59" hidden="1" x14ac:dyDescent="0.25">
      <c r="B197" s="112"/>
      <c r="D197" s="118"/>
      <c r="E197" s="118"/>
      <c r="F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9"/>
      <c r="BG197" s="116"/>
    </row>
    <row r="198" spans="2:59" hidden="1" x14ac:dyDescent="0.25">
      <c r="B198" s="112"/>
      <c r="D198" s="118"/>
      <c r="E198" s="118"/>
      <c r="F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T198" s="118"/>
      <c r="AU198" s="118"/>
      <c r="AV198" s="118"/>
      <c r="AW198" s="118"/>
      <c r="AX198" s="118"/>
      <c r="AY198" s="118"/>
      <c r="AZ198" s="118"/>
      <c r="BA198" s="118"/>
      <c r="BB198" s="118"/>
      <c r="BC198" s="118"/>
      <c r="BD198" s="118"/>
      <c r="BE198" s="118"/>
      <c r="BF198" s="119"/>
      <c r="BG198" s="116"/>
    </row>
    <row r="199" spans="2:59" hidden="1" x14ac:dyDescent="0.25">
      <c r="B199" s="112"/>
      <c r="D199" s="118"/>
      <c r="E199" s="118"/>
      <c r="F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9"/>
      <c r="BG199" s="116"/>
    </row>
    <row r="200" spans="2:59" hidden="1" x14ac:dyDescent="0.25">
      <c r="B200" s="112"/>
      <c r="D200" s="118"/>
      <c r="E200" s="118"/>
      <c r="F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9"/>
      <c r="BG200" s="116"/>
    </row>
    <row r="201" spans="2:59" hidden="1" x14ac:dyDescent="0.25">
      <c r="B201" s="112"/>
      <c r="D201" s="118"/>
      <c r="E201" s="118"/>
      <c r="F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9"/>
      <c r="BG201" s="116"/>
    </row>
    <row r="202" spans="2:59" hidden="1" x14ac:dyDescent="0.25">
      <c r="B202" s="112"/>
      <c r="D202" s="118"/>
      <c r="E202" s="118"/>
      <c r="F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9"/>
      <c r="BG202" s="116"/>
    </row>
    <row r="203" spans="2:59" hidden="1" x14ac:dyDescent="0.25">
      <c r="B203" s="112"/>
      <c r="D203" s="118"/>
      <c r="E203" s="118"/>
      <c r="F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T203" s="118"/>
      <c r="AU203" s="118"/>
      <c r="AV203" s="118"/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9"/>
      <c r="BG203" s="116"/>
    </row>
    <row r="204" spans="2:59" hidden="1" x14ac:dyDescent="0.25">
      <c r="B204" s="112"/>
      <c r="D204" s="118"/>
      <c r="E204" s="118"/>
      <c r="F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9"/>
      <c r="BG204" s="116"/>
    </row>
    <row r="205" spans="2:59" hidden="1" x14ac:dyDescent="0.25">
      <c r="B205" s="112"/>
      <c r="D205" s="118"/>
      <c r="E205" s="118"/>
      <c r="F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9"/>
      <c r="BG205" s="116"/>
    </row>
    <row r="206" spans="2:59" hidden="1" x14ac:dyDescent="0.25">
      <c r="B206" s="112"/>
      <c r="D206" s="118"/>
      <c r="E206" s="118"/>
      <c r="F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9"/>
      <c r="BG206" s="116"/>
    </row>
    <row r="207" spans="2:59" hidden="1" x14ac:dyDescent="0.25">
      <c r="B207" s="112"/>
      <c r="D207" s="118"/>
      <c r="E207" s="118"/>
      <c r="F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9"/>
      <c r="BG207" s="116"/>
    </row>
    <row r="208" spans="2:59" hidden="1" x14ac:dyDescent="0.25">
      <c r="B208" s="112"/>
      <c r="D208" s="118"/>
      <c r="E208" s="118"/>
      <c r="F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T208" s="118"/>
      <c r="AU208" s="118"/>
      <c r="AV208" s="118"/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9"/>
      <c r="BG208" s="116"/>
    </row>
    <row r="209" spans="1:59" hidden="1" x14ac:dyDescent="0.25">
      <c r="B209" s="112"/>
      <c r="D209" s="118"/>
      <c r="E209" s="118"/>
      <c r="F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T209" s="118"/>
      <c r="AU209" s="118"/>
      <c r="AV209" s="118"/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9"/>
      <c r="BG209" s="116"/>
    </row>
    <row r="210" spans="1:59" hidden="1" x14ac:dyDescent="0.25">
      <c r="B210" s="112"/>
      <c r="D210" s="118"/>
      <c r="E210" s="118"/>
      <c r="F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9"/>
      <c r="BG210" s="116"/>
    </row>
    <row r="211" spans="1:59" hidden="1" x14ac:dyDescent="0.25">
      <c r="B211" s="112"/>
      <c r="D211" s="118"/>
      <c r="E211" s="118"/>
      <c r="F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T211" s="118"/>
      <c r="AU211" s="118"/>
      <c r="AV211" s="118"/>
      <c r="AW211" s="118"/>
      <c r="AX211" s="118"/>
      <c r="AY211" s="118"/>
      <c r="AZ211" s="118"/>
      <c r="BA211" s="118"/>
      <c r="BB211" s="118"/>
      <c r="BC211" s="118"/>
      <c r="BD211" s="118"/>
      <c r="BE211" s="118"/>
      <c r="BF211" s="119"/>
      <c r="BG211" s="116"/>
    </row>
    <row r="212" spans="1:59" hidden="1" x14ac:dyDescent="0.25">
      <c r="B212" s="112"/>
      <c r="D212" s="118"/>
      <c r="E212" s="118"/>
      <c r="F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T212" s="118"/>
      <c r="AU212" s="118"/>
      <c r="AV212" s="118"/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9"/>
      <c r="BG212" s="116"/>
    </row>
    <row r="213" spans="1:59" hidden="1" x14ac:dyDescent="0.25">
      <c r="B213" s="112"/>
      <c r="D213" s="118"/>
      <c r="E213" s="118"/>
      <c r="F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T213" s="118"/>
      <c r="AU213" s="118"/>
      <c r="AV213" s="118"/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9"/>
      <c r="BG213" s="116"/>
    </row>
    <row r="214" spans="1:59" hidden="1" x14ac:dyDescent="0.25">
      <c r="B214" s="112"/>
      <c r="D214" s="118"/>
      <c r="E214" s="118"/>
      <c r="F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T214" s="118"/>
      <c r="AU214" s="118"/>
      <c r="AV214" s="118"/>
      <c r="AW214" s="118"/>
      <c r="AX214" s="118"/>
      <c r="AY214" s="118"/>
      <c r="AZ214" s="118"/>
      <c r="BA214" s="118"/>
      <c r="BB214" s="118"/>
      <c r="BC214" s="118"/>
      <c r="BD214" s="118"/>
      <c r="BE214" s="118"/>
      <c r="BF214" s="119"/>
      <c r="BG214" s="116"/>
    </row>
    <row r="215" spans="1:59" hidden="1" x14ac:dyDescent="0.25">
      <c r="B215" s="112"/>
      <c r="D215" s="118"/>
      <c r="E215" s="118"/>
      <c r="F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  <c r="BE215" s="118"/>
      <c r="BF215" s="119"/>
      <c r="BG215" s="116"/>
    </row>
    <row r="216" spans="1:59" hidden="1" x14ac:dyDescent="0.25">
      <c r="B216" s="112"/>
      <c r="D216" s="118"/>
      <c r="E216" s="118"/>
      <c r="F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  <c r="BE216" s="118"/>
      <c r="BF216" s="119"/>
      <c r="BG216" s="116"/>
    </row>
    <row r="217" spans="1:59" hidden="1" x14ac:dyDescent="0.25">
      <c r="B217" s="112"/>
      <c r="D217" s="118"/>
      <c r="E217" s="118"/>
      <c r="F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T217" s="118"/>
      <c r="AU217" s="118"/>
      <c r="AV217" s="118"/>
      <c r="AW217" s="118"/>
      <c r="AX217" s="118"/>
      <c r="AY217" s="118"/>
      <c r="AZ217" s="118"/>
      <c r="BA217" s="118"/>
      <c r="BB217" s="118"/>
      <c r="BC217" s="118"/>
      <c r="BD217" s="118"/>
      <c r="BE217" s="118"/>
      <c r="BF217" s="119"/>
      <c r="BG217" s="116"/>
    </row>
    <row r="218" spans="1:59" hidden="1" x14ac:dyDescent="0.25">
      <c r="B218" s="112"/>
      <c r="D218" s="118"/>
      <c r="E218" s="118"/>
      <c r="F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T218" s="118"/>
      <c r="AU218" s="118"/>
      <c r="AV218" s="118"/>
      <c r="AW218" s="118"/>
      <c r="AX218" s="118"/>
      <c r="AY218" s="118"/>
      <c r="AZ218" s="118"/>
      <c r="BA218" s="118"/>
      <c r="BB218" s="118"/>
      <c r="BC218" s="118"/>
      <c r="BD218" s="118"/>
      <c r="BE218" s="118"/>
      <c r="BF218" s="119"/>
      <c r="BG218" s="116"/>
    </row>
    <row r="219" spans="1:59" hidden="1" x14ac:dyDescent="0.25">
      <c r="B219" s="112"/>
      <c r="D219" s="118"/>
      <c r="E219" s="118"/>
      <c r="F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T219" s="118"/>
      <c r="AU219" s="118"/>
      <c r="AV219" s="118"/>
      <c r="AW219" s="118"/>
      <c r="AX219" s="118"/>
      <c r="AY219" s="118"/>
      <c r="AZ219" s="118"/>
      <c r="BA219" s="118"/>
      <c r="BB219" s="118"/>
      <c r="BC219" s="118"/>
      <c r="BD219" s="118"/>
      <c r="BE219" s="118"/>
      <c r="BF219" s="119"/>
      <c r="BG219" s="116"/>
    </row>
    <row r="220" spans="1:59" hidden="1" x14ac:dyDescent="0.25">
      <c r="B220" s="112"/>
      <c r="D220" s="118"/>
      <c r="E220" s="118"/>
      <c r="F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T220" s="118"/>
      <c r="AU220" s="118"/>
      <c r="AV220" s="118"/>
      <c r="AW220" s="118"/>
      <c r="AX220" s="118"/>
      <c r="AY220" s="118"/>
      <c r="AZ220" s="118"/>
      <c r="BA220" s="118"/>
      <c r="BB220" s="118"/>
      <c r="BC220" s="118"/>
      <c r="BD220" s="118"/>
      <c r="BE220" s="118"/>
      <c r="BF220" s="119"/>
      <c r="BG220" s="116"/>
    </row>
    <row r="221" spans="1:59" hidden="1" x14ac:dyDescent="0.25">
      <c r="B221" s="112"/>
      <c r="D221" s="118"/>
      <c r="E221" s="118"/>
      <c r="F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T221" s="118"/>
      <c r="AU221" s="118"/>
      <c r="AV221" s="118"/>
      <c r="AW221" s="118"/>
      <c r="AX221" s="118"/>
      <c r="AY221" s="118"/>
      <c r="AZ221" s="118"/>
      <c r="BA221" s="118"/>
      <c r="BB221" s="118"/>
      <c r="BC221" s="118"/>
      <c r="BD221" s="118"/>
      <c r="BE221" s="118"/>
      <c r="BF221" s="119"/>
      <c r="BG221" s="116"/>
    </row>
    <row r="222" spans="1:59" hidden="1" x14ac:dyDescent="0.25">
      <c r="B222" s="112"/>
      <c r="D222" s="118"/>
      <c r="E222" s="118"/>
      <c r="F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  <c r="BC222" s="118"/>
      <c r="BD222" s="118"/>
      <c r="BE222" s="118"/>
      <c r="BF222" s="119"/>
      <c r="BG222" s="116"/>
    </row>
    <row r="223" spans="1:59" x14ac:dyDescent="0.25">
      <c r="A223" s="116"/>
      <c r="B223" s="112"/>
      <c r="C223" s="117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  <c r="BC223" s="118"/>
      <c r="BD223" s="118"/>
      <c r="BE223" s="118"/>
      <c r="BF223" s="119"/>
      <c r="BG223" s="116"/>
    </row>
    <row r="224" spans="1:59" x14ac:dyDescent="0.25">
      <c r="A224" s="116"/>
      <c r="B224" s="112"/>
      <c r="C224" s="117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  <c r="BC224" s="118"/>
      <c r="BD224" s="118"/>
      <c r="BE224" s="118"/>
      <c r="BF224" s="119"/>
      <c r="BG224" s="116"/>
    </row>
    <row r="225" spans="1:59" x14ac:dyDescent="0.25">
      <c r="A225" s="116"/>
      <c r="B225" s="112"/>
      <c r="C225" s="117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  <c r="BC225" s="118"/>
      <c r="BD225" s="118"/>
      <c r="BE225" s="118"/>
      <c r="BF225" s="119"/>
      <c r="BG225" s="116"/>
    </row>
    <row r="226" spans="1:59" x14ac:dyDescent="0.25">
      <c r="A226" s="116"/>
      <c r="B226" s="112"/>
      <c r="C226" s="117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  <c r="BC226" s="118"/>
      <c r="BD226" s="118"/>
      <c r="BE226" s="118"/>
      <c r="BF226" s="119"/>
      <c r="BG226" s="116"/>
    </row>
    <row r="227" spans="1:59" x14ac:dyDescent="0.25">
      <c r="A227" s="116"/>
      <c r="B227" s="112"/>
      <c r="C227" s="117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  <c r="BD227" s="118"/>
      <c r="BE227" s="118"/>
      <c r="BF227" s="119"/>
      <c r="BG227" s="116"/>
    </row>
    <row r="228" spans="1:59" x14ac:dyDescent="0.25">
      <c r="A228" s="116"/>
      <c r="B228" s="112"/>
      <c r="C228" s="117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  <c r="BD228" s="118"/>
      <c r="BE228" s="118"/>
      <c r="BF228" s="119"/>
      <c r="BG228" s="116"/>
    </row>
    <row r="229" spans="1:59" x14ac:dyDescent="0.25">
      <c r="A229" s="116"/>
      <c r="B229" s="112"/>
      <c r="C229" s="117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  <c r="BD229" s="118"/>
      <c r="BE229" s="118"/>
      <c r="BF229" s="119"/>
      <c r="BG229" s="116"/>
    </row>
    <row r="230" spans="1:59" x14ac:dyDescent="0.25">
      <c r="A230" s="116"/>
      <c r="B230" s="112"/>
      <c r="C230" s="117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  <c r="BD230" s="118"/>
      <c r="BE230" s="118"/>
      <c r="BF230" s="119"/>
      <c r="BG230" s="116"/>
    </row>
    <row r="231" spans="1:59" x14ac:dyDescent="0.25">
      <c r="A231" s="116"/>
      <c r="B231" s="112"/>
      <c r="C231" s="117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  <c r="BD231" s="118"/>
      <c r="BE231" s="118"/>
      <c r="BF231" s="119"/>
      <c r="BG231" s="116"/>
    </row>
    <row r="232" spans="1:59" x14ac:dyDescent="0.25">
      <c r="A232" s="116"/>
      <c r="B232" s="112"/>
      <c r="C232" s="117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  <c r="BD232" s="118"/>
      <c r="BE232" s="118"/>
      <c r="BF232" s="119"/>
      <c r="BG232" s="116"/>
    </row>
    <row r="233" spans="1:59" x14ac:dyDescent="0.25">
      <c r="A233" s="116"/>
      <c r="B233" s="112"/>
      <c r="C233" s="117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  <c r="BD233" s="118"/>
      <c r="BE233" s="118"/>
      <c r="BF233" s="119"/>
      <c r="BG233" s="116"/>
    </row>
    <row r="234" spans="1:59" x14ac:dyDescent="0.25">
      <c r="A234" s="116"/>
      <c r="B234" s="112"/>
      <c r="C234" s="117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9"/>
      <c r="BG234" s="116"/>
    </row>
    <row r="235" spans="1:59" x14ac:dyDescent="0.25">
      <c r="A235" s="116"/>
      <c r="B235" s="112"/>
      <c r="C235" s="117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  <c r="BD235" s="118"/>
      <c r="BE235" s="118"/>
      <c r="BF235" s="119"/>
      <c r="BG235" s="116"/>
    </row>
    <row r="236" spans="1:59" x14ac:dyDescent="0.25">
      <c r="A236" s="116"/>
      <c r="B236" s="112"/>
      <c r="C236" s="117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  <c r="BD236" s="118"/>
      <c r="BE236" s="118"/>
      <c r="BF236" s="119"/>
      <c r="BG236" s="116"/>
    </row>
    <row r="237" spans="1:59" x14ac:dyDescent="0.25">
      <c r="A237" s="116"/>
      <c r="B237" s="112"/>
      <c r="C237" s="117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18"/>
      <c r="BF237" s="119"/>
      <c r="BG237" s="116"/>
    </row>
    <row r="238" spans="1:59" x14ac:dyDescent="0.25">
      <c r="A238" s="116"/>
      <c r="B238" s="112"/>
      <c r="C238" s="117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9"/>
      <c r="BG238" s="116"/>
    </row>
    <row r="239" spans="1:59" x14ac:dyDescent="0.25">
      <c r="A239" s="116"/>
      <c r="B239" s="112"/>
      <c r="C239" s="117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9"/>
      <c r="BG239" s="116"/>
    </row>
    <row r="240" spans="1:59" x14ac:dyDescent="0.25">
      <c r="A240" s="116"/>
      <c r="B240" s="112"/>
      <c r="C240" s="117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9"/>
      <c r="BG240" s="116"/>
    </row>
    <row r="241" spans="1:59" x14ac:dyDescent="0.25">
      <c r="A241" s="116"/>
      <c r="B241" s="112"/>
      <c r="C241" s="117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9"/>
      <c r="BG241" s="116"/>
    </row>
    <row r="242" spans="1:59" x14ac:dyDescent="0.25">
      <c r="A242" s="116"/>
      <c r="B242" s="112"/>
      <c r="C242" s="117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9"/>
      <c r="BG242" s="116"/>
    </row>
    <row r="243" spans="1:59" x14ac:dyDescent="0.25">
      <c r="A243" s="116"/>
      <c r="B243" s="112"/>
      <c r="C243" s="117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  <c r="BD243" s="118"/>
      <c r="BE243" s="118"/>
      <c r="BF243" s="119"/>
      <c r="BG243" s="116"/>
    </row>
    <row r="244" spans="1:59" x14ac:dyDescent="0.25">
      <c r="A244" s="116"/>
      <c r="B244" s="112"/>
      <c r="C244" s="117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  <c r="BD244" s="118"/>
      <c r="BE244" s="118"/>
      <c r="BF244" s="119"/>
      <c r="BG244" s="116"/>
    </row>
    <row r="245" spans="1:59" x14ac:dyDescent="0.25">
      <c r="A245" s="116"/>
      <c r="B245" s="112"/>
      <c r="C245" s="117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9"/>
      <c r="BG245" s="116"/>
    </row>
    <row r="246" spans="1:59" x14ac:dyDescent="0.25">
      <c r="A246" s="116"/>
      <c r="B246" s="112"/>
      <c r="C246" s="117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  <c r="BD246" s="118"/>
      <c r="BE246" s="118"/>
      <c r="BF246" s="119"/>
      <c r="BG246" s="116"/>
    </row>
    <row r="247" spans="1:59" x14ac:dyDescent="0.25">
      <c r="A247" s="116"/>
      <c r="B247" s="112"/>
      <c r="C247" s="117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  <c r="BD247" s="118"/>
      <c r="BE247" s="118"/>
      <c r="BF247" s="119"/>
      <c r="BG247" s="116"/>
    </row>
    <row r="248" spans="1:59" x14ac:dyDescent="0.25">
      <c r="A248" s="116"/>
      <c r="B248" s="112"/>
      <c r="C248" s="117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  <c r="BD248" s="118"/>
      <c r="BE248" s="118"/>
      <c r="BF248" s="119"/>
      <c r="BG248" s="116"/>
    </row>
    <row r="249" spans="1:59" x14ac:dyDescent="0.25">
      <c r="A249" s="116"/>
      <c r="B249" s="112"/>
      <c r="C249" s="117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  <c r="BC249" s="118"/>
      <c r="BD249" s="118"/>
      <c r="BE249" s="118"/>
      <c r="BF249" s="119"/>
      <c r="BG249" s="116"/>
    </row>
    <row r="250" spans="1:59" x14ac:dyDescent="0.25">
      <c r="A250" s="116"/>
      <c r="B250" s="112"/>
      <c r="C250" s="117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  <c r="BC250" s="118"/>
      <c r="BD250" s="118"/>
      <c r="BE250" s="118"/>
      <c r="BF250" s="119"/>
      <c r="BG250" s="116"/>
    </row>
    <row r="251" spans="1:59" x14ac:dyDescent="0.25">
      <c r="A251" s="116"/>
      <c r="B251" s="112"/>
      <c r="C251" s="117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  <c r="BD251" s="118"/>
      <c r="BE251" s="118"/>
      <c r="BF251" s="119"/>
      <c r="BG251" s="116"/>
    </row>
    <row r="252" spans="1:59" x14ac:dyDescent="0.25">
      <c r="A252" s="116"/>
      <c r="B252" s="112"/>
      <c r="C252" s="117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  <c r="BD252" s="118"/>
      <c r="BE252" s="118"/>
      <c r="BF252" s="119"/>
      <c r="BG252" s="116"/>
    </row>
    <row r="253" spans="1:59" x14ac:dyDescent="0.25">
      <c r="A253" s="116"/>
      <c r="B253" s="112"/>
      <c r="C253" s="117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  <c r="BD253" s="118"/>
      <c r="BE253" s="118"/>
      <c r="BF253" s="119"/>
      <c r="BG253" s="116"/>
    </row>
    <row r="254" spans="1:59" x14ac:dyDescent="0.25">
      <c r="A254" s="116"/>
      <c r="B254" s="112"/>
      <c r="C254" s="117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  <c r="BD254" s="118"/>
      <c r="BE254" s="118"/>
      <c r="BF254" s="119"/>
      <c r="BG254" s="116"/>
    </row>
    <row r="255" spans="1:59" x14ac:dyDescent="0.25">
      <c r="A255" s="116"/>
      <c r="B255" s="112"/>
      <c r="C255" s="117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  <c r="BD255" s="118"/>
      <c r="BE255" s="118"/>
      <c r="BF255" s="119"/>
      <c r="BG255" s="116"/>
    </row>
    <row r="256" spans="1:59" x14ac:dyDescent="0.25">
      <c r="A256" s="116"/>
      <c r="B256" s="112"/>
      <c r="C256" s="117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9"/>
      <c r="BG256" s="116"/>
    </row>
    <row r="257" spans="1:59" x14ac:dyDescent="0.25">
      <c r="A257" s="116"/>
      <c r="B257" s="112"/>
      <c r="C257" s="117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9"/>
      <c r="BG257" s="116"/>
    </row>
    <row r="258" spans="1:59" x14ac:dyDescent="0.25">
      <c r="A258" s="116"/>
      <c r="B258" s="112"/>
      <c r="C258" s="117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9"/>
      <c r="BG258" s="116"/>
    </row>
    <row r="259" spans="1:59" x14ac:dyDescent="0.25">
      <c r="A259" s="116"/>
      <c r="B259" s="112"/>
      <c r="C259" s="117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9"/>
      <c r="BG259" s="116"/>
    </row>
    <row r="260" spans="1:59" x14ac:dyDescent="0.25">
      <c r="A260" s="116"/>
      <c r="B260" s="112"/>
      <c r="C260" s="117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9"/>
      <c r="BG260" s="116"/>
    </row>
    <row r="261" spans="1:59" x14ac:dyDescent="0.25">
      <c r="A261" s="116"/>
      <c r="B261" s="112"/>
      <c r="C261" s="117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9"/>
      <c r="BG261" s="116"/>
    </row>
    <row r="262" spans="1:59" x14ac:dyDescent="0.25">
      <c r="A262" s="116"/>
      <c r="B262" s="112"/>
      <c r="C262" s="117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9"/>
      <c r="BG262" s="116"/>
    </row>
    <row r="263" spans="1:59" x14ac:dyDescent="0.25">
      <c r="A263" s="116"/>
      <c r="B263" s="112"/>
      <c r="C263" s="117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9"/>
      <c r="BG263" s="116"/>
    </row>
    <row r="264" spans="1:59" x14ac:dyDescent="0.25">
      <c r="A264" s="116"/>
      <c r="B264" s="112"/>
      <c r="C264" s="117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9"/>
      <c r="BG264" s="116"/>
    </row>
    <row r="265" spans="1:59" x14ac:dyDescent="0.25">
      <c r="A265" s="116"/>
      <c r="B265" s="112"/>
      <c r="C265" s="117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  <c r="BD265" s="118"/>
      <c r="BE265" s="118"/>
      <c r="BF265" s="119"/>
      <c r="BG265" s="116"/>
    </row>
    <row r="266" spans="1:59" x14ac:dyDescent="0.25">
      <c r="A266" s="116"/>
      <c r="B266" s="112"/>
      <c r="C266" s="117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9"/>
      <c r="BG266" s="116"/>
    </row>
    <row r="267" spans="1:59" x14ac:dyDescent="0.25">
      <c r="A267" s="116"/>
      <c r="B267" s="112"/>
      <c r="C267" s="117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  <c r="BC267" s="118"/>
      <c r="BD267" s="118"/>
      <c r="BE267" s="118"/>
      <c r="BF267" s="119"/>
      <c r="BG267" s="116"/>
    </row>
    <row r="268" spans="1:59" x14ac:dyDescent="0.25">
      <c r="A268" s="116"/>
      <c r="B268" s="112"/>
      <c r="C268" s="117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  <c r="BC268" s="118"/>
      <c r="BD268" s="118"/>
      <c r="BE268" s="118"/>
      <c r="BF268" s="119"/>
      <c r="BG268" s="116"/>
    </row>
    <row r="269" spans="1:59" x14ac:dyDescent="0.25">
      <c r="A269" s="116"/>
      <c r="B269" s="112"/>
      <c r="C269" s="117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  <c r="BC269" s="118"/>
      <c r="BD269" s="118"/>
      <c r="BE269" s="118"/>
      <c r="BF269" s="119"/>
      <c r="BG269" s="116"/>
    </row>
    <row r="270" spans="1:59" x14ac:dyDescent="0.25">
      <c r="A270" s="116"/>
      <c r="B270" s="112"/>
      <c r="C270" s="117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  <c r="BC270" s="118"/>
      <c r="BD270" s="118"/>
      <c r="BE270" s="118"/>
      <c r="BF270" s="119"/>
      <c r="BG270" s="116"/>
    </row>
    <row r="271" spans="1:59" x14ac:dyDescent="0.25">
      <c r="A271" s="116"/>
      <c r="B271" s="112"/>
      <c r="C271" s="117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  <c r="BC271" s="118"/>
      <c r="BD271" s="118"/>
      <c r="BE271" s="118"/>
      <c r="BF271" s="119"/>
      <c r="BG271" s="116"/>
    </row>
    <row r="272" spans="1:59" x14ac:dyDescent="0.25">
      <c r="A272" s="116"/>
      <c r="B272" s="112"/>
      <c r="C272" s="117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  <c r="BC272" s="118"/>
      <c r="BD272" s="118"/>
      <c r="BE272" s="118"/>
      <c r="BF272" s="119"/>
      <c r="BG272" s="116"/>
    </row>
    <row r="273" spans="1:59" x14ac:dyDescent="0.25">
      <c r="A273" s="116"/>
      <c r="B273" s="112"/>
      <c r="C273" s="117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  <c r="BC273" s="118"/>
      <c r="BD273" s="118"/>
      <c r="BE273" s="118"/>
      <c r="BF273" s="119"/>
      <c r="BG273" s="116"/>
    </row>
    <row r="274" spans="1:59" x14ac:dyDescent="0.25">
      <c r="A274" s="116"/>
      <c r="B274" s="112"/>
      <c r="C274" s="117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  <c r="BC274" s="118"/>
      <c r="BD274" s="118"/>
      <c r="BE274" s="118"/>
      <c r="BF274" s="119"/>
      <c r="BG274" s="116"/>
    </row>
    <row r="275" spans="1:59" x14ac:dyDescent="0.25">
      <c r="A275" s="116"/>
      <c r="B275" s="112"/>
      <c r="C275" s="117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  <c r="BD275" s="118"/>
      <c r="BE275" s="118"/>
      <c r="BF275" s="119"/>
      <c r="BG275" s="116"/>
    </row>
    <row r="276" spans="1:59" x14ac:dyDescent="0.25">
      <c r="A276" s="116"/>
      <c r="B276" s="112"/>
      <c r="C276" s="117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9"/>
      <c r="BG276" s="116"/>
    </row>
    <row r="277" spans="1:59" x14ac:dyDescent="0.25">
      <c r="A277" s="116"/>
      <c r="B277" s="112"/>
      <c r="C277" s="117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9"/>
      <c r="BG277" s="116"/>
    </row>
    <row r="278" spans="1:59" x14ac:dyDescent="0.25">
      <c r="A278" s="116"/>
      <c r="B278" s="112"/>
      <c r="C278" s="117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9"/>
      <c r="BG278" s="116"/>
    </row>
    <row r="279" spans="1:59" x14ac:dyDescent="0.25">
      <c r="A279" s="116"/>
      <c r="B279" s="112"/>
      <c r="C279" s="117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9"/>
      <c r="BG279" s="116"/>
    </row>
    <row r="280" spans="1:59" x14ac:dyDescent="0.25">
      <c r="A280" s="116"/>
      <c r="B280" s="112"/>
      <c r="C280" s="117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9"/>
      <c r="BG280" s="116"/>
    </row>
    <row r="281" spans="1:59" x14ac:dyDescent="0.25">
      <c r="A281" s="116"/>
      <c r="B281" s="112"/>
      <c r="C281" s="117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  <c r="BD281" s="118"/>
      <c r="BE281" s="118"/>
      <c r="BF281" s="119"/>
      <c r="BG281" s="116"/>
    </row>
    <row r="282" spans="1:59" x14ac:dyDescent="0.25">
      <c r="A282" s="116"/>
      <c r="B282" s="112"/>
      <c r="C282" s="117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9"/>
      <c r="BG282" s="116"/>
    </row>
    <row r="283" spans="1:59" x14ac:dyDescent="0.25">
      <c r="A283" s="116"/>
      <c r="B283" s="112"/>
      <c r="C283" s="117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  <c r="BD283" s="118"/>
      <c r="BE283" s="118"/>
      <c r="BF283" s="119"/>
      <c r="BG283" s="116"/>
    </row>
    <row r="284" spans="1:59" x14ac:dyDescent="0.25">
      <c r="A284" s="116"/>
      <c r="B284" s="112"/>
      <c r="C284" s="117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  <c r="BD284" s="118"/>
      <c r="BE284" s="118"/>
      <c r="BF284" s="119"/>
      <c r="BG284" s="116"/>
    </row>
    <row r="285" spans="1:59" x14ac:dyDescent="0.25">
      <c r="A285" s="116"/>
      <c r="B285" s="112"/>
      <c r="C285" s="117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  <c r="BC285" s="118"/>
      <c r="BD285" s="118"/>
      <c r="BE285" s="118"/>
      <c r="BF285" s="119"/>
      <c r="BG285" s="116"/>
    </row>
    <row r="286" spans="1:59" x14ac:dyDescent="0.25">
      <c r="A286" s="116"/>
      <c r="B286" s="112"/>
      <c r="C286" s="117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  <c r="BC286" s="118"/>
      <c r="BD286" s="118"/>
      <c r="BE286" s="118"/>
      <c r="BF286" s="119"/>
      <c r="BG286" s="116"/>
    </row>
    <row r="287" spans="1:59" x14ac:dyDescent="0.25">
      <c r="A287" s="116"/>
      <c r="B287" s="112"/>
      <c r="C287" s="117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  <c r="BC287" s="118"/>
      <c r="BD287" s="118"/>
      <c r="BE287" s="118"/>
      <c r="BF287" s="119"/>
      <c r="BG287" s="116"/>
    </row>
    <row r="288" spans="1:59" x14ac:dyDescent="0.25">
      <c r="A288" s="116"/>
      <c r="B288" s="112"/>
      <c r="C288" s="117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  <c r="BC288" s="118"/>
      <c r="BD288" s="118"/>
      <c r="BE288" s="118"/>
      <c r="BF288" s="119"/>
      <c r="BG288" s="116"/>
    </row>
    <row r="289" spans="1:59" x14ac:dyDescent="0.25">
      <c r="A289" s="116"/>
      <c r="B289" s="112"/>
      <c r="C289" s="117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  <c r="BC289" s="118"/>
      <c r="BD289" s="118"/>
      <c r="BE289" s="118"/>
      <c r="BF289" s="119"/>
      <c r="BG289" s="116"/>
    </row>
    <row r="290" spans="1:59" x14ac:dyDescent="0.25">
      <c r="A290" s="116"/>
      <c r="B290" s="112"/>
      <c r="C290" s="117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  <c r="BC290" s="118"/>
      <c r="BD290" s="118"/>
      <c r="BE290" s="118"/>
      <c r="BF290" s="119"/>
      <c r="BG290" s="116"/>
    </row>
    <row r="291" spans="1:59" x14ac:dyDescent="0.25">
      <c r="A291" s="116"/>
      <c r="B291" s="112"/>
      <c r="C291" s="117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  <c r="BC291" s="118"/>
      <c r="BD291" s="118"/>
      <c r="BE291" s="118"/>
      <c r="BF291" s="119"/>
      <c r="BG291" s="116"/>
    </row>
    <row r="292" spans="1:59" x14ac:dyDescent="0.25">
      <c r="A292" s="116"/>
      <c r="B292" s="112"/>
      <c r="C292" s="117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  <c r="BC292" s="118"/>
      <c r="BD292" s="118"/>
      <c r="BE292" s="118"/>
      <c r="BF292" s="119"/>
      <c r="BG292" s="116"/>
    </row>
    <row r="293" spans="1:59" x14ac:dyDescent="0.25">
      <c r="A293" s="116"/>
      <c r="B293" s="112"/>
      <c r="C293" s="117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  <c r="BC293" s="118"/>
      <c r="BD293" s="118"/>
      <c r="BE293" s="118"/>
      <c r="BF293" s="119"/>
      <c r="BG293" s="116"/>
    </row>
    <row r="294" spans="1:59" x14ac:dyDescent="0.25">
      <c r="A294" s="116"/>
      <c r="B294" s="112"/>
      <c r="C294" s="117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  <c r="BC294" s="118"/>
      <c r="BD294" s="118"/>
      <c r="BE294" s="118"/>
      <c r="BF294" s="119"/>
      <c r="BG294" s="116"/>
    </row>
    <row r="295" spans="1:59" x14ac:dyDescent="0.25">
      <c r="A295" s="116"/>
      <c r="B295" s="112"/>
      <c r="C295" s="117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  <c r="BC295" s="118"/>
      <c r="BD295" s="118"/>
      <c r="BE295" s="118"/>
      <c r="BF295" s="119"/>
      <c r="BG295" s="116"/>
    </row>
    <row r="296" spans="1:59" x14ac:dyDescent="0.25">
      <c r="A296" s="116"/>
      <c r="B296" s="112"/>
      <c r="C296" s="117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  <c r="BC296" s="118"/>
      <c r="BD296" s="118"/>
      <c r="BE296" s="118"/>
      <c r="BF296" s="119"/>
      <c r="BG296" s="116"/>
    </row>
    <row r="297" spans="1:59" x14ac:dyDescent="0.25">
      <c r="A297" s="116"/>
      <c r="B297" s="112"/>
      <c r="C297" s="117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  <c r="BC297" s="118"/>
      <c r="BD297" s="118"/>
      <c r="BE297" s="118"/>
      <c r="BF297" s="119"/>
      <c r="BG297" s="116"/>
    </row>
    <row r="298" spans="1:59" x14ac:dyDescent="0.25">
      <c r="A298" s="116"/>
      <c r="B298" s="112"/>
      <c r="C298" s="117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  <c r="BC298" s="118"/>
      <c r="BD298" s="118"/>
      <c r="BE298" s="118"/>
      <c r="BF298" s="119"/>
      <c r="BG298" s="116"/>
    </row>
    <row r="299" spans="1:59" x14ac:dyDescent="0.25">
      <c r="A299" s="116"/>
      <c r="B299" s="112"/>
      <c r="C299" s="117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  <c r="BC299" s="118"/>
      <c r="BD299" s="118"/>
      <c r="BE299" s="118"/>
      <c r="BF299" s="119"/>
      <c r="BG299" s="116"/>
    </row>
    <row r="300" spans="1:59" x14ac:dyDescent="0.25">
      <c r="A300" s="116"/>
      <c r="B300" s="112"/>
      <c r="C300" s="117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  <c r="BC300" s="118"/>
      <c r="BD300" s="118"/>
      <c r="BE300" s="118"/>
      <c r="BF300" s="119"/>
      <c r="BG300" s="116"/>
    </row>
    <row r="301" spans="1:59" x14ac:dyDescent="0.25">
      <c r="A301" s="116"/>
      <c r="B301" s="112"/>
      <c r="C301" s="117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  <c r="BC301" s="118"/>
      <c r="BD301" s="118"/>
      <c r="BE301" s="118"/>
      <c r="BF301" s="119"/>
      <c r="BG301" s="116"/>
    </row>
    <row r="302" spans="1:59" x14ac:dyDescent="0.25">
      <c r="A302" s="116"/>
      <c r="B302" s="112"/>
      <c r="C302" s="117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  <c r="BC302" s="118"/>
      <c r="BD302" s="118"/>
      <c r="BE302" s="118"/>
      <c r="BF302" s="119"/>
      <c r="BG302" s="116"/>
    </row>
    <row r="303" spans="1:59" x14ac:dyDescent="0.25">
      <c r="A303" s="116"/>
      <c r="B303" s="112"/>
      <c r="C303" s="117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  <c r="BC303" s="118"/>
      <c r="BD303" s="118"/>
      <c r="BE303" s="118"/>
      <c r="BF303" s="119"/>
      <c r="BG303" s="116"/>
    </row>
    <row r="304" spans="1:59" x14ac:dyDescent="0.25">
      <c r="A304" s="116"/>
      <c r="B304" s="112"/>
      <c r="C304" s="117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  <c r="BC304" s="118"/>
      <c r="BD304" s="118"/>
      <c r="BE304" s="118"/>
      <c r="BF304" s="119"/>
      <c r="BG304" s="116"/>
    </row>
    <row r="305" spans="1:59" x14ac:dyDescent="0.25">
      <c r="A305" s="116"/>
      <c r="B305" s="112"/>
      <c r="C305" s="117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  <c r="BC305" s="118"/>
      <c r="BD305" s="118"/>
      <c r="BE305" s="118"/>
      <c r="BF305" s="119"/>
      <c r="BG305" s="116"/>
    </row>
    <row r="306" spans="1:59" x14ac:dyDescent="0.25">
      <c r="A306" s="116"/>
      <c r="B306" s="112"/>
      <c r="C306" s="117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  <c r="BC306" s="118"/>
      <c r="BD306" s="118"/>
      <c r="BE306" s="118"/>
      <c r="BF306" s="119"/>
      <c r="BG306" s="116"/>
    </row>
    <row r="307" spans="1:59" x14ac:dyDescent="0.25">
      <c r="A307" s="116"/>
      <c r="B307" s="112"/>
      <c r="C307" s="117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B307" s="118"/>
      <c r="BC307" s="118"/>
      <c r="BD307" s="118"/>
      <c r="BE307" s="118"/>
      <c r="BF307" s="119"/>
      <c r="BG307" s="116"/>
    </row>
    <row r="308" spans="1:59" x14ac:dyDescent="0.25">
      <c r="A308" s="116"/>
      <c r="B308" s="112"/>
      <c r="C308" s="117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  <c r="BC308" s="118"/>
      <c r="BD308" s="118"/>
      <c r="BE308" s="118"/>
      <c r="BF308" s="119"/>
      <c r="BG308" s="116"/>
    </row>
    <row r="309" spans="1:59" x14ac:dyDescent="0.25">
      <c r="A309" s="116"/>
      <c r="B309" s="112"/>
      <c r="C309" s="117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  <c r="BC309" s="118"/>
      <c r="BD309" s="118"/>
      <c r="BE309" s="118"/>
      <c r="BF309" s="119"/>
      <c r="BG309" s="116"/>
    </row>
    <row r="310" spans="1:59" x14ac:dyDescent="0.25">
      <c r="A310" s="116"/>
      <c r="B310" s="112"/>
      <c r="C310" s="117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  <c r="BC310" s="118"/>
      <c r="BD310" s="118"/>
      <c r="BE310" s="118"/>
      <c r="BF310" s="119"/>
      <c r="BG310" s="116"/>
    </row>
    <row r="311" spans="1:59" x14ac:dyDescent="0.25">
      <c r="A311" s="116"/>
      <c r="B311" s="112"/>
      <c r="C311" s="117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  <c r="BC311" s="118"/>
      <c r="BD311" s="118"/>
      <c r="BE311" s="118"/>
      <c r="BF311" s="119"/>
      <c r="BG311" s="116"/>
    </row>
    <row r="312" spans="1:59" x14ac:dyDescent="0.25">
      <c r="A312" s="116"/>
      <c r="B312" s="112"/>
      <c r="C312" s="117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  <c r="BC312" s="118"/>
      <c r="BD312" s="118"/>
      <c r="BE312" s="118"/>
      <c r="BF312" s="119"/>
      <c r="BG312" s="116"/>
    </row>
    <row r="313" spans="1:59" x14ac:dyDescent="0.25">
      <c r="A313" s="116"/>
      <c r="B313" s="112"/>
      <c r="C313" s="117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  <c r="BC313" s="118"/>
      <c r="BD313" s="118"/>
      <c r="BE313" s="118"/>
      <c r="BF313" s="119"/>
      <c r="BG313" s="116"/>
    </row>
    <row r="314" spans="1:59" x14ac:dyDescent="0.25">
      <c r="A314" s="116"/>
      <c r="B314" s="112"/>
      <c r="C314" s="117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  <c r="BC314" s="118"/>
      <c r="BD314" s="118"/>
      <c r="BE314" s="118"/>
      <c r="BF314" s="119"/>
      <c r="BG314" s="116"/>
    </row>
    <row r="315" spans="1:59" x14ac:dyDescent="0.25">
      <c r="A315" s="116"/>
      <c r="B315" s="112"/>
      <c r="C315" s="117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  <c r="BC315" s="118"/>
      <c r="BD315" s="118"/>
      <c r="BE315" s="118"/>
      <c r="BF315" s="119"/>
      <c r="BG315" s="116"/>
    </row>
    <row r="316" spans="1:59" x14ac:dyDescent="0.25">
      <c r="A316" s="116"/>
      <c r="B316" s="112"/>
      <c r="C316" s="117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  <c r="BC316" s="118"/>
      <c r="BD316" s="118"/>
      <c r="BE316" s="118"/>
      <c r="BF316" s="119"/>
      <c r="BG316" s="116"/>
    </row>
    <row r="317" spans="1:59" x14ac:dyDescent="0.25">
      <c r="A317" s="116"/>
      <c r="B317" s="112"/>
      <c r="C317" s="117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  <c r="BC317" s="118"/>
      <c r="BD317" s="118"/>
      <c r="BE317" s="118"/>
      <c r="BF317" s="119"/>
      <c r="BG317" s="116"/>
    </row>
    <row r="318" spans="1:59" x14ac:dyDescent="0.25">
      <c r="A318" s="116"/>
      <c r="B318" s="112"/>
      <c r="C318" s="117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  <c r="BC318" s="118"/>
      <c r="BD318" s="118"/>
      <c r="BE318" s="118"/>
      <c r="BF318" s="119"/>
      <c r="BG318" s="116"/>
    </row>
    <row r="319" spans="1:59" x14ac:dyDescent="0.25">
      <c r="A319" s="116"/>
      <c r="B319" s="112"/>
      <c r="C319" s="117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  <c r="BC319" s="118"/>
      <c r="BD319" s="118"/>
      <c r="BE319" s="118"/>
      <c r="BF319" s="119"/>
      <c r="BG319" s="116"/>
    </row>
    <row r="320" spans="1:59" x14ac:dyDescent="0.25">
      <c r="A320" s="116"/>
      <c r="B320" s="112"/>
      <c r="C320" s="117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  <c r="BC320" s="118"/>
      <c r="BD320" s="118"/>
      <c r="BE320" s="118"/>
      <c r="BF320" s="119"/>
      <c r="BG320" s="116"/>
    </row>
    <row r="321" spans="1:59" x14ac:dyDescent="0.25">
      <c r="A321" s="116"/>
      <c r="B321" s="112"/>
      <c r="C321" s="117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  <c r="BC321" s="118"/>
      <c r="BD321" s="118"/>
      <c r="BE321" s="118"/>
      <c r="BF321" s="119"/>
      <c r="BG321" s="116"/>
    </row>
    <row r="322" spans="1:59" x14ac:dyDescent="0.25">
      <c r="A322" s="116"/>
      <c r="B322" s="112"/>
      <c r="C322" s="117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9"/>
      <c r="BG322" s="116"/>
    </row>
    <row r="323" spans="1:59" x14ac:dyDescent="0.25">
      <c r="A323" s="116"/>
      <c r="B323" s="112"/>
      <c r="C323" s="117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9"/>
      <c r="BG323" s="116"/>
    </row>
    <row r="324" spans="1:59" x14ac:dyDescent="0.25">
      <c r="A324" s="116"/>
      <c r="B324" s="112"/>
      <c r="C324" s="117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9"/>
      <c r="BG324" s="116"/>
    </row>
    <row r="325" spans="1:59" x14ac:dyDescent="0.25">
      <c r="A325" s="116"/>
      <c r="B325" s="112"/>
      <c r="C325" s="117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9"/>
      <c r="BG325" s="116"/>
    </row>
    <row r="326" spans="1:59" x14ac:dyDescent="0.25">
      <c r="A326" s="116"/>
      <c r="B326" s="112"/>
      <c r="C326" s="117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9"/>
      <c r="BG326" s="116"/>
    </row>
    <row r="327" spans="1:59" x14ac:dyDescent="0.25">
      <c r="A327" s="116"/>
      <c r="B327" s="112"/>
      <c r="C327" s="117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9"/>
      <c r="BG327" s="116"/>
    </row>
    <row r="328" spans="1:59" x14ac:dyDescent="0.25">
      <c r="A328" s="116"/>
      <c r="B328" s="112"/>
      <c r="C328" s="117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9"/>
      <c r="BG328" s="116"/>
    </row>
    <row r="329" spans="1:59" x14ac:dyDescent="0.25">
      <c r="A329" s="116"/>
      <c r="B329" s="112"/>
      <c r="C329" s="117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9"/>
      <c r="BG329" s="116"/>
    </row>
    <row r="330" spans="1:59" x14ac:dyDescent="0.25">
      <c r="A330" s="116"/>
      <c r="B330" s="112"/>
      <c r="C330" s="117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9"/>
      <c r="BG330" s="116"/>
    </row>
    <row r="331" spans="1:59" x14ac:dyDescent="0.25">
      <c r="A331" s="116"/>
      <c r="B331" s="112"/>
      <c r="C331" s="117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  <c r="BC331" s="118"/>
      <c r="BD331" s="118"/>
      <c r="BE331" s="118"/>
      <c r="BF331" s="119"/>
      <c r="BG331" s="116"/>
    </row>
    <row r="332" spans="1:59" x14ac:dyDescent="0.25">
      <c r="A332" s="116"/>
      <c r="B332" s="112"/>
      <c r="C332" s="117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  <c r="BC332" s="118"/>
      <c r="BD332" s="118"/>
      <c r="BE332" s="118"/>
      <c r="BF332" s="119"/>
      <c r="BG332" s="116"/>
    </row>
    <row r="333" spans="1:59" x14ac:dyDescent="0.25">
      <c r="A333" s="116"/>
      <c r="B333" s="112"/>
      <c r="C333" s="117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B333" s="118"/>
      <c r="BC333" s="118"/>
      <c r="BD333" s="118"/>
      <c r="BE333" s="118"/>
      <c r="BF333" s="119"/>
      <c r="BG333" s="116"/>
    </row>
    <row r="334" spans="1:59" x14ac:dyDescent="0.25">
      <c r="A334" s="116"/>
      <c r="B334" s="112"/>
      <c r="C334" s="117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B334" s="118"/>
      <c r="BC334" s="118"/>
      <c r="BD334" s="118"/>
      <c r="BE334" s="118"/>
      <c r="BF334" s="119"/>
      <c r="BG334" s="116"/>
    </row>
    <row r="335" spans="1:59" x14ac:dyDescent="0.25">
      <c r="A335" s="116"/>
      <c r="B335" s="112"/>
      <c r="C335" s="117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B335" s="118"/>
      <c r="BC335" s="118"/>
      <c r="BD335" s="118"/>
      <c r="BE335" s="118"/>
      <c r="BF335" s="119"/>
      <c r="BG335" s="116"/>
    </row>
    <row r="336" spans="1:59" x14ac:dyDescent="0.25">
      <c r="A336" s="116"/>
      <c r="B336" s="112"/>
      <c r="C336" s="117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B336" s="118"/>
      <c r="BC336" s="118"/>
      <c r="BD336" s="118"/>
      <c r="BE336" s="118"/>
      <c r="BF336" s="119"/>
      <c r="BG336" s="116"/>
    </row>
    <row r="337" spans="1:59" x14ac:dyDescent="0.25">
      <c r="A337" s="116"/>
      <c r="B337" s="112"/>
      <c r="C337" s="117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B337" s="118"/>
      <c r="BC337" s="118"/>
      <c r="BD337" s="118"/>
      <c r="BE337" s="118"/>
      <c r="BF337" s="119"/>
      <c r="BG337" s="116"/>
    </row>
    <row r="338" spans="1:59" x14ac:dyDescent="0.25">
      <c r="A338" s="116"/>
      <c r="B338" s="112"/>
      <c r="C338" s="117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B338" s="118"/>
      <c r="BC338" s="118"/>
      <c r="BD338" s="118"/>
      <c r="BE338" s="118"/>
      <c r="BF338" s="119"/>
      <c r="BG338" s="116"/>
    </row>
    <row r="339" spans="1:59" x14ac:dyDescent="0.25">
      <c r="A339" s="116"/>
      <c r="B339" s="112"/>
      <c r="C339" s="117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18"/>
      <c r="AU339" s="118"/>
      <c r="AV339" s="118"/>
      <c r="AW339" s="118"/>
      <c r="AX339" s="118"/>
      <c r="AY339" s="118"/>
      <c r="AZ339" s="118"/>
      <c r="BA339" s="118"/>
      <c r="BB339" s="118"/>
      <c r="BC339" s="118"/>
      <c r="BD339" s="118"/>
      <c r="BE339" s="118"/>
      <c r="BF339" s="119"/>
      <c r="BG339" s="116"/>
    </row>
    <row r="340" spans="1:59" x14ac:dyDescent="0.25">
      <c r="A340" s="116"/>
      <c r="B340" s="112"/>
      <c r="C340" s="117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18"/>
      <c r="AU340" s="118"/>
      <c r="AV340" s="118"/>
      <c r="AW340" s="118"/>
      <c r="AX340" s="118"/>
      <c r="AY340" s="118"/>
      <c r="AZ340" s="118"/>
      <c r="BA340" s="118"/>
      <c r="BB340" s="118"/>
      <c r="BC340" s="118"/>
      <c r="BD340" s="118"/>
      <c r="BE340" s="118"/>
      <c r="BF340" s="119"/>
      <c r="BG340" s="116"/>
    </row>
    <row r="341" spans="1:59" x14ac:dyDescent="0.25">
      <c r="A341" s="116"/>
      <c r="B341" s="112"/>
      <c r="C341" s="117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18"/>
      <c r="AV341" s="118"/>
      <c r="AW341" s="118"/>
      <c r="AX341" s="118"/>
      <c r="AY341" s="118"/>
      <c r="AZ341" s="118"/>
      <c r="BA341" s="118"/>
      <c r="BB341" s="118"/>
      <c r="BC341" s="118"/>
      <c r="BD341" s="118"/>
      <c r="BE341" s="118"/>
      <c r="BF341" s="119"/>
      <c r="BG341" s="116"/>
    </row>
    <row r="342" spans="1:59" x14ac:dyDescent="0.25">
      <c r="A342" s="116"/>
      <c r="B342" s="112"/>
      <c r="C342" s="117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18"/>
      <c r="AU342" s="118"/>
      <c r="AV342" s="118"/>
      <c r="AW342" s="118"/>
      <c r="AX342" s="118"/>
      <c r="AY342" s="118"/>
      <c r="AZ342" s="118"/>
      <c r="BA342" s="118"/>
      <c r="BB342" s="118"/>
      <c r="BC342" s="118"/>
      <c r="BD342" s="118"/>
      <c r="BE342" s="118"/>
      <c r="BF342" s="119"/>
      <c r="BG342" s="116"/>
    </row>
    <row r="343" spans="1:59" x14ac:dyDescent="0.25">
      <c r="A343" s="116"/>
      <c r="B343" s="112"/>
      <c r="C343" s="117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18"/>
      <c r="AU343" s="118"/>
      <c r="AV343" s="118"/>
      <c r="AW343" s="118"/>
      <c r="AX343" s="118"/>
      <c r="AY343" s="118"/>
      <c r="AZ343" s="118"/>
      <c r="BA343" s="118"/>
      <c r="BB343" s="118"/>
      <c r="BC343" s="118"/>
      <c r="BD343" s="118"/>
      <c r="BE343" s="118"/>
      <c r="BF343" s="119"/>
      <c r="BG343" s="116"/>
    </row>
    <row r="344" spans="1:59" x14ac:dyDescent="0.25">
      <c r="A344" s="116"/>
      <c r="B344" s="112"/>
      <c r="C344" s="117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18"/>
      <c r="AU344" s="118"/>
      <c r="AV344" s="118"/>
      <c r="AW344" s="118"/>
      <c r="AX344" s="118"/>
      <c r="AY344" s="118"/>
      <c r="AZ344" s="118"/>
      <c r="BA344" s="118"/>
      <c r="BB344" s="118"/>
      <c r="BC344" s="118"/>
      <c r="BD344" s="118"/>
      <c r="BE344" s="118"/>
      <c r="BF344" s="119"/>
      <c r="BG344" s="116"/>
    </row>
    <row r="345" spans="1:59" x14ac:dyDescent="0.25">
      <c r="A345" s="116"/>
      <c r="B345" s="112"/>
      <c r="C345" s="117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18"/>
      <c r="AU345" s="118"/>
      <c r="AV345" s="118"/>
      <c r="AW345" s="118"/>
      <c r="AX345" s="118"/>
      <c r="AY345" s="118"/>
      <c r="AZ345" s="118"/>
      <c r="BA345" s="118"/>
      <c r="BB345" s="118"/>
      <c r="BC345" s="118"/>
      <c r="BD345" s="118"/>
      <c r="BE345" s="118"/>
      <c r="BF345" s="119"/>
      <c r="BG345" s="116"/>
    </row>
    <row r="346" spans="1:59" x14ac:dyDescent="0.25">
      <c r="A346" s="116"/>
      <c r="B346" s="112"/>
      <c r="C346" s="117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18"/>
      <c r="AU346" s="118"/>
      <c r="AV346" s="118"/>
      <c r="AW346" s="118"/>
      <c r="AX346" s="118"/>
      <c r="AY346" s="118"/>
      <c r="AZ346" s="118"/>
      <c r="BA346" s="118"/>
      <c r="BB346" s="118"/>
      <c r="BC346" s="118"/>
      <c r="BD346" s="118"/>
      <c r="BE346" s="118"/>
      <c r="BF346" s="119"/>
      <c r="BG346" s="116"/>
    </row>
    <row r="347" spans="1:59" x14ac:dyDescent="0.25">
      <c r="A347" s="116"/>
      <c r="B347" s="112"/>
      <c r="C347" s="117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18"/>
      <c r="AV347" s="118"/>
      <c r="AW347" s="118"/>
      <c r="AX347" s="118"/>
      <c r="AY347" s="118"/>
      <c r="AZ347" s="118"/>
      <c r="BA347" s="118"/>
      <c r="BB347" s="118"/>
      <c r="BC347" s="118"/>
      <c r="BD347" s="118"/>
      <c r="BE347" s="118"/>
      <c r="BF347" s="119"/>
      <c r="BG347" s="116"/>
    </row>
    <row r="348" spans="1:59" x14ac:dyDescent="0.25">
      <c r="A348" s="116"/>
      <c r="B348" s="112"/>
      <c r="C348" s="117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18"/>
      <c r="AU348" s="118"/>
      <c r="AV348" s="118"/>
      <c r="AW348" s="118"/>
      <c r="AX348" s="118"/>
      <c r="AY348" s="118"/>
      <c r="AZ348" s="118"/>
      <c r="BA348" s="118"/>
      <c r="BB348" s="118"/>
      <c r="BC348" s="118"/>
      <c r="BD348" s="118"/>
      <c r="BE348" s="118"/>
      <c r="BF348" s="119"/>
      <c r="BG348" s="116"/>
    </row>
    <row r="349" spans="1:59" x14ac:dyDescent="0.25">
      <c r="A349" s="116"/>
      <c r="B349" s="112"/>
      <c r="C349" s="117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18"/>
      <c r="AU349" s="118"/>
      <c r="AV349" s="118"/>
      <c r="AW349" s="118"/>
      <c r="AX349" s="118"/>
      <c r="AY349" s="118"/>
      <c r="AZ349" s="118"/>
      <c r="BA349" s="118"/>
      <c r="BB349" s="118"/>
      <c r="BC349" s="118"/>
      <c r="BD349" s="118"/>
      <c r="BE349" s="118"/>
      <c r="BF349" s="119"/>
      <c r="BG349" s="116"/>
    </row>
    <row r="350" spans="1:59" x14ac:dyDescent="0.25">
      <c r="A350" s="116"/>
      <c r="B350" s="112"/>
      <c r="C350" s="117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18"/>
      <c r="AU350" s="118"/>
      <c r="AV350" s="118"/>
      <c r="AW350" s="118"/>
      <c r="AX350" s="118"/>
      <c r="AY350" s="118"/>
      <c r="AZ350" s="118"/>
      <c r="BA350" s="118"/>
      <c r="BB350" s="118"/>
      <c r="BC350" s="118"/>
      <c r="BD350" s="118"/>
      <c r="BE350" s="118"/>
      <c r="BF350" s="119"/>
      <c r="BG350" s="116"/>
    </row>
    <row r="351" spans="1:59" x14ac:dyDescent="0.25">
      <c r="A351" s="116"/>
      <c r="B351" s="112"/>
      <c r="C351" s="117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18"/>
      <c r="AU351" s="118"/>
      <c r="AV351" s="118"/>
      <c r="AW351" s="118"/>
      <c r="AX351" s="118"/>
      <c r="AY351" s="118"/>
      <c r="AZ351" s="118"/>
      <c r="BA351" s="118"/>
      <c r="BB351" s="118"/>
      <c r="BC351" s="118"/>
      <c r="BD351" s="118"/>
      <c r="BE351" s="118"/>
      <c r="BF351" s="119"/>
      <c r="BG351" s="116"/>
    </row>
    <row r="352" spans="1:59" x14ac:dyDescent="0.25">
      <c r="A352" s="116"/>
      <c r="B352" s="112"/>
      <c r="C352" s="117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18"/>
      <c r="AU352" s="118"/>
      <c r="AV352" s="118"/>
      <c r="AW352" s="118"/>
      <c r="AX352" s="118"/>
      <c r="AY352" s="118"/>
      <c r="AZ352" s="118"/>
      <c r="BA352" s="118"/>
      <c r="BB352" s="118"/>
      <c r="BC352" s="118"/>
      <c r="BD352" s="118"/>
      <c r="BE352" s="118"/>
      <c r="BF352" s="119"/>
      <c r="BG352" s="116"/>
    </row>
    <row r="353" spans="1:59" x14ac:dyDescent="0.25">
      <c r="A353" s="116"/>
      <c r="B353" s="112"/>
      <c r="C353" s="117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18"/>
      <c r="AU353" s="118"/>
      <c r="AV353" s="118"/>
      <c r="AW353" s="118"/>
      <c r="AX353" s="118"/>
      <c r="AY353" s="118"/>
      <c r="AZ353" s="118"/>
      <c r="BA353" s="118"/>
      <c r="BB353" s="118"/>
      <c r="BC353" s="118"/>
      <c r="BD353" s="118"/>
      <c r="BE353" s="118"/>
      <c r="BF353" s="119"/>
      <c r="BG353" s="116"/>
    </row>
    <row r="354" spans="1:59" x14ac:dyDescent="0.25">
      <c r="A354" s="116"/>
      <c r="B354" s="112"/>
      <c r="C354" s="117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18"/>
      <c r="AU354" s="118"/>
      <c r="AV354" s="118"/>
      <c r="AW354" s="118"/>
      <c r="AX354" s="118"/>
      <c r="AY354" s="118"/>
      <c r="AZ354" s="118"/>
      <c r="BA354" s="118"/>
      <c r="BB354" s="118"/>
      <c r="BC354" s="118"/>
      <c r="BD354" s="118"/>
      <c r="BE354" s="118"/>
      <c r="BF354" s="119"/>
      <c r="BG354" s="116"/>
    </row>
    <row r="355" spans="1:59" x14ac:dyDescent="0.25">
      <c r="A355" s="116"/>
      <c r="B355" s="112"/>
      <c r="C355" s="117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18"/>
      <c r="AU355" s="118"/>
      <c r="AV355" s="118"/>
      <c r="AW355" s="118"/>
      <c r="AX355" s="118"/>
      <c r="AY355" s="118"/>
      <c r="AZ355" s="118"/>
      <c r="BA355" s="118"/>
      <c r="BB355" s="118"/>
      <c r="BC355" s="118"/>
      <c r="BD355" s="118"/>
      <c r="BE355" s="118"/>
      <c r="BF355" s="119"/>
      <c r="BG355" s="116"/>
    </row>
    <row r="356" spans="1:59" x14ac:dyDescent="0.25">
      <c r="A356" s="116"/>
      <c r="B356" s="112"/>
      <c r="C356" s="117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18"/>
      <c r="AU356" s="118"/>
      <c r="AV356" s="118"/>
      <c r="AW356" s="118"/>
      <c r="AX356" s="118"/>
      <c r="AY356" s="118"/>
      <c r="AZ356" s="118"/>
      <c r="BA356" s="118"/>
      <c r="BB356" s="118"/>
      <c r="BC356" s="118"/>
      <c r="BD356" s="118"/>
      <c r="BE356" s="118"/>
      <c r="BF356" s="119"/>
      <c r="BG356" s="116"/>
    </row>
    <row r="357" spans="1:59" x14ac:dyDescent="0.25">
      <c r="A357" s="116"/>
      <c r="B357" s="112"/>
      <c r="C357" s="117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18"/>
      <c r="AU357" s="118"/>
      <c r="AV357" s="118"/>
      <c r="AW357" s="118"/>
      <c r="AX357" s="118"/>
      <c r="AY357" s="118"/>
      <c r="AZ357" s="118"/>
      <c r="BA357" s="118"/>
      <c r="BB357" s="118"/>
      <c r="BC357" s="118"/>
      <c r="BD357" s="118"/>
      <c r="BE357" s="118"/>
      <c r="BF357" s="119"/>
      <c r="BG357" s="116"/>
    </row>
    <row r="358" spans="1:59" x14ac:dyDescent="0.25">
      <c r="A358" s="116"/>
      <c r="B358" s="112"/>
      <c r="C358" s="117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18"/>
      <c r="AU358" s="118"/>
      <c r="AV358" s="118"/>
      <c r="AW358" s="118"/>
      <c r="AX358" s="118"/>
      <c r="AY358" s="118"/>
      <c r="AZ358" s="118"/>
      <c r="BA358" s="118"/>
      <c r="BB358" s="118"/>
      <c r="BC358" s="118"/>
      <c r="BD358" s="118"/>
      <c r="BE358" s="118"/>
      <c r="BF358" s="119"/>
      <c r="BG358" s="116"/>
    </row>
    <row r="359" spans="1:59" x14ac:dyDescent="0.25">
      <c r="A359" s="116"/>
      <c r="B359" s="112"/>
      <c r="C359" s="117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18"/>
      <c r="AV359" s="118"/>
      <c r="AW359" s="118"/>
      <c r="AX359" s="118"/>
      <c r="AY359" s="118"/>
      <c r="AZ359" s="118"/>
      <c r="BA359" s="118"/>
      <c r="BB359" s="118"/>
      <c r="BC359" s="118"/>
      <c r="BD359" s="118"/>
      <c r="BE359" s="118"/>
      <c r="BF359" s="119"/>
      <c r="BG359" s="116"/>
    </row>
    <row r="360" spans="1:59" x14ac:dyDescent="0.25">
      <c r="A360" s="116"/>
      <c r="B360" s="112"/>
      <c r="C360" s="117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18"/>
      <c r="AU360" s="118"/>
      <c r="AV360" s="118"/>
      <c r="AW360" s="118"/>
      <c r="AX360" s="118"/>
      <c r="AY360" s="118"/>
      <c r="AZ360" s="118"/>
      <c r="BA360" s="118"/>
      <c r="BB360" s="118"/>
      <c r="BC360" s="118"/>
      <c r="BD360" s="118"/>
      <c r="BE360" s="118"/>
      <c r="BF360" s="119"/>
      <c r="BG360" s="116"/>
    </row>
    <row r="361" spans="1:59" x14ac:dyDescent="0.25">
      <c r="A361" s="116"/>
      <c r="B361" s="112"/>
      <c r="C361" s="117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  <c r="AW361" s="118"/>
      <c r="AX361" s="118"/>
      <c r="AY361" s="118"/>
      <c r="AZ361" s="118"/>
      <c r="BA361" s="118"/>
      <c r="BB361" s="118"/>
      <c r="BC361" s="118"/>
      <c r="BD361" s="118"/>
      <c r="BE361" s="118"/>
      <c r="BF361" s="119"/>
      <c r="BG361" s="116"/>
    </row>
    <row r="362" spans="1:59" x14ac:dyDescent="0.25">
      <c r="A362" s="116"/>
      <c r="B362" s="112"/>
      <c r="C362" s="117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18"/>
      <c r="AU362" s="118"/>
      <c r="AV362" s="118"/>
      <c r="AW362" s="118"/>
      <c r="AX362" s="118"/>
      <c r="AY362" s="118"/>
      <c r="AZ362" s="118"/>
      <c r="BA362" s="118"/>
      <c r="BB362" s="118"/>
      <c r="BC362" s="118"/>
      <c r="BD362" s="118"/>
      <c r="BE362" s="118"/>
      <c r="BF362" s="119"/>
      <c r="BG362" s="116"/>
    </row>
    <row r="363" spans="1:59" x14ac:dyDescent="0.25">
      <c r="A363" s="116"/>
      <c r="B363" s="112"/>
      <c r="C363" s="117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  <c r="AW363" s="118"/>
      <c r="AX363" s="118"/>
      <c r="AY363" s="118"/>
      <c r="AZ363" s="118"/>
      <c r="BA363" s="118"/>
      <c r="BB363" s="118"/>
      <c r="BC363" s="118"/>
      <c r="BD363" s="118"/>
      <c r="BE363" s="118"/>
      <c r="BF363" s="119"/>
      <c r="BG363" s="116"/>
    </row>
    <row r="364" spans="1:59" x14ac:dyDescent="0.25">
      <c r="A364" s="116"/>
      <c r="B364" s="112"/>
      <c r="C364" s="117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18"/>
      <c r="AU364" s="118"/>
      <c r="AV364" s="118"/>
      <c r="AW364" s="118"/>
      <c r="AX364" s="118"/>
      <c r="AY364" s="118"/>
      <c r="AZ364" s="118"/>
      <c r="BA364" s="118"/>
      <c r="BB364" s="118"/>
      <c r="BC364" s="118"/>
      <c r="BD364" s="118"/>
      <c r="BE364" s="118"/>
      <c r="BF364" s="119"/>
      <c r="BG364" s="116"/>
    </row>
    <row r="365" spans="1:59" x14ac:dyDescent="0.25">
      <c r="A365" s="116"/>
      <c r="B365" s="112"/>
      <c r="C365" s="117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18"/>
      <c r="AU365" s="118"/>
      <c r="AV365" s="118"/>
      <c r="AW365" s="118"/>
      <c r="AX365" s="118"/>
      <c r="AY365" s="118"/>
      <c r="AZ365" s="118"/>
      <c r="BA365" s="118"/>
      <c r="BB365" s="118"/>
      <c r="BC365" s="118"/>
      <c r="BD365" s="118"/>
      <c r="BE365" s="118"/>
      <c r="BF365" s="119"/>
      <c r="BG365" s="116"/>
    </row>
    <row r="366" spans="1:59" x14ac:dyDescent="0.25">
      <c r="A366" s="116"/>
      <c r="B366" s="112"/>
      <c r="C366" s="117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  <c r="AL366" s="118"/>
      <c r="AM366" s="118"/>
      <c r="AN366" s="118"/>
      <c r="AO366" s="118"/>
      <c r="AP366" s="118"/>
      <c r="AQ366" s="118"/>
      <c r="AR366" s="118"/>
      <c r="AS366" s="118"/>
      <c r="AT366" s="118"/>
      <c r="AU366" s="118"/>
      <c r="AV366" s="118"/>
      <c r="AW366" s="118"/>
      <c r="AX366" s="118"/>
      <c r="AY366" s="118"/>
      <c r="AZ366" s="118"/>
      <c r="BA366" s="118"/>
      <c r="BB366" s="118"/>
      <c r="BC366" s="118"/>
      <c r="BD366" s="118"/>
      <c r="BE366" s="118"/>
      <c r="BF366" s="119"/>
      <c r="BG366" s="116"/>
    </row>
    <row r="367" spans="1:59" x14ac:dyDescent="0.25">
      <c r="A367" s="116"/>
      <c r="B367" s="112"/>
      <c r="C367" s="117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  <c r="AL367" s="118"/>
      <c r="AM367" s="118"/>
      <c r="AN367" s="118"/>
      <c r="AO367" s="118"/>
      <c r="AP367" s="118"/>
      <c r="AQ367" s="118"/>
      <c r="AR367" s="118"/>
      <c r="AS367" s="118"/>
      <c r="AT367" s="118"/>
      <c r="AU367" s="118"/>
      <c r="AV367" s="118"/>
      <c r="AW367" s="118"/>
      <c r="AX367" s="118"/>
      <c r="AY367" s="118"/>
      <c r="AZ367" s="118"/>
      <c r="BA367" s="118"/>
      <c r="BB367" s="118"/>
      <c r="BC367" s="118"/>
      <c r="BD367" s="118"/>
      <c r="BE367" s="118"/>
      <c r="BF367" s="119"/>
      <c r="BG367" s="116"/>
    </row>
    <row r="368" spans="1:59" x14ac:dyDescent="0.25">
      <c r="A368" s="116"/>
      <c r="B368" s="112"/>
      <c r="C368" s="117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8"/>
      <c r="AS368" s="118"/>
      <c r="AT368" s="118"/>
      <c r="AU368" s="118"/>
      <c r="AV368" s="118"/>
      <c r="AW368" s="118"/>
      <c r="AX368" s="118"/>
      <c r="AY368" s="118"/>
      <c r="AZ368" s="118"/>
      <c r="BA368" s="118"/>
      <c r="BB368" s="118"/>
      <c r="BC368" s="118"/>
      <c r="BD368" s="118"/>
      <c r="BE368" s="118"/>
      <c r="BF368" s="119"/>
      <c r="BG368" s="116"/>
    </row>
    <row r="369" spans="1:59" x14ac:dyDescent="0.25">
      <c r="A369" s="116"/>
      <c r="B369" s="112"/>
      <c r="C369" s="117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8"/>
      <c r="AS369" s="118"/>
      <c r="AT369" s="118"/>
      <c r="AU369" s="118"/>
      <c r="AV369" s="118"/>
      <c r="AW369" s="118"/>
      <c r="AX369" s="118"/>
      <c r="AY369" s="118"/>
      <c r="AZ369" s="118"/>
      <c r="BA369" s="118"/>
      <c r="BB369" s="118"/>
      <c r="BC369" s="118"/>
      <c r="BD369" s="118"/>
      <c r="BE369" s="118"/>
      <c r="BF369" s="119"/>
      <c r="BG369" s="116"/>
    </row>
    <row r="370" spans="1:59" x14ac:dyDescent="0.25">
      <c r="A370" s="116"/>
      <c r="B370" s="112"/>
      <c r="C370" s="117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8"/>
      <c r="AT370" s="118"/>
      <c r="AU370" s="118"/>
      <c r="AV370" s="118"/>
      <c r="AW370" s="118"/>
      <c r="AX370" s="118"/>
      <c r="AY370" s="118"/>
      <c r="AZ370" s="118"/>
      <c r="BA370" s="118"/>
      <c r="BB370" s="118"/>
      <c r="BC370" s="118"/>
      <c r="BD370" s="118"/>
      <c r="BE370" s="118"/>
      <c r="BF370" s="119"/>
      <c r="BG370" s="116"/>
    </row>
    <row r="371" spans="1:59" x14ac:dyDescent="0.25">
      <c r="A371" s="116"/>
      <c r="B371" s="112"/>
      <c r="C371" s="117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8"/>
      <c r="AT371" s="118"/>
      <c r="AU371" s="118"/>
      <c r="AV371" s="118"/>
      <c r="AW371" s="118"/>
      <c r="AX371" s="118"/>
      <c r="AY371" s="118"/>
      <c r="AZ371" s="118"/>
      <c r="BA371" s="118"/>
      <c r="BB371" s="118"/>
      <c r="BC371" s="118"/>
      <c r="BD371" s="118"/>
      <c r="BE371" s="118"/>
      <c r="BF371" s="119"/>
      <c r="BG371" s="116"/>
    </row>
    <row r="372" spans="1:59" x14ac:dyDescent="0.25">
      <c r="A372" s="116"/>
      <c r="B372" s="112"/>
      <c r="C372" s="117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8"/>
      <c r="AT372" s="118"/>
      <c r="AU372" s="118"/>
      <c r="AV372" s="118"/>
      <c r="AW372" s="118"/>
      <c r="AX372" s="118"/>
      <c r="AY372" s="118"/>
      <c r="AZ372" s="118"/>
      <c r="BA372" s="118"/>
      <c r="BB372" s="118"/>
      <c r="BC372" s="118"/>
      <c r="BD372" s="118"/>
      <c r="BE372" s="118"/>
      <c r="BF372" s="119"/>
      <c r="BG372" s="116"/>
    </row>
    <row r="373" spans="1:59" x14ac:dyDescent="0.25">
      <c r="A373" s="116"/>
      <c r="B373" s="112"/>
      <c r="C373" s="117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8"/>
      <c r="AT373" s="118"/>
      <c r="AU373" s="118"/>
      <c r="AV373" s="118"/>
      <c r="AW373" s="118"/>
      <c r="AX373" s="118"/>
      <c r="AY373" s="118"/>
      <c r="AZ373" s="118"/>
      <c r="BA373" s="118"/>
      <c r="BB373" s="118"/>
      <c r="BC373" s="118"/>
      <c r="BD373" s="118"/>
      <c r="BE373" s="118"/>
      <c r="BF373" s="119"/>
      <c r="BG373" s="116"/>
    </row>
    <row r="374" spans="1:59" x14ac:dyDescent="0.25">
      <c r="A374" s="116"/>
      <c r="B374" s="112"/>
      <c r="C374" s="117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8"/>
      <c r="AT374" s="118"/>
      <c r="AU374" s="118"/>
      <c r="AV374" s="118"/>
      <c r="AW374" s="118"/>
      <c r="AX374" s="118"/>
      <c r="AY374" s="118"/>
      <c r="AZ374" s="118"/>
      <c r="BA374" s="118"/>
      <c r="BB374" s="118"/>
      <c r="BC374" s="118"/>
      <c r="BD374" s="118"/>
      <c r="BE374" s="118"/>
      <c r="BF374" s="119"/>
      <c r="BG374" s="116"/>
    </row>
    <row r="375" spans="1:59" x14ac:dyDescent="0.25">
      <c r="A375" s="116"/>
      <c r="B375" s="112"/>
      <c r="C375" s="117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  <c r="AL375" s="118"/>
      <c r="AM375" s="118"/>
      <c r="AN375" s="118"/>
      <c r="AO375" s="118"/>
      <c r="AP375" s="118"/>
      <c r="AQ375" s="118"/>
      <c r="AR375" s="118"/>
      <c r="AS375" s="118"/>
      <c r="AT375" s="118"/>
      <c r="AU375" s="118"/>
      <c r="AV375" s="118"/>
      <c r="AW375" s="118"/>
      <c r="AX375" s="118"/>
      <c r="AY375" s="118"/>
      <c r="AZ375" s="118"/>
      <c r="BA375" s="118"/>
      <c r="BB375" s="118"/>
      <c r="BC375" s="118"/>
      <c r="BD375" s="118"/>
      <c r="BE375" s="118"/>
      <c r="BF375" s="119"/>
      <c r="BG375" s="116"/>
    </row>
    <row r="376" spans="1:59" x14ac:dyDescent="0.25">
      <c r="A376" s="116"/>
      <c r="B376" s="112"/>
      <c r="C376" s="117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  <c r="AL376" s="118"/>
      <c r="AM376" s="118"/>
      <c r="AN376" s="118"/>
      <c r="AO376" s="118"/>
      <c r="AP376" s="118"/>
      <c r="AQ376" s="118"/>
      <c r="AR376" s="118"/>
      <c r="AS376" s="118"/>
      <c r="AT376" s="118"/>
      <c r="AU376" s="118"/>
      <c r="AV376" s="118"/>
      <c r="AW376" s="118"/>
      <c r="AX376" s="118"/>
      <c r="AY376" s="118"/>
      <c r="AZ376" s="118"/>
      <c r="BA376" s="118"/>
      <c r="BB376" s="118"/>
      <c r="BC376" s="118"/>
      <c r="BD376" s="118"/>
      <c r="BE376" s="118"/>
      <c r="BF376" s="119"/>
      <c r="BG376" s="116"/>
    </row>
    <row r="377" spans="1:59" x14ac:dyDescent="0.25">
      <c r="A377" s="116"/>
      <c r="B377" s="112"/>
      <c r="C377" s="117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  <c r="AL377" s="118"/>
      <c r="AM377" s="118"/>
      <c r="AN377" s="118"/>
      <c r="AO377" s="118"/>
      <c r="AP377" s="118"/>
      <c r="AQ377" s="118"/>
      <c r="AR377" s="118"/>
      <c r="AS377" s="118"/>
      <c r="AT377" s="118"/>
      <c r="AU377" s="118"/>
      <c r="AV377" s="118"/>
      <c r="AW377" s="118"/>
      <c r="AX377" s="118"/>
      <c r="AY377" s="118"/>
      <c r="AZ377" s="118"/>
      <c r="BA377" s="118"/>
      <c r="BB377" s="118"/>
      <c r="BC377" s="118"/>
      <c r="BD377" s="118"/>
      <c r="BE377" s="118"/>
      <c r="BF377" s="119"/>
      <c r="BG377" s="116"/>
    </row>
    <row r="378" spans="1:59" x14ac:dyDescent="0.25">
      <c r="A378" s="116"/>
      <c r="B378" s="112"/>
      <c r="C378" s="117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  <c r="AL378" s="118"/>
      <c r="AM378" s="118"/>
      <c r="AN378" s="118"/>
      <c r="AO378" s="118"/>
      <c r="AP378" s="118"/>
      <c r="AQ378" s="118"/>
      <c r="AR378" s="118"/>
      <c r="AS378" s="118"/>
      <c r="AT378" s="118"/>
      <c r="AU378" s="118"/>
      <c r="AV378" s="118"/>
      <c r="AW378" s="118"/>
      <c r="AX378" s="118"/>
      <c r="AY378" s="118"/>
      <c r="AZ378" s="118"/>
      <c r="BA378" s="118"/>
      <c r="BB378" s="118"/>
      <c r="BC378" s="118"/>
      <c r="BD378" s="118"/>
      <c r="BE378" s="118"/>
      <c r="BF378" s="119"/>
      <c r="BG378" s="116"/>
    </row>
    <row r="379" spans="1:59" x14ac:dyDescent="0.25">
      <c r="A379" s="116"/>
      <c r="B379" s="112"/>
      <c r="C379" s="117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  <c r="AL379" s="118"/>
      <c r="AM379" s="118"/>
      <c r="AN379" s="118"/>
      <c r="AO379" s="118"/>
      <c r="AP379" s="118"/>
      <c r="AQ379" s="118"/>
      <c r="AR379" s="118"/>
      <c r="AS379" s="118"/>
      <c r="AT379" s="118"/>
      <c r="AU379" s="118"/>
      <c r="AV379" s="118"/>
      <c r="AW379" s="118"/>
      <c r="AX379" s="118"/>
      <c r="AY379" s="118"/>
      <c r="AZ379" s="118"/>
      <c r="BA379" s="118"/>
      <c r="BB379" s="118"/>
      <c r="BC379" s="118"/>
      <c r="BD379" s="118"/>
      <c r="BE379" s="118"/>
      <c r="BF379" s="119"/>
      <c r="BG379" s="116"/>
    </row>
    <row r="380" spans="1:59" x14ac:dyDescent="0.25">
      <c r="A380" s="116"/>
      <c r="B380" s="112"/>
      <c r="C380" s="117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  <c r="AL380" s="118"/>
      <c r="AM380" s="118"/>
      <c r="AN380" s="118"/>
      <c r="AO380" s="118"/>
      <c r="AP380" s="118"/>
      <c r="AQ380" s="118"/>
      <c r="AR380" s="118"/>
      <c r="AS380" s="118"/>
      <c r="AT380" s="118"/>
      <c r="AU380" s="118"/>
      <c r="AV380" s="118"/>
      <c r="AW380" s="118"/>
      <c r="AX380" s="118"/>
      <c r="AY380" s="118"/>
      <c r="AZ380" s="118"/>
      <c r="BA380" s="118"/>
      <c r="BB380" s="118"/>
      <c r="BC380" s="118"/>
      <c r="BD380" s="118"/>
      <c r="BE380" s="118"/>
      <c r="BF380" s="119"/>
      <c r="BG380" s="116"/>
    </row>
    <row r="381" spans="1:59" x14ac:dyDescent="0.25">
      <c r="A381" s="116"/>
      <c r="B381" s="112"/>
      <c r="C381" s="117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  <c r="AL381" s="118"/>
      <c r="AM381" s="118"/>
      <c r="AN381" s="118"/>
      <c r="AO381" s="118"/>
      <c r="AP381" s="118"/>
      <c r="AQ381" s="118"/>
      <c r="AR381" s="118"/>
      <c r="AS381" s="118"/>
      <c r="AT381" s="118"/>
      <c r="AU381" s="118"/>
      <c r="AV381" s="118"/>
      <c r="AW381" s="118"/>
      <c r="AX381" s="118"/>
      <c r="AY381" s="118"/>
      <c r="AZ381" s="118"/>
      <c r="BA381" s="118"/>
      <c r="BB381" s="118"/>
      <c r="BC381" s="118"/>
      <c r="BD381" s="118"/>
      <c r="BE381" s="118"/>
      <c r="BF381" s="119"/>
      <c r="BG381" s="116"/>
    </row>
    <row r="382" spans="1:59" x14ac:dyDescent="0.25">
      <c r="A382" s="116"/>
      <c r="B382" s="112"/>
      <c r="C382" s="117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8"/>
      <c r="AS382" s="118"/>
      <c r="AT382" s="118"/>
      <c r="AU382" s="118"/>
      <c r="AV382" s="118"/>
      <c r="AW382" s="118"/>
      <c r="AX382" s="118"/>
      <c r="AY382" s="118"/>
      <c r="AZ382" s="118"/>
      <c r="BA382" s="118"/>
      <c r="BB382" s="118"/>
      <c r="BC382" s="118"/>
      <c r="BD382" s="118"/>
      <c r="BE382" s="118"/>
      <c r="BF382" s="119"/>
      <c r="BG382" s="116"/>
    </row>
    <row r="383" spans="1:59" x14ac:dyDescent="0.25">
      <c r="A383" s="116"/>
      <c r="B383" s="112"/>
      <c r="C383" s="117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  <c r="AT383" s="118"/>
      <c r="AU383" s="118"/>
      <c r="AV383" s="118"/>
      <c r="AW383" s="118"/>
      <c r="AX383" s="118"/>
      <c r="AY383" s="118"/>
      <c r="AZ383" s="118"/>
      <c r="BA383" s="118"/>
      <c r="BB383" s="118"/>
      <c r="BC383" s="118"/>
      <c r="BD383" s="118"/>
      <c r="BE383" s="118"/>
      <c r="BF383" s="119"/>
      <c r="BG383" s="116"/>
    </row>
    <row r="384" spans="1:59" x14ac:dyDescent="0.25">
      <c r="A384" s="116"/>
      <c r="B384" s="112"/>
      <c r="C384" s="117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8"/>
      <c r="AT384" s="118"/>
      <c r="AU384" s="118"/>
      <c r="AV384" s="118"/>
      <c r="AW384" s="118"/>
      <c r="AX384" s="118"/>
      <c r="AY384" s="118"/>
      <c r="AZ384" s="118"/>
      <c r="BA384" s="118"/>
      <c r="BB384" s="118"/>
      <c r="BC384" s="118"/>
      <c r="BD384" s="118"/>
      <c r="BE384" s="118"/>
      <c r="BF384" s="119"/>
      <c r="BG384" s="116"/>
    </row>
    <row r="385" spans="1:59" x14ac:dyDescent="0.25">
      <c r="A385" s="116"/>
      <c r="B385" s="112"/>
      <c r="C385" s="117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8"/>
      <c r="AT385" s="118"/>
      <c r="AU385" s="118"/>
      <c r="AV385" s="118"/>
      <c r="AW385" s="118"/>
      <c r="AX385" s="118"/>
      <c r="AY385" s="118"/>
      <c r="AZ385" s="118"/>
      <c r="BA385" s="118"/>
      <c r="BB385" s="118"/>
      <c r="BC385" s="118"/>
      <c r="BD385" s="118"/>
      <c r="BE385" s="118"/>
      <c r="BF385" s="119"/>
      <c r="BG385" s="116"/>
    </row>
    <row r="386" spans="1:59" x14ac:dyDescent="0.25">
      <c r="A386" s="116"/>
      <c r="B386" s="112"/>
      <c r="C386" s="117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8"/>
      <c r="AT386" s="118"/>
      <c r="AU386" s="118"/>
      <c r="AV386" s="118"/>
      <c r="AW386" s="118"/>
      <c r="AX386" s="118"/>
      <c r="AY386" s="118"/>
      <c r="AZ386" s="118"/>
      <c r="BA386" s="118"/>
      <c r="BB386" s="118"/>
      <c r="BC386" s="118"/>
      <c r="BD386" s="118"/>
      <c r="BE386" s="118"/>
      <c r="BF386" s="119"/>
      <c r="BG386" s="116"/>
    </row>
    <row r="387" spans="1:59" x14ac:dyDescent="0.25">
      <c r="A387" s="116"/>
      <c r="B387" s="112"/>
      <c r="C387" s="117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8"/>
      <c r="AT387" s="118"/>
      <c r="AU387" s="118"/>
      <c r="AV387" s="118"/>
      <c r="AW387" s="118"/>
      <c r="AX387" s="118"/>
      <c r="AY387" s="118"/>
      <c r="AZ387" s="118"/>
      <c r="BA387" s="118"/>
      <c r="BB387" s="118"/>
      <c r="BC387" s="118"/>
      <c r="BD387" s="118"/>
      <c r="BE387" s="118"/>
      <c r="BF387" s="119"/>
      <c r="BG387" s="116"/>
    </row>
    <row r="388" spans="1:59" x14ac:dyDescent="0.25">
      <c r="A388" s="116"/>
      <c r="B388" s="112"/>
      <c r="C388" s="117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8"/>
      <c r="AT388" s="118"/>
      <c r="AU388" s="118"/>
      <c r="AV388" s="118"/>
      <c r="AW388" s="118"/>
      <c r="AX388" s="118"/>
      <c r="AY388" s="118"/>
      <c r="AZ388" s="118"/>
      <c r="BA388" s="118"/>
      <c r="BB388" s="118"/>
      <c r="BC388" s="118"/>
      <c r="BD388" s="118"/>
      <c r="BE388" s="118"/>
      <c r="BF388" s="119"/>
      <c r="BG388" s="116"/>
    </row>
    <row r="389" spans="1:59" x14ac:dyDescent="0.25">
      <c r="A389" s="116"/>
      <c r="B389" s="112"/>
      <c r="C389" s="117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  <c r="AL389" s="118"/>
      <c r="AM389" s="118"/>
      <c r="AN389" s="118"/>
      <c r="AO389" s="118"/>
      <c r="AP389" s="118"/>
      <c r="AQ389" s="118"/>
      <c r="AR389" s="118"/>
      <c r="AS389" s="118"/>
      <c r="AT389" s="118"/>
      <c r="AU389" s="118"/>
      <c r="AV389" s="118"/>
      <c r="AW389" s="118"/>
      <c r="AX389" s="118"/>
      <c r="AY389" s="118"/>
      <c r="AZ389" s="118"/>
      <c r="BA389" s="118"/>
      <c r="BB389" s="118"/>
      <c r="BC389" s="118"/>
      <c r="BD389" s="118"/>
      <c r="BE389" s="118"/>
      <c r="BF389" s="119"/>
      <c r="BG389" s="116"/>
    </row>
    <row r="390" spans="1:59" x14ac:dyDescent="0.25">
      <c r="A390" s="116"/>
      <c r="B390" s="112"/>
      <c r="C390" s="117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  <c r="AL390" s="118"/>
      <c r="AM390" s="118"/>
      <c r="AN390" s="118"/>
      <c r="AO390" s="118"/>
      <c r="AP390" s="118"/>
      <c r="AQ390" s="118"/>
      <c r="AR390" s="118"/>
      <c r="AS390" s="118"/>
      <c r="AT390" s="118"/>
      <c r="AU390" s="118"/>
      <c r="AV390" s="118"/>
      <c r="AW390" s="118"/>
      <c r="AX390" s="118"/>
      <c r="AY390" s="118"/>
      <c r="AZ390" s="118"/>
      <c r="BA390" s="118"/>
      <c r="BB390" s="118"/>
      <c r="BC390" s="118"/>
      <c r="BD390" s="118"/>
      <c r="BE390" s="118"/>
      <c r="BF390" s="119"/>
      <c r="BG390" s="116"/>
    </row>
    <row r="391" spans="1:59" x14ac:dyDescent="0.25">
      <c r="A391" s="116"/>
      <c r="B391" s="112"/>
      <c r="C391" s="117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  <c r="AL391" s="118"/>
      <c r="AM391" s="118"/>
      <c r="AN391" s="118"/>
      <c r="AO391" s="118"/>
      <c r="AP391" s="118"/>
      <c r="AQ391" s="118"/>
      <c r="AR391" s="118"/>
      <c r="AS391" s="118"/>
      <c r="AT391" s="118"/>
      <c r="AU391" s="118"/>
      <c r="AV391" s="118"/>
      <c r="AW391" s="118"/>
      <c r="AX391" s="118"/>
      <c r="AY391" s="118"/>
      <c r="AZ391" s="118"/>
      <c r="BA391" s="118"/>
      <c r="BB391" s="118"/>
      <c r="BC391" s="118"/>
      <c r="BD391" s="118"/>
      <c r="BE391" s="118"/>
      <c r="BF391" s="119"/>
      <c r="BG391" s="116"/>
    </row>
    <row r="392" spans="1:59" x14ac:dyDescent="0.25">
      <c r="A392" s="116"/>
      <c r="B392" s="112"/>
      <c r="C392" s="117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  <c r="AL392" s="118"/>
      <c r="AM392" s="118"/>
      <c r="AN392" s="118"/>
      <c r="AO392" s="118"/>
      <c r="AP392" s="118"/>
      <c r="AQ392" s="118"/>
      <c r="AR392" s="118"/>
      <c r="AS392" s="118"/>
      <c r="AT392" s="118"/>
      <c r="AU392" s="118"/>
      <c r="AV392" s="118"/>
      <c r="AW392" s="118"/>
      <c r="AX392" s="118"/>
      <c r="AY392" s="118"/>
      <c r="AZ392" s="118"/>
      <c r="BA392" s="118"/>
      <c r="BB392" s="118"/>
      <c r="BC392" s="118"/>
      <c r="BD392" s="118"/>
      <c r="BE392" s="118"/>
      <c r="BF392" s="119"/>
      <c r="BG392" s="116"/>
    </row>
    <row r="393" spans="1:59" x14ac:dyDescent="0.25">
      <c r="A393" s="116"/>
      <c r="B393" s="112"/>
      <c r="C393" s="117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  <c r="AL393" s="118"/>
      <c r="AM393" s="118"/>
      <c r="AN393" s="118"/>
      <c r="AO393" s="118"/>
      <c r="AP393" s="118"/>
      <c r="AQ393" s="118"/>
      <c r="AR393" s="118"/>
      <c r="AS393" s="118"/>
      <c r="AT393" s="118"/>
      <c r="AU393" s="118"/>
      <c r="AV393" s="118"/>
      <c r="AW393" s="118"/>
      <c r="AX393" s="118"/>
      <c r="AY393" s="118"/>
      <c r="AZ393" s="118"/>
      <c r="BA393" s="118"/>
      <c r="BB393" s="118"/>
      <c r="BC393" s="118"/>
      <c r="BD393" s="118"/>
      <c r="BE393" s="118"/>
      <c r="BF393" s="119"/>
      <c r="BG393" s="116"/>
    </row>
    <row r="394" spans="1:59" x14ac:dyDescent="0.25">
      <c r="A394" s="116"/>
      <c r="B394" s="112"/>
      <c r="C394" s="117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  <c r="AL394" s="118"/>
      <c r="AM394" s="118"/>
      <c r="AN394" s="118"/>
      <c r="AO394" s="118"/>
      <c r="AP394" s="118"/>
      <c r="AQ394" s="118"/>
      <c r="AR394" s="118"/>
      <c r="AS394" s="118"/>
      <c r="AT394" s="118"/>
      <c r="AU394" s="118"/>
      <c r="AV394" s="118"/>
      <c r="AW394" s="118"/>
      <c r="AX394" s="118"/>
      <c r="AY394" s="118"/>
      <c r="AZ394" s="118"/>
      <c r="BA394" s="118"/>
      <c r="BB394" s="118"/>
      <c r="BC394" s="118"/>
      <c r="BD394" s="118"/>
      <c r="BE394" s="118"/>
      <c r="BF394" s="119"/>
      <c r="BG394" s="116"/>
    </row>
    <row r="395" spans="1:59" x14ac:dyDescent="0.25">
      <c r="A395" s="116"/>
      <c r="B395" s="112"/>
      <c r="C395" s="117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  <c r="AL395" s="118"/>
      <c r="AM395" s="118"/>
      <c r="AN395" s="118"/>
      <c r="AO395" s="118"/>
      <c r="AP395" s="118"/>
      <c r="AQ395" s="118"/>
      <c r="AR395" s="118"/>
      <c r="AS395" s="118"/>
      <c r="AT395" s="118"/>
      <c r="AU395" s="118"/>
      <c r="AV395" s="118"/>
      <c r="AW395" s="118"/>
      <c r="AX395" s="118"/>
      <c r="AY395" s="118"/>
      <c r="AZ395" s="118"/>
      <c r="BA395" s="118"/>
      <c r="BB395" s="118"/>
      <c r="BC395" s="118"/>
      <c r="BD395" s="118"/>
      <c r="BE395" s="118"/>
      <c r="BF395" s="119"/>
      <c r="BG395" s="116"/>
    </row>
    <row r="396" spans="1:59" x14ac:dyDescent="0.25">
      <c r="A396" s="116"/>
      <c r="B396" s="112"/>
      <c r="C396" s="117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  <c r="AL396" s="118"/>
      <c r="AM396" s="118"/>
      <c r="AN396" s="118"/>
      <c r="AO396" s="118"/>
      <c r="AP396" s="118"/>
      <c r="AQ396" s="118"/>
      <c r="AR396" s="118"/>
      <c r="AS396" s="118"/>
      <c r="AT396" s="118"/>
      <c r="AU396" s="118"/>
      <c r="AV396" s="118"/>
      <c r="AW396" s="118"/>
      <c r="AX396" s="118"/>
      <c r="AY396" s="118"/>
      <c r="AZ396" s="118"/>
      <c r="BA396" s="118"/>
      <c r="BB396" s="118"/>
      <c r="BC396" s="118"/>
      <c r="BD396" s="118"/>
      <c r="BE396" s="118"/>
      <c r="BF396" s="119"/>
      <c r="BG396" s="116"/>
    </row>
    <row r="397" spans="1:59" x14ac:dyDescent="0.25">
      <c r="A397" s="116"/>
      <c r="B397" s="112"/>
      <c r="C397" s="117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  <c r="AL397" s="118"/>
      <c r="AM397" s="118"/>
      <c r="AN397" s="118"/>
      <c r="AO397" s="118"/>
      <c r="AP397" s="118"/>
      <c r="AQ397" s="118"/>
      <c r="AR397" s="118"/>
      <c r="AS397" s="118"/>
      <c r="AT397" s="118"/>
      <c r="AU397" s="118"/>
      <c r="AV397" s="118"/>
      <c r="AW397" s="118"/>
      <c r="AX397" s="118"/>
      <c r="AY397" s="118"/>
      <c r="AZ397" s="118"/>
      <c r="BA397" s="118"/>
      <c r="BB397" s="118"/>
      <c r="BC397" s="118"/>
      <c r="BD397" s="118"/>
      <c r="BE397" s="118"/>
      <c r="BF397" s="119"/>
      <c r="BG397" s="116"/>
    </row>
    <row r="398" spans="1:59" x14ac:dyDescent="0.25">
      <c r="A398" s="116"/>
      <c r="B398" s="112"/>
      <c r="C398" s="117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  <c r="AL398" s="118"/>
      <c r="AM398" s="118"/>
      <c r="AN398" s="118"/>
      <c r="AO398" s="118"/>
      <c r="AP398" s="118"/>
      <c r="AQ398" s="118"/>
      <c r="AR398" s="118"/>
      <c r="AS398" s="118"/>
      <c r="AT398" s="118"/>
      <c r="AU398" s="118"/>
      <c r="AV398" s="118"/>
      <c r="AW398" s="118"/>
      <c r="AX398" s="118"/>
      <c r="AY398" s="118"/>
      <c r="AZ398" s="118"/>
      <c r="BA398" s="118"/>
      <c r="BB398" s="118"/>
      <c r="BC398" s="118"/>
      <c r="BD398" s="118"/>
      <c r="BE398" s="118"/>
      <c r="BF398" s="119"/>
      <c r="BG398" s="116"/>
    </row>
    <row r="399" spans="1:59" x14ac:dyDescent="0.25">
      <c r="A399" s="116"/>
      <c r="B399" s="112"/>
      <c r="C399" s="117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  <c r="AL399" s="118"/>
      <c r="AM399" s="118"/>
      <c r="AN399" s="118"/>
      <c r="AO399" s="118"/>
      <c r="AP399" s="118"/>
      <c r="AQ399" s="118"/>
      <c r="AR399" s="118"/>
      <c r="AS399" s="118"/>
      <c r="AT399" s="118"/>
      <c r="AU399" s="118"/>
      <c r="AV399" s="118"/>
      <c r="AW399" s="118"/>
      <c r="AX399" s="118"/>
      <c r="AY399" s="118"/>
      <c r="AZ399" s="118"/>
      <c r="BA399" s="118"/>
      <c r="BB399" s="118"/>
      <c r="BC399" s="118"/>
      <c r="BD399" s="118"/>
      <c r="BE399" s="118"/>
      <c r="BF399" s="119"/>
      <c r="BG399" s="116"/>
    </row>
    <row r="400" spans="1:59" x14ac:dyDescent="0.25">
      <c r="A400" s="116"/>
      <c r="B400" s="112"/>
      <c r="C400" s="117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118"/>
      <c r="AS400" s="118"/>
      <c r="AT400" s="118"/>
      <c r="AU400" s="118"/>
      <c r="AV400" s="118"/>
      <c r="AW400" s="118"/>
      <c r="AX400" s="118"/>
      <c r="AY400" s="118"/>
      <c r="AZ400" s="118"/>
      <c r="BA400" s="118"/>
      <c r="BB400" s="118"/>
      <c r="BC400" s="118"/>
      <c r="BD400" s="118"/>
      <c r="BE400" s="118"/>
      <c r="BF400" s="119"/>
      <c r="BG400" s="116"/>
    </row>
    <row r="401" spans="1:59" x14ac:dyDescent="0.25">
      <c r="A401" s="116"/>
      <c r="B401" s="112"/>
      <c r="C401" s="117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  <c r="AL401" s="118"/>
      <c r="AM401" s="118"/>
      <c r="AN401" s="118"/>
      <c r="AO401" s="118"/>
      <c r="AP401" s="118"/>
      <c r="AQ401" s="118"/>
      <c r="AR401" s="118"/>
      <c r="AS401" s="118"/>
      <c r="AT401" s="118"/>
      <c r="AU401" s="118"/>
      <c r="AV401" s="118"/>
      <c r="AW401" s="118"/>
      <c r="AX401" s="118"/>
      <c r="AY401" s="118"/>
      <c r="AZ401" s="118"/>
      <c r="BA401" s="118"/>
      <c r="BB401" s="118"/>
      <c r="BC401" s="118"/>
      <c r="BD401" s="118"/>
      <c r="BE401" s="118"/>
      <c r="BF401" s="119"/>
      <c r="BG401" s="116"/>
    </row>
    <row r="402" spans="1:59" x14ac:dyDescent="0.25">
      <c r="A402" s="116"/>
      <c r="B402" s="112"/>
      <c r="C402" s="117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  <c r="AL402" s="118"/>
      <c r="AM402" s="118"/>
      <c r="AN402" s="118"/>
      <c r="AO402" s="118"/>
      <c r="AP402" s="118"/>
      <c r="AQ402" s="118"/>
      <c r="AR402" s="118"/>
      <c r="AS402" s="118"/>
      <c r="AT402" s="118"/>
      <c r="AU402" s="118"/>
      <c r="AV402" s="118"/>
      <c r="AW402" s="118"/>
      <c r="AX402" s="118"/>
      <c r="AY402" s="118"/>
      <c r="AZ402" s="118"/>
      <c r="BA402" s="118"/>
      <c r="BB402" s="118"/>
      <c r="BC402" s="118"/>
      <c r="BD402" s="118"/>
      <c r="BE402" s="118"/>
      <c r="BF402" s="119"/>
      <c r="BG402" s="116"/>
    </row>
    <row r="403" spans="1:59" x14ac:dyDescent="0.25">
      <c r="A403" s="116"/>
      <c r="B403" s="112"/>
      <c r="C403" s="117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  <c r="AL403" s="118"/>
      <c r="AM403" s="118"/>
      <c r="AN403" s="118"/>
      <c r="AO403" s="118"/>
      <c r="AP403" s="118"/>
      <c r="AQ403" s="118"/>
      <c r="AR403" s="118"/>
      <c r="AS403" s="118"/>
      <c r="AT403" s="118"/>
      <c r="AU403" s="118"/>
      <c r="AV403" s="118"/>
      <c r="AW403" s="118"/>
      <c r="AX403" s="118"/>
      <c r="AY403" s="118"/>
      <c r="AZ403" s="118"/>
      <c r="BA403" s="118"/>
      <c r="BB403" s="118"/>
      <c r="BC403" s="118"/>
      <c r="BD403" s="118"/>
      <c r="BE403" s="118"/>
      <c r="BF403" s="119"/>
      <c r="BG403" s="116"/>
    </row>
    <row r="404" spans="1:59" x14ac:dyDescent="0.25">
      <c r="A404" s="116"/>
      <c r="B404" s="112"/>
      <c r="C404" s="117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  <c r="AL404" s="118"/>
      <c r="AM404" s="118"/>
      <c r="AN404" s="118"/>
      <c r="AO404" s="118"/>
      <c r="AP404" s="118"/>
      <c r="AQ404" s="118"/>
      <c r="AR404" s="118"/>
      <c r="AS404" s="118"/>
      <c r="AT404" s="118"/>
      <c r="AU404" s="118"/>
      <c r="AV404" s="118"/>
      <c r="AW404" s="118"/>
      <c r="AX404" s="118"/>
      <c r="AY404" s="118"/>
      <c r="AZ404" s="118"/>
      <c r="BA404" s="118"/>
      <c r="BB404" s="118"/>
      <c r="BC404" s="118"/>
      <c r="BD404" s="118"/>
      <c r="BE404" s="118"/>
      <c r="BF404" s="119"/>
      <c r="BG404" s="116"/>
    </row>
    <row r="405" spans="1:59" x14ac:dyDescent="0.25">
      <c r="A405" s="116"/>
      <c r="B405" s="112"/>
      <c r="C405" s="117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  <c r="AL405" s="118"/>
      <c r="AM405" s="118"/>
      <c r="AN405" s="118"/>
      <c r="AO405" s="118"/>
      <c r="AP405" s="118"/>
      <c r="AQ405" s="118"/>
      <c r="AR405" s="118"/>
      <c r="AS405" s="118"/>
      <c r="AT405" s="118"/>
      <c r="AU405" s="118"/>
      <c r="AV405" s="118"/>
      <c r="AW405" s="118"/>
      <c r="AX405" s="118"/>
      <c r="AY405" s="118"/>
      <c r="AZ405" s="118"/>
      <c r="BA405" s="118"/>
      <c r="BB405" s="118"/>
      <c r="BC405" s="118"/>
      <c r="BD405" s="118"/>
      <c r="BE405" s="118"/>
      <c r="BF405" s="119"/>
      <c r="BG405" s="116"/>
    </row>
    <row r="406" spans="1:59" x14ac:dyDescent="0.25">
      <c r="A406" s="116"/>
      <c r="B406" s="112"/>
      <c r="C406" s="117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  <c r="AL406" s="118"/>
      <c r="AM406" s="118"/>
      <c r="AN406" s="118"/>
      <c r="AO406" s="118"/>
      <c r="AP406" s="118"/>
      <c r="AQ406" s="118"/>
      <c r="AR406" s="118"/>
      <c r="AS406" s="118"/>
      <c r="AT406" s="118"/>
      <c r="AU406" s="118"/>
      <c r="AV406" s="118"/>
      <c r="AW406" s="118"/>
      <c r="AX406" s="118"/>
      <c r="AY406" s="118"/>
      <c r="AZ406" s="118"/>
      <c r="BA406" s="118"/>
      <c r="BB406" s="118"/>
      <c r="BC406" s="118"/>
      <c r="BD406" s="118"/>
      <c r="BE406" s="118"/>
      <c r="BF406" s="119"/>
      <c r="BG406" s="116"/>
    </row>
    <row r="407" spans="1:59" x14ac:dyDescent="0.25">
      <c r="A407" s="116"/>
      <c r="B407" s="112"/>
      <c r="C407" s="117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  <c r="AL407" s="118"/>
      <c r="AM407" s="118"/>
      <c r="AN407" s="118"/>
      <c r="AO407" s="118"/>
      <c r="AP407" s="118"/>
      <c r="AQ407" s="118"/>
      <c r="AR407" s="118"/>
      <c r="AS407" s="118"/>
      <c r="AT407" s="118"/>
      <c r="AU407" s="118"/>
      <c r="AV407" s="118"/>
      <c r="AW407" s="118"/>
      <c r="AX407" s="118"/>
      <c r="AY407" s="118"/>
      <c r="AZ407" s="118"/>
      <c r="BA407" s="118"/>
      <c r="BB407" s="118"/>
      <c r="BC407" s="118"/>
      <c r="BD407" s="118"/>
      <c r="BE407" s="118"/>
      <c r="BF407" s="119"/>
      <c r="BG407" s="116"/>
    </row>
    <row r="408" spans="1:59" x14ac:dyDescent="0.25">
      <c r="A408" s="116"/>
      <c r="B408" s="112"/>
      <c r="C408" s="117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  <c r="AL408" s="118"/>
      <c r="AM408" s="118"/>
      <c r="AN408" s="118"/>
      <c r="AO408" s="118"/>
      <c r="AP408" s="118"/>
      <c r="AQ408" s="118"/>
      <c r="AR408" s="118"/>
      <c r="AS408" s="118"/>
      <c r="AT408" s="118"/>
      <c r="AU408" s="118"/>
      <c r="AV408" s="118"/>
      <c r="AW408" s="118"/>
      <c r="AX408" s="118"/>
      <c r="AY408" s="118"/>
      <c r="AZ408" s="118"/>
      <c r="BA408" s="118"/>
      <c r="BB408" s="118"/>
      <c r="BC408" s="118"/>
      <c r="BD408" s="118"/>
      <c r="BE408" s="118"/>
      <c r="BF408" s="119"/>
      <c r="BG408" s="116"/>
    </row>
    <row r="409" spans="1:59" x14ac:dyDescent="0.25">
      <c r="A409" s="116"/>
      <c r="B409" s="112"/>
      <c r="C409" s="117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  <c r="AL409" s="118"/>
      <c r="AM409" s="118"/>
      <c r="AN409" s="118"/>
      <c r="AO409" s="118"/>
      <c r="AP409" s="118"/>
      <c r="AQ409" s="118"/>
      <c r="AR409" s="118"/>
      <c r="AS409" s="118"/>
      <c r="AT409" s="118"/>
      <c r="AU409" s="118"/>
      <c r="AV409" s="118"/>
      <c r="AW409" s="118"/>
      <c r="AX409" s="118"/>
      <c r="AY409" s="118"/>
      <c r="AZ409" s="118"/>
      <c r="BA409" s="118"/>
      <c r="BB409" s="118"/>
      <c r="BC409" s="118"/>
      <c r="BD409" s="118"/>
      <c r="BE409" s="118"/>
      <c r="BF409" s="119"/>
      <c r="BG409" s="116"/>
    </row>
    <row r="410" spans="1:59" x14ac:dyDescent="0.25">
      <c r="A410" s="116"/>
      <c r="B410" s="112"/>
      <c r="C410" s="117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  <c r="AL410" s="118"/>
      <c r="AM410" s="118"/>
      <c r="AN410" s="118"/>
      <c r="AO410" s="118"/>
      <c r="AP410" s="118"/>
      <c r="AQ410" s="118"/>
      <c r="AR410" s="118"/>
      <c r="AS410" s="118"/>
      <c r="AT410" s="118"/>
      <c r="AU410" s="118"/>
      <c r="AV410" s="118"/>
      <c r="AW410" s="118"/>
      <c r="AX410" s="118"/>
      <c r="AY410" s="118"/>
      <c r="AZ410" s="118"/>
      <c r="BA410" s="118"/>
      <c r="BB410" s="118"/>
      <c r="BC410" s="118"/>
      <c r="BD410" s="118"/>
      <c r="BE410" s="118"/>
      <c r="BF410" s="119"/>
      <c r="BG410" s="116"/>
    </row>
    <row r="411" spans="1:59" x14ac:dyDescent="0.25">
      <c r="A411" s="116"/>
      <c r="B411" s="112"/>
      <c r="C411" s="117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  <c r="AL411" s="118"/>
      <c r="AM411" s="118"/>
      <c r="AN411" s="118"/>
      <c r="AO411" s="118"/>
      <c r="AP411" s="118"/>
      <c r="AQ411" s="118"/>
      <c r="AR411" s="118"/>
      <c r="AS411" s="118"/>
      <c r="AT411" s="118"/>
      <c r="AU411" s="118"/>
      <c r="AV411" s="118"/>
      <c r="AW411" s="118"/>
      <c r="AX411" s="118"/>
      <c r="AY411" s="118"/>
      <c r="AZ411" s="118"/>
      <c r="BA411" s="118"/>
      <c r="BB411" s="118"/>
      <c r="BC411" s="118"/>
      <c r="BD411" s="118"/>
      <c r="BE411" s="118"/>
      <c r="BF411" s="119"/>
      <c r="BG411" s="116"/>
    </row>
    <row r="412" spans="1:59" x14ac:dyDescent="0.25">
      <c r="A412" s="116"/>
      <c r="B412" s="112"/>
      <c r="C412" s="117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  <c r="AL412" s="118"/>
      <c r="AM412" s="118"/>
      <c r="AN412" s="118"/>
      <c r="AO412" s="118"/>
      <c r="AP412" s="118"/>
      <c r="AQ412" s="118"/>
      <c r="AR412" s="118"/>
      <c r="AS412" s="118"/>
      <c r="AT412" s="118"/>
      <c r="AU412" s="118"/>
      <c r="AV412" s="118"/>
      <c r="AW412" s="118"/>
      <c r="AX412" s="118"/>
      <c r="AY412" s="118"/>
      <c r="AZ412" s="118"/>
      <c r="BA412" s="118"/>
      <c r="BB412" s="118"/>
      <c r="BC412" s="118"/>
      <c r="BD412" s="118"/>
      <c r="BE412" s="118"/>
      <c r="BF412" s="119"/>
      <c r="BG412" s="116"/>
    </row>
    <row r="413" spans="1:59" x14ac:dyDescent="0.25">
      <c r="A413" s="116"/>
      <c r="B413" s="112"/>
      <c r="C413" s="117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  <c r="AL413" s="118"/>
      <c r="AM413" s="118"/>
      <c r="AN413" s="118"/>
      <c r="AO413" s="118"/>
      <c r="AP413" s="118"/>
      <c r="AQ413" s="118"/>
      <c r="AR413" s="118"/>
      <c r="AS413" s="118"/>
      <c r="AT413" s="118"/>
      <c r="AU413" s="118"/>
      <c r="AV413" s="118"/>
      <c r="AW413" s="118"/>
      <c r="AX413" s="118"/>
      <c r="AY413" s="118"/>
      <c r="AZ413" s="118"/>
      <c r="BA413" s="118"/>
      <c r="BB413" s="118"/>
      <c r="BC413" s="118"/>
      <c r="BD413" s="118"/>
      <c r="BE413" s="118"/>
      <c r="BF413" s="119"/>
      <c r="BG413" s="116"/>
    </row>
    <row r="414" spans="1:59" x14ac:dyDescent="0.25">
      <c r="A414" s="116"/>
      <c r="B414" s="112"/>
      <c r="C414" s="117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  <c r="AL414" s="118"/>
      <c r="AM414" s="118"/>
      <c r="AN414" s="118"/>
      <c r="AO414" s="118"/>
      <c r="AP414" s="118"/>
      <c r="AQ414" s="118"/>
      <c r="AR414" s="118"/>
      <c r="AS414" s="118"/>
      <c r="AT414" s="118"/>
      <c r="AU414" s="118"/>
      <c r="AV414" s="118"/>
      <c r="AW414" s="118"/>
      <c r="AX414" s="118"/>
      <c r="AY414" s="118"/>
      <c r="AZ414" s="118"/>
      <c r="BA414" s="118"/>
      <c r="BB414" s="118"/>
      <c r="BC414" s="118"/>
      <c r="BD414" s="118"/>
      <c r="BE414" s="118"/>
      <c r="BF414" s="119"/>
      <c r="BG414" s="116"/>
    </row>
    <row r="415" spans="1:59" x14ac:dyDescent="0.25">
      <c r="A415" s="116"/>
      <c r="B415" s="112"/>
      <c r="C415" s="117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  <c r="AL415" s="118"/>
      <c r="AM415" s="118"/>
      <c r="AN415" s="118"/>
      <c r="AO415" s="118"/>
      <c r="AP415" s="118"/>
      <c r="AQ415" s="118"/>
      <c r="AR415" s="118"/>
      <c r="AS415" s="118"/>
      <c r="AT415" s="118"/>
      <c r="AU415" s="118"/>
      <c r="AV415" s="118"/>
      <c r="AW415" s="118"/>
      <c r="AX415" s="118"/>
      <c r="AY415" s="118"/>
      <c r="AZ415" s="118"/>
      <c r="BA415" s="118"/>
      <c r="BB415" s="118"/>
      <c r="BC415" s="118"/>
      <c r="BD415" s="118"/>
      <c r="BE415" s="118"/>
      <c r="BF415" s="119"/>
      <c r="BG415" s="116"/>
    </row>
    <row r="416" spans="1:59" x14ac:dyDescent="0.25">
      <c r="A416" s="116"/>
      <c r="B416" s="112"/>
      <c r="C416" s="117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  <c r="AL416" s="118"/>
      <c r="AM416" s="118"/>
      <c r="AN416" s="118"/>
      <c r="AO416" s="118"/>
      <c r="AP416" s="118"/>
      <c r="AQ416" s="118"/>
      <c r="AR416" s="118"/>
      <c r="AS416" s="118"/>
      <c r="AT416" s="118"/>
      <c r="AU416" s="118"/>
      <c r="AV416" s="118"/>
      <c r="AW416" s="118"/>
      <c r="AX416" s="118"/>
      <c r="AY416" s="118"/>
      <c r="AZ416" s="118"/>
      <c r="BA416" s="118"/>
      <c r="BB416" s="118"/>
      <c r="BC416" s="118"/>
      <c r="BD416" s="118"/>
      <c r="BE416" s="118"/>
      <c r="BF416" s="119"/>
      <c r="BG416" s="116"/>
    </row>
    <row r="417" spans="1:59" x14ac:dyDescent="0.25">
      <c r="A417" s="116"/>
      <c r="B417" s="112"/>
      <c r="C417" s="117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  <c r="AL417" s="118"/>
      <c r="AM417" s="118"/>
      <c r="AN417" s="118"/>
      <c r="AO417" s="118"/>
      <c r="AP417" s="118"/>
      <c r="AQ417" s="118"/>
      <c r="AR417" s="118"/>
      <c r="AS417" s="118"/>
      <c r="AT417" s="118"/>
      <c r="AU417" s="118"/>
      <c r="AV417" s="118"/>
      <c r="AW417" s="118"/>
      <c r="AX417" s="118"/>
      <c r="AY417" s="118"/>
      <c r="AZ417" s="118"/>
      <c r="BA417" s="118"/>
      <c r="BB417" s="118"/>
      <c r="BC417" s="118"/>
      <c r="BD417" s="118"/>
      <c r="BE417" s="118"/>
      <c r="BF417" s="119"/>
      <c r="BG417" s="116"/>
    </row>
    <row r="418" spans="1:59" x14ac:dyDescent="0.25">
      <c r="A418" s="116"/>
      <c r="B418" s="112"/>
      <c r="C418" s="117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  <c r="AL418" s="118"/>
      <c r="AM418" s="118"/>
      <c r="AN418" s="118"/>
      <c r="AO418" s="118"/>
      <c r="AP418" s="118"/>
      <c r="AQ418" s="118"/>
      <c r="AR418" s="118"/>
      <c r="AS418" s="118"/>
      <c r="AT418" s="118"/>
      <c r="AU418" s="118"/>
      <c r="AV418" s="118"/>
      <c r="AW418" s="118"/>
      <c r="AX418" s="118"/>
      <c r="AY418" s="118"/>
      <c r="AZ418" s="118"/>
      <c r="BA418" s="118"/>
      <c r="BB418" s="118"/>
      <c r="BC418" s="118"/>
      <c r="BD418" s="118"/>
      <c r="BE418" s="118"/>
      <c r="BF418" s="119"/>
      <c r="BG418" s="116"/>
    </row>
    <row r="419" spans="1:59" x14ac:dyDescent="0.25">
      <c r="A419" s="116"/>
      <c r="B419" s="112"/>
      <c r="C419" s="117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  <c r="AL419" s="118"/>
      <c r="AM419" s="118"/>
      <c r="AN419" s="118"/>
      <c r="AO419" s="118"/>
      <c r="AP419" s="118"/>
      <c r="AQ419" s="118"/>
      <c r="AR419" s="118"/>
      <c r="AS419" s="118"/>
      <c r="AT419" s="118"/>
      <c r="AU419" s="118"/>
      <c r="AV419" s="118"/>
      <c r="AW419" s="118"/>
      <c r="AX419" s="118"/>
      <c r="AY419" s="118"/>
      <c r="AZ419" s="118"/>
      <c r="BA419" s="118"/>
      <c r="BB419" s="118"/>
      <c r="BC419" s="118"/>
      <c r="BD419" s="118"/>
      <c r="BE419" s="118"/>
      <c r="BF419" s="119"/>
      <c r="BG419" s="116"/>
    </row>
    <row r="420" spans="1:59" x14ac:dyDescent="0.25">
      <c r="A420" s="116"/>
      <c r="B420" s="112"/>
      <c r="C420" s="117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  <c r="AL420" s="118"/>
      <c r="AM420" s="118"/>
      <c r="AN420" s="118"/>
      <c r="AO420" s="118"/>
      <c r="AP420" s="118"/>
      <c r="AQ420" s="118"/>
      <c r="AR420" s="118"/>
      <c r="AS420" s="118"/>
      <c r="AT420" s="118"/>
      <c r="AU420" s="118"/>
      <c r="AV420" s="118"/>
      <c r="AW420" s="118"/>
      <c r="AX420" s="118"/>
      <c r="AY420" s="118"/>
      <c r="AZ420" s="118"/>
      <c r="BA420" s="118"/>
      <c r="BB420" s="118"/>
      <c r="BC420" s="118"/>
      <c r="BD420" s="118"/>
      <c r="BE420" s="118"/>
      <c r="BF420" s="119"/>
      <c r="BG420" s="116"/>
    </row>
    <row r="421" spans="1:59" x14ac:dyDescent="0.25">
      <c r="A421" s="116"/>
      <c r="B421" s="112"/>
      <c r="C421" s="117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  <c r="AL421" s="118"/>
      <c r="AM421" s="118"/>
      <c r="AN421" s="118"/>
      <c r="AO421" s="118"/>
      <c r="AP421" s="118"/>
      <c r="AQ421" s="118"/>
      <c r="AR421" s="118"/>
      <c r="AS421" s="118"/>
      <c r="AT421" s="118"/>
      <c r="AU421" s="118"/>
      <c r="AV421" s="118"/>
      <c r="AW421" s="118"/>
      <c r="AX421" s="118"/>
      <c r="AY421" s="118"/>
      <c r="AZ421" s="118"/>
      <c r="BA421" s="118"/>
      <c r="BB421" s="118"/>
      <c r="BC421" s="118"/>
      <c r="BD421" s="118"/>
      <c r="BE421" s="118"/>
      <c r="BF421" s="119"/>
      <c r="BG421" s="116"/>
    </row>
    <row r="422" spans="1:59" x14ac:dyDescent="0.25">
      <c r="A422" s="116"/>
      <c r="B422" s="112"/>
      <c r="C422" s="117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  <c r="AL422" s="118"/>
      <c r="AM422" s="118"/>
      <c r="AN422" s="118"/>
      <c r="AO422" s="118"/>
      <c r="AP422" s="118"/>
      <c r="AQ422" s="118"/>
      <c r="AR422" s="118"/>
      <c r="AS422" s="118"/>
      <c r="AT422" s="118"/>
      <c r="AU422" s="118"/>
      <c r="AV422" s="118"/>
      <c r="AW422" s="118"/>
      <c r="AX422" s="118"/>
      <c r="AY422" s="118"/>
      <c r="AZ422" s="118"/>
      <c r="BA422" s="118"/>
      <c r="BB422" s="118"/>
      <c r="BC422" s="118"/>
      <c r="BD422" s="118"/>
      <c r="BE422" s="118"/>
      <c r="BF422" s="119"/>
      <c r="BG422" s="116"/>
    </row>
    <row r="423" spans="1:59" x14ac:dyDescent="0.25">
      <c r="A423" s="116"/>
      <c r="B423" s="112"/>
      <c r="C423" s="117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  <c r="AL423" s="118"/>
      <c r="AM423" s="118"/>
      <c r="AN423" s="118"/>
      <c r="AO423" s="118"/>
      <c r="AP423" s="118"/>
      <c r="AQ423" s="118"/>
      <c r="AR423" s="118"/>
      <c r="AS423" s="118"/>
      <c r="AT423" s="118"/>
      <c r="AU423" s="118"/>
      <c r="AV423" s="118"/>
      <c r="AW423" s="118"/>
      <c r="AX423" s="118"/>
      <c r="AY423" s="118"/>
      <c r="AZ423" s="118"/>
      <c r="BA423" s="118"/>
      <c r="BB423" s="118"/>
      <c r="BC423" s="118"/>
      <c r="BD423" s="118"/>
      <c r="BE423" s="118"/>
      <c r="BF423" s="119"/>
      <c r="BG423" s="116"/>
    </row>
    <row r="424" spans="1:59" x14ac:dyDescent="0.25">
      <c r="A424" s="116"/>
      <c r="B424" s="112"/>
      <c r="C424" s="117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  <c r="AL424" s="118"/>
      <c r="AM424" s="118"/>
      <c r="AN424" s="118"/>
      <c r="AO424" s="118"/>
      <c r="AP424" s="118"/>
      <c r="AQ424" s="118"/>
      <c r="AR424" s="118"/>
      <c r="AS424" s="118"/>
      <c r="AT424" s="118"/>
      <c r="AU424" s="118"/>
      <c r="AV424" s="118"/>
      <c r="AW424" s="118"/>
      <c r="AX424" s="118"/>
      <c r="AY424" s="118"/>
      <c r="AZ424" s="118"/>
      <c r="BA424" s="118"/>
      <c r="BB424" s="118"/>
      <c r="BC424" s="118"/>
      <c r="BD424" s="118"/>
      <c r="BE424" s="118"/>
      <c r="BF424" s="119"/>
      <c r="BG424" s="116"/>
    </row>
    <row r="425" spans="1:59" x14ac:dyDescent="0.25">
      <c r="A425" s="116"/>
      <c r="B425" s="112"/>
      <c r="C425" s="117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  <c r="AL425" s="118"/>
      <c r="AM425" s="118"/>
      <c r="AN425" s="118"/>
      <c r="AO425" s="118"/>
      <c r="AP425" s="118"/>
      <c r="AQ425" s="118"/>
      <c r="AR425" s="118"/>
      <c r="AS425" s="118"/>
      <c r="AT425" s="118"/>
      <c r="AU425" s="118"/>
      <c r="AV425" s="118"/>
      <c r="AW425" s="118"/>
      <c r="AX425" s="118"/>
      <c r="AY425" s="118"/>
      <c r="AZ425" s="118"/>
      <c r="BA425" s="118"/>
      <c r="BB425" s="118"/>
      <c r="BC425" s="118"/>
      <c r="BD425" s="118"/>
      <c r="BE425" s="118"/>
      <c r="BF425" s="119"/>
      <c r="BG425" s="116"/>
    </row>
    <row r="426" spans="1:59" x14ac:dyDescent="0.25">
      <c r="A426" s="116"/>
      <c r="B426" s="112"/>
      <c r="C426" s="117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8"/>
      <c r="AS426" s="118"/>
      <c r="AT426" s="118"/>
      <c r="AU426" s="118"/>
      <c r="AV426" s="118"/>
      <c r="AW426" s="118"/>
      <c r="AX426" s="118"/>
      <c r="AY426" s="118"/>
      <c r="AZ426" s="118"/>
      <c r="BA426" s="118"/>
      <c r="BB426" s="118"/>
      <c r="BC426" s="118"/>
      <c r="BD426" s="118"/>
      <c r="BE426" s="118"/>
      <c r="BF426" s="119"/>
      <c r="BG426" s="116"/>
    </row>
    <row r="427" spans="1:59" x14ac:dyDescent="0.25">
      <c r="A427" s="116"/>
      <c r="B427" s="112"/>
      <c r="C427" s="117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  <c r="AL427" s="118"/>
      <c r="AM427" s="118"/>
      <c r="AN427" s="118"/>
      <c r="AO427" s="118"/>
      <c r="AP427" s="118"/>
      <c r="AQ427" s="118"/>
      <c r="AR427" s="118"/>
      <c r="AS427" s="118"/>
      <c r="AT427" s="118"/>
      <c r="AU427" s="118"/>
      <c r="AV427" s="118"/>
      <c r="AW427" s="118"/>
      <c r="AX427" s="118"/>
      <c r="AY427" s="118"/>
      <c r="AZ427" s="118"/>
      <c r="BA427" s="118"/>
      <c r="BB427" s="118"/>
      <c r="BC427" s="118"/>
      <c r="BD427" s="118"/>
      <c r="BE427" s="118"/>
      <c r="BF427" s="119"/>
      <c r="BG427" s="116"/>
    </row>
    <row r="428" spans="1:59" x14ac:dyDescent="0.25">
      <c r="A428" s="116"/>
      <c r="B428" s="112"/>
      <c r="C428" s="117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  <c r="AL428" s="118"/>
      <c r="AM428" s="118"/>
      <c r="AN428" s="118"/>
      <c r="AO428" s="118"/>
      <c r="AP428" s="118"/>
      <c r="AQ428" s="118"/>
      <c r="AR428" s="118"/>
      <c r="AS428" s="118"/>
      <c r="AT428" s="118"/>
      <c r="AU428" s="118"/>
      <c r="AV428" s="118"/>
      <c r="AW428" s="118"/>
      <c r="AX428" s="118"/>
      <c r="AY428" s="118"/>
      <c r="AZ428" s="118"/>
      <c r="BA428" s="118"/>
      <c r="BB428" s="118"/>
      <c r="BC428" s="118"/>
      <c r="BD428" s="118"/>
      <c r="BE428" s="118"/>
      <c r="BF428" s="119"/>
      <c r="BG428" s="116"/>
    </row>
    <row r="429" spans="1:59" x14ac:dyDescent="0.25">
      <c r="A429" s="116"/>
      <c r="B429" s="112"/>
      <c r="C429" s="117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  <c r="AL429" s="118"/>
      <c r="AM429" s="118"/>
      <c r="AN429" s="118"/>
      <c r="AO429" s="118"/>
      <c r="AP429" s="118"/>
      <c r="AQ429" s="118"/>
      <c r="AR429" s="118"/>
      <c r="AS429" s="118"/>
      <c r="AT429" s="118"/>
      <c r="AU429" s="118"/>
      <c r="AV429" s="118"/>
      <c r="AW429" s="118"/>
      <c r="AX429" s="118"/>
      <c r="AY429" s="118"/>
      <c r="AZ429" s="118"/>
      <c r="BA429" s="118"/>
      <c r="BB429" s="118"/>
      <c r="BC429" s="118"/>
      <c r="BD429" s="118"/>
      <c r="BE429" s="118"/>
      <c r="BF429" s="119"/>
      <c r="BG429" s="116"/>
    </row>
    <row r="430" spans="1:59" x14ac:dyDescent="0.25">
      <c r="A430" s="116"/>
      <c r="B430" s="112"/>
      <c r="C430" s="117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  <c r="AL430" s="118"/>
      <c r="AM430" s="118"/>
      <c r="AN430" s="118"/>
      <c r="AO430" s="118"/>
      <c r="AP430" s="118"/>
      <c r="AQ430" s="118"/>
      <c r="AR430" s="118"/>
      <c r="AS430" s="118"/>
      <c r="AT430" s="118"/>
      <c r="AU430" s="118"/>
      <c r="AV430" s="118"/>
      <c r="AW430" s="118"/>
      <c r="AX430" s="118"/>
      <c r="AY430" s="118"/>
      <c r="AZ430" s="118"/>
      <c r="BA430" s="118"/>
      <c r="BB430" s="118"/>
      <c r="BC430" s="118"/>
      <c r="BD430" s="118"/>
      <c r="BE430" s="118"/>
      <c r="BF430" s="119"/>
      <c r="BG430" s="116"/>
    </row>
    <row r="431" spans="1:59" x14ac:dyDescent="0.25">
      <c r="A431" s="116"/>
      <c r="B431" s="112"/>
      <c r="C431" s="117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  <c r="AL431" s="118"/>
      <c r="AM431" s="118"/>
      <c r="AN431" s="118"/>
      <c r="AO431" s="118"/>
      <c r="AP431" s="118"/>
      <c r="AQ431" s="118"/>
      <c r="AR431" s="118"/>
      <c r="AS431" s="118"/>
      <c r="AT431" s="118"/>
      <c r="AU431" s="118"/>
      <c r="AV431" s="118"/>
      <c r="AW431" s="118"/>
      <c r="AX431" s="118"/>
      <c r="AY431" s="118"/>
      <c r="AZ431" s="118"/>
      <c r="BA431" s="118"/>
      <c r="BB431" s="118"/>
      <c r="BC431" s="118"/>
      <c r="BD431" s="118"/>
      <c r="BE431" s="118"/>
      <c r="BF431" s="119"/>
      <c r="BG431" s="116"/>
    </row>
    <row r="432" spans="1:59" x14ac:dyDescent="0.25">
      <c r="A432" s="116"/>
      <c r="B432" s="112"/>
      <c r="C432" s="117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  <c r="AL432" s="118"/>
      <c r="AM432" s="118"/>
      <c r="AN432" s="118"/>
      <c r="AO432" s="118"/>
      <c r="AP432" s="118"/>
      <c r="AQ432" s="118"/>
      <c r="AR432" s="118"/>
      <c r="AS432" s="118"/>
      <c r="AT432" s="118"/>
      <c r="AU432" s="118"/>
      <c r="AV432" s="118"/>
      <c r="AW432" s="118"/>
      <c r="AX432" s="118"/>
      <c r="AY432" s="118"/>
      <c r="AZ432" s="118"/>
      <c r="BA432" s="118"/>
      <c r="BB432" s="118"/>
      <c r="BC432" s="118"/>
      <c r="BD432" s="118"/>
      <c r="BE432" s="118"/>
      <c r="BF432" s="119"/>
      <c r="BG432" s="116"/>
    </row>
    <row r="433" spans="1:59" x14ac:dyDescent="0.25">
      <c r="A433" s="116"/>
      <c r="B433" s="112"/>
      <c r="C433" s="117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  <c r="AL433" s="118"/>
      <c r="AM433" s="118"/>
      <c r="AN433" s="118"/>
      <c r="AO433" s="118"/>
      <c r="AP433" s="118"/>
      <c r="AQ433" s="118"/>
      <c r="AR433" s="118"/>
      <c r="AS433" s="118"/>
      <c r="AT433" s="118"/>
      <c r="AU433" s="118"/>
      <c r="AV433" s="118"/>
      <c r="AW433" s="118"/>
      <c r="AX433" s="118"/>
      <c r="AY433" s="118"/>
      <c r="AZ433" s="118"/>
      <c r="BA433" s="118"/>
      <c r="BB433" s="118"/>
      <c r="BC433" s="118"/>
      <c r="BD433" s="118"/>
      <c r="BE433" s="118"/>
      <c r="BF433" s="119"/>
      <c r="BG433" s="116"/>
    </row>
    <row r="434" spans="1:59" x14ac:dyDescent="0.25">
      <c r="A434" s="116"/>
      <c r="B434" s="112"/>
      <c r="C434" s="117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  <c r="AL434" s="118"/>
      <c r="AM434" s="118"/>
      <c r="AN434" s="118"/>
      <c r="AO434" s="118"/>
      <c r="AP434" s="118"/>
      <c r="AQ434" s="118"/>
      <c r="AR434" s="118"/>
      <c r="AS434" s="118"/>
      <c r="AT434" s="118"/>
      <c r="AU434" s="118"/>
      <c r="AV434" s="118"/>
      <c r="AW434" s="118"/>
      <c r="AX434" s="118"/>
      <c r="AY434" s="118"/>
      <c r="AZ434" s="118"/>
      <c r="BA434" s="118"/>
      <c r="BB434" s="118"/>
      <c r="BC434" s="118"/>
      <c r="BD434" s="118"/>
      <c r="BE434" s="118"/>
      <c r="BF434" s="119"/>
      <c r="BG434" s="116"/>
    </row>
    <row r="435" spans="1:59" x14ac:dyDescent="0.25">
      <c r="A435" s="116"/>
      <c r="B435" s="112"/>
      <c r="C435" s="117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  <c r="AL435" s="118"/>
      <c r="AM435" s="118"/>
      <c r="AN435" s="118"/>
      <c r="AO435" s="118"/>
      <c r="AP435" s="118"/>
      <c r="AQ435" s="118"/>
      <c r="AR435" s="118"/>
      <c r="AS435" s="118"/>
      <c r="AT435" s="118"/>
      <c r="AU435" s="118"/>
      <c r="AV435" s="118"/>
      <c r="AW435" s="118"/>
      <c r="AX435" s="118"/>
      <c r="AY435" s="118"/>
      <c r="AZ435" s="118"/>
      <c r="BA435" s="118"/>
      <c r="BB435" s="118"/>
      <c r="BC435" s="118"/>
      <c r="BD435" s="118"/>
      <c r="BE435" s="118"/>
      <c r="BF435" s="119"/>
      <c r="BG435" s="116"/>
    </row>
    <row r="436" spans="1:59" x14ac:dyDescent="0.25">
      <c r="A436" s="116"/>
      <c r="B436" s="112"/>
      <c r="C436" s="117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  <c r="AL436" s="118"/>
      <c r="AM436" s="118"/>
      <c r="AN436" s="118"/>
      <c r="AO436" s="118"/>
      <c r="AP436" s="118"/>
      <c r="AQ436" s="118"/>
      <c r="AR436" s="118"/>
      <c r="AS436" s="118"/>
      <c r="AT436" s="118"/>
      <c r="AU436" s="118"/>
      <c r="AV436" s="118"/>
      <c r="AW436" s="118"/>
      <c r="AX436" s="118"/>
      <c r="AY436" s="118"/>
      <c r="AZ436" s="118"/>
      <c r="BA436" s="118"/>
      <c r="BB436" s="118"/>
      <c r="BC436" s="118"/>
      <c r="BD436" s="118"/>
      <c r="BE436" s="118"/>
      <c r="BF436" s="119"/>
      <c r="BG436" s="116"/>
    </row>
    <row r="437" spans="1:59" x14ac:dyDescent="0.25">
      <c r="A437" s="116"/>
      <c r="B437" s="112"/>
      <c r="C437" s="117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  <c r="AL437" s="118"/>
      <c r="AM437" s="118"/>
      <c r="AN437" s="118"/>
      <c r="AO437" s="118"/>
      <c r="AP437" s="118"/>
      <c r="AQ437" s="118"/>
      <c r="AR437" s="118"/>
      <c r="AS437" s="118"/>
      <c r="AT437" s="118"/>
      <c r="AU437" s="118"/>
      <c r="AV437" s="118"/>
      <c r="AW437" s="118"/>
      <c r="AX437" s="118"/>
      <c r="AY437" s="118"/>
      <c r="AZ437" s="118"/>
      <c r="BA437" s="118"/>
      <c r="BB437" s="118"/>
      <c r="BC437" s="118"/>
      <c r="BD437" s="118"/>
      <c r="BE437" s="118"/>
      <c r="BF437" s="119"/>
      <c r="BG437" s="116"/>
    </row>
    <row r="438" spans="1:59" x14ac:dyDescent="0.25">
      <c r="A438" s="116"/>
      <c r="B438" s="112"/>
      <c r="C438" s="117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  <c r="AL438" s="118"/>
      <c r="AM438" s="118"/>
      <c r="AN438" s="118"/>
      <c r="AO438" s="118"/>
      <c r="AP438" s="118"/>
      <c r="AQ438" s="118"/>
      <c r="AR438" s="118"/>
      <c r="AS438" s="118"/>
      <c r="AT438" s="118"/>
      <c r="AU438" s="118"/>
      <c r="AV438" s="118"/>
      <c r="AW438" s="118"/>
      <c r="AX438" s="118"/>
      <c r="AY438" s="118"/>
      <c r="AZ438" s="118"/>
      <c r="BA438" s="118"/>
      <c r="BB438" s="118"/>
      <c r="BC438" s="118"/>
      <c r="BD438" s="118"/>
      <c r="BE438" s="118"/>
      <c r="BF438" s="119"/>
      <c r="BG438" s="116"/>
    </row>
    <row r="439" spans="1:59" x14ac:dyDescent="0.25">
      <c r="A439" s="116"/>
      <c r="B439" s="112"/>
      <c r="C439" s="117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  <c r="AL439" s="118"/>
      <c r="AM439" s="118"/>
      <c r="AN439" s="118"/>
      <c r="AO439" s="118"/>
      <c r="AP439" s="118"/>
      <c r="AQ439" s="118"/>
      <c r="AR439" s="118"/>
      <c r="AS439" s="118"/>
      <c r="AT439" s="118"/>
      <c r="AU439" s="118"/>
      <c r="AV439" s="118"/>
      <c r="AW439" s="118"/>
      <c r="AX439" s="118"/>
      <c r="AY439" s="118"/>
      <c r="AZ439" s="118"/>
      <c r="BA439" s="118"/>
      <c r="BB439" s="118"/>
      <c r="BC439" s="118"/>
      <c r="BD439" s="118"/>
      <c r="BE439" s="118"/>
      <c r="BF439" s="119"/>
      <c r="BG439" s="116"/>
    </row>
    <row r="440" spans="1:59" x14ac:dyDescent="0.25">
      <c r="A440" s="116"/>
      <c r="B440" s="112"/>
      <c r="C440" s="117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  <c r="AL440" s="118"/>
      <c r="AM440" s="118"/>
      <c r="AN440" s="118"/>
      <c r="AO440" s="118"/>
      <c r="AP440" s="118"/>
      <c r="AQ440" s="118"/>
      <c r="AR440" s="118"/>
      <c r="AS440" s="118"/>
      <c r="AT440" s="118"/>
      <c r="AU440" s="118"/>
      <c r="AV440" s="118"/>
      <c r="AW440" s="118"/>
      <c r="AX440" s="118"/>
      <c r="AY440" s="118"/>
      <c r="AZ440" s="118"/>
      <c r="BA440" s="118"/>
      <c r="BB440" s="118"/>
      <c r="BC440" s="118"/>
      <c r="BD440" s="118"/>
      <c r="BE440" s="118"/>
      <c r="BF440" s="119"/>
      <c r="BG440" s="116"/>
    </row>
    <row r="441" spans="1:59" x14ac:dyDescent="0.25">
      <c r="A441" s="116"/>
      <c r="B441" s="112"/>
      <c r="C441" s="117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  <c r="AL441" s="118"/>
      <c r="AM441" s="118"/>
      <c r="AN441" s="118"/>
      <c r="AO441" s="118"/>
      <c r="AP441" s="118"/>
      <c r="AQ441" s="118"/>
      <c r="AR441" s="118"/>
      <c r="AS441" s="118"/>
      <c r="AT441" s="118"/>
      <c r="AU441" s="118"/>
      <c r="AV441" s="118"/>
      <c r="AW441" s="118"/>
      <c r="AX441" s="118"/>
      <c r="AY441" s="118"/>
      <c r="AZ441" s="118"/>
      <c r="BA441" s="118"/>
      <c r="BB441" s="118"/>
      <c r="BC441" s="118"/>
      <c r="BD441" s="118"/>
      <c r="BE441" s="118"/>
      <c r="BF441" s="119"/>
      <c r="BG441" s="116"/>
    </row>
    <row r="442" spans="1:59" x14ac:dyDescent="0.25">
      <c r="A442" s="116"/>
      <c r="B442" s="112"/>
      <c r="C442" s="117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  <c r="AL442" s="118"/>
      <c r="AM442" s="118"/>
      <c r="AN442" s="118"/>
      <c r="AO442" s="118"/>
      <c r="AP442" s="118"/>
      <c r="AQ442" s="118"/>
      <c r="AR442" s="118"/>
      <c r="AS442" s="118"/>
      <c r="AT442" s="118"/>
      <c r="AU442" s="118"/>
      <c r="AV442" s="118"/>
      <c r="AW442" s="118"/>
      <c r="AX442" s="118"/>
      <c r="AY442" s="118"/>
      <c r="AZ442" s="118"/>
      <c r="BA442" s="118"/>
      <c r="BB442" s="118"/>
      <c r="BC442" s="118"/>
      <c r="BD442" s="118"/>
      <c r="BE442" s="118"/>
      <c r="BF442" s="119"/>
      <c r="BG442" s="116"/>
    </row>
    <row r="443" spans="1:59" x14ac:dyDescent="0.25">
      <c r="A443" s="116"/>
      <c r="B443" s="112"/>
      <c r="C443" s="117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  <c r="AL443" s="118"/>
      <c r="AM443" s="118"/>
      <c r="AN443" s="118"/>
      <c r="AO443" s="118"/>
      <c r="AP443" s="118"/>
      <c r="AQ443" s="118"/>
      <c r="AR443" s="118"/>
      <c r="AS443" s="118"/>
      <c r="AT443" s="118"/>
      <c r="AU443" s="118"/>
      <c r="AV443" s="118"/>
      <c r="AW443" s="118"/>
      <c r="AX443" s="118"/>
      <c r="AY443" s="118"/>
      <c r="AZ443" s="118"/>
      <c r="BA443" s="118"/>
      <c r="BB443" s="118"/>
      <c r="BC443" s="118"/>
      <c r="BD443" s="118"/>
      <c r="BE443" s="118"/>
      <c r="BF443" s="119"/>
      <c r="BG443" s="116"/>
    </row>
    <row r="444" spans="1:59" x14ac:dyDescent="0.25">
      <c r="A444" s="116"/>
      <c r="B444" s="112"/>
      <c r="C444" s="117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  <c r="AL444" s="118"/>
      <c r="AM444" s="118"/>
      <c r="AN444" s="118"/>
      <c r="AO444" s="118"/>
      <c r="AP444" s="118"/>
      <c r="AQ444" s="118"/>
      <c r="AR444" s="118"/>
      <c r="AS444" s="118"/>
      <c r="AT444" s="118"/>
      <c r="AU444" s="118"/>
      <c r="AV444" s="118"/>
      <c r="AW444" s="118"/>
      <c r="AX444" s="118"/>
      <c r="AY444" s="118"/>
      <c r="AZ444" s="118"/>
      <c r="BA444" s="118"/>
      <c r="BB444" s="118"/>
      <c r="BC444" s="118"/>
      <c r="BD444" s="118"/>
      <c r="BE444" s="118"/>
      <c r="BF444" s="119"/>
      <c r="BG444" s="116"/>
    </row>
    <row r="445" spans="1:59" x14ac:dyDescent="0.25">
      <c r="A445" s="116"/>
      <c r="B445" s="112"/>
      <c r="C445" s="117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  <c r="AL445" s="118"/>
      <c r="AM445" s="118"/>
      <c r="AN445" s="118"/>
      <c r="AO445" s="118"/>
      <c r="AP445" s="118"/>
      <c r="AQ445" s="118"/>
      <c r="AR445" s="118"/>
      <c r="AS445" s="118"/>
      <c r="AT445" s="118"/>
      <c r="AU445" s="118"/>
      <c r="AV445" s="118"/>
      <c r="AW445" s="118"/>
      <c r="AX445" s="118"/>
      <c r="AY445" s="118"/>
      <c r="AZ445" s="118"/>
      <c r="BA445" s="118"/>
      <c r="BB445" s="118"/>
      <c r="BC445" s="118"/>
      <c r="BD445" s="118"/>
      <c r="BE445" s="118"/>
      <c r="BF445" s="119"/>
      <c r="BG445" s="116"/>
    </row>
    <row r="446" spans="1:59" x14ac:dyDescent="0.25">
      <c r="A446" s="116"/>
      <c r="B446" s="112"/>
      <c r="C446" s="117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  <c r="AL446" s="118"/>
      <c r="AM446" s="118"/>
      <c r="AN446" s="118"/>
      <c r="AO446" s="118"/>
      <c r="AP446" s="118"/>
      <c r="AQ446" s="118"/>
      <c r="AR446" s="118"/>
      <c r="AS446" s="118"/>
      <c r="AT446" s="118"/>
      <c r="AU446" s="118"/>
      <c r="AV446" s="118"/>
      <c r="AW446" s="118"/>
      <c r="AX446" s="118"/>
      <c r="AY446" s="118"/>
      <c r="AZ446" s="118"/>
      <c r="BA446" s="118"/>
      <c r="BB446" s="118"/>
      <c r="BC446" s="118"/>
      <c r="BD446" s="118"/>
      <c r="BE446" s="118"/>
      <c r="BF446" s="119"/>
      <c r="BG446" s="116"/>
    </row>
    <row r="447" spans="1:59" x14ac:dyDescent="0.25">
      <c r="A447" s="116"/>
      <c r="B447" s="112"/>
      <c r="C447" s="117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  <c r="AL447" s="118"/>
      <c r="AM447" s="118"/>
      <c r="AN447" s="118"/>
      <c r="AO447" s="118"/>
      <c r="AP447" s="118"/>
      <c r="AQ447" s="118"/>
      <c r="AR447" s="118"/>
      <c r="AS447" s="118"/>
      <c r="AT447" s="118"/>
      <c r="AU447" s="118"/>
      <c r="AV447" s="118"/>
      <c r="AW447" s="118"/>
      <c r="AX447" s="118"/>
      <c r="AY447" s="118"/>
      <c r="AZ447" s="118"/>
      <c r="BA447" s="118"/>
      <c r="BB447" s="118"/>
      <c r="BC447" s="118"/>
      <c r="BD447" s="118"/>
      <c r="BE447" s="118"/>
      <c r="BF447" s="119"/>
      <c r="BG447" s="116"/>
    </row>
    <row r="448" spans="1:59" x14ac:dyDescent="0.25">
      <c r="A448" s="116"/>
      <c r="B448" s="112"/>
      <c r="C448" s="117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  <c r="AL448" s="118"/>
      <c r="AM448" s="118"/>
      <c r="AN448" s="118"/>
      <c r="AO448" s="118"/>
      <c r="AP448" s="118"/>
      <c r="AQ448" s="118"/>
      <c r="AR448" s="118"/>
      <c r="AS448" s="118"/>
      <c r="AT448" s="118"/>
      <c r="AU448" s="118"/>
      <c r="AV448" s="118"/>
      <c r="AW448" s="118"/>
      <c r="AX448" s="118"/>
      <c r="AY448" s="118"/>
      <c r="AZ448" s="118"/>
      <c r="BA448" s="118"/>
      <c r="BB448" s="118"/>
      <c r="BC448" s="118"/>
      <c r="BD448" s="118"/>
      <c r="BE448" s="118"/>
      <c r="BF448" s="119"/>
      <c r="BG448" s="116"/>
    </row>
    <row r="449" spans="1:59" x14ac:dyDescent="0.25">
      <c r="A449" s="116"/>
      <c r="B449" s="112"/>
      <c r="C449" s="117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  <c r="AL449" s="118"/>
      <c r="AM449" s="118"/>
      <c r="AN449" s="118"/>
      <c r="AO449" s="118"/>
      <c r="AP449" s="118"/>
      <c r="AQ449" s="118"/>
      <c r="AR449" s="118"/>
      <c r="AS449" s="118"/>
      <c r="AT449" s="118"/>
      <c r="AU449" s="118"/>
      <c r="AV449" s="118"/>
      <c r="AW449" s="118"/>
      <c r="AX449" s="118"/>
      <c r="AY449" s="118"/>
      <c r="AZ449" s="118"/>
      <c r="BA449" s="118"/>
      <c r="BB449" s="118"/>
      <c r="BC449" s="118"/>
      <c r="BD449" s="118"/>
      <c r="BE449" s="118"/>
      <c r="BF449" s="119"/>
      <c r="BG449" s="116"/>
    </row>
    <row r="450" spans="1:59" x14ac:dyDescent="0.25">
      <c r="A450" s="116"/>
      <c r="B450" s="112"/>
      <c r="C450" s="117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  <c r="AL450" s="118"/>
      <c r="AM450" s="118"/>
      <c r="AN450" s="118"/>
      <c r="AO450" s="118"/>
      <c r="AP450" s="118"/>
      <c r="AQ450" s="118"/>
      <c r="AR450" s="118"/>
      <c r="AS450" s="118"/>
      <c r="AT450" s="118"/>
      <c r="AU450" s="118"/>
      <c r="AV450" s="118"/>
      <c r="AW450" s="118"/>
      <c r="AX450" s="118"/>
      <c r="AY450" s="118"/>
      <c r="AZ450" s="118"/>
      <c r="BA450" s="118"/>
      <c r="BB450" s="118"/>
      <c r="BC450" s="118"/>
      <c r="BD450" s="118"/>
      <c r="BE450" s="118"/>
      <c r="BF450" s="119"/>
      <c r="BG450" s="116"/>
    </row>
    <row r="451" spans="1:59" x14ac:dyDescent="0.25">
      <c r="A451" s="116"/>
      <c r="B451" s="112"/>
      <c r="C451" s="117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  <c r="AL451" s="118"/>
      <c r="AM451" s="118"/>
      <c r="AN451" s="118"/>
      <c r="AO451" s="118"/>
      <c r="AP451" s="118"/>
      <c r="AQ451" s="118"/>
      <c r="AR451" s="118"/>
      <c r="AS451" s="118"/>
      <c r="AT451" s="118"/>
      <c r="AU451" s="118"/>
      <c r="AV451" s="118"/>
      <c r="AW451" s="118"/>
      <c r="AX451" s="118"/>
      <c r="AY451" s="118"/>
      <c r="AZ451" s="118"/>
      <c r="BA451" s="118"/>
      <c r="BB451" s="118"/>
      <c r="BC451" s="118"/>
      <c r="BD451" s="118"/>
      <c r="BE451" s="118"/>
      <c r="BF451" s="119"/>
      <c r="BG451" s="116"/>
    </row>
    <row r="452" spans="1:59" x14ac:dyDescent="0.25">
      <c r="A452" s="116"/>
      <c r="B452" s="112"/>
      <c r="C452" s="117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  <c r="AL452" s="118"/>
      <c r="AM452" s="118"/>
      <c r="AN452" s="118"/>
      <c r="AO452" s="118"/>
      <c r="AP452" s="118"/>
      <c r="AQ452" s="118"/>
      <c r="AR452" s="118"/>
      <c r="AS452" s="118"/>
      <c r="AT452" s="118"/>
      <c r="AU452" s="118"/>
      <c r="AV452" s="118"/>
      <c r="AW452" s="118"/>
      <c r="AX452" s="118"/>
      <c r="AY452" s="118"/>
      <c r="AZ452" s="118"/>
      <c r="BA452" s="118"/>
      <c r="BB452" s="118"/>
      <c r="BC452" s="118"/>
      <c r="BD452" s="118"/>
      <c r="BE452" s="118"/>
      <c r="BF452" s="119"/>
      <c r="BG452" s="116"/>
    </row>
    <row r="453" spans="1:59" x14ac:dyDescent="0.25">
      <c r="A453" s="116"/>
      <c r="B453" s="112"/>
      <c r="C453" s="117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  <c r="AL453" s="118"/>
      <c r="AM453" s="118"/>
      <c r="AN453" s="118"/>
      <c r="AO453" s="118"/>
      <c r="AP453" s="118"/>
      <c r="AQ453" s="118"/>
      <c r="AR453" s="118"/>
      <c r="AS453" s="118"/>
      <c r="AT453" s="118"/>
      <c r="AU453" s="118"/>
      <c r="AV453" s="118"/>
      <c r="AW453" s="118"/>
      <c r="AX453" s="118"/>
      <c r="AY453" s="118"/>
      <c r="AZ453" s="118"/>
      <c r="BA453" s="118"/>
      <c r="BB453" s="118"/>
      <c r="BC453" s="118"/>
      <c r="BD453" s="118"/>
      <c r="BE453" s="118"/>
      <c r="BF453" s="119"/>
      <c r="BG453" s="116"/>
    </row>
    <row r="454" spans="1:59" x14ac:dyDescent="0.25">
      <c r="A454" s="116"/>
      <c r="B454" s="112"/>
      <c r="C454" s="117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  <c r="AL454" s="118"/>
      <c r="AM454" s="118"/>
      <c r="AN454" s="118"/>
      <c r="AO454" s="118"/>
      <c r="AP454" s="118"/>
      <c r="AQ454" s="118"/>
      <c r="AR454" s="118"/>
      <c r="AS454" s="118"/>
      <c r="AT454" s="118"/>
      <c r="AU454" s="118"/>
      <c r="AV454" s="118"/>
      <c r="AW454" s="118"/>
      <c r="AX454" s="118"/>
      <c r="AY454" s="118"/>
      <c r="AZ454" s="118"/>
      <c r="BA454" s="118"/>
      <c r="BB454" s="118"/>
      <c r="BC454" s="118"/>
      <c r="BD454" s="118"/>
      <c r="BE454" s="118"/>
      <c r="BF454" s="119"/>
      <c r="BG454" s="116"/>
    </row>
    <row r="455" spans="1:59" x14ac:dyDescent="0.25">
      <c r="A455" s="116"/>
      <c r="B455" s="112"/>
      <c r="C455" s="117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  <c r="AL455" s="118"/>
      <c r="AM455" s="118"/>
      <c r="AN455" s="118"/>
      <c r="AO455" s="118"/>
      <c r="AP455" s="118"/>
      <c r="AQ455" s="118"/>
      <c r="AR455" s="118"/>
      <c r="AS455" s="118"/>
      <c r="AT455" s="118"/>
      <c r="AU455" s="118"/>
      <c r="AV455" s="118"/>
      <c r="AW455" s="118"/>
      <c r="AX455" s="118"/>
      <c r="AY455" s="118"/>
      <c r="AZ455" s="118"/>
      <c r="BA455" s="118"/>
      <c r="BB455" s="118"/>
      <c r="BC455" s="118"/>
      <c r="BD455" s="118"/>
      <c r="BE455" s="118"/>
      <c r="BF455" s="119"/>
      <c r="BG455" s="116"/>
    </row>
    <row r="456" spans="1:59" x14ac:dyDescent="0.25">
      <c r="A456" s="116"/>
      <c r="B456" s="112"/>
      <c r="C456" s="117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  <c r="AL456" s="118"/>
      <c r="AM456" s="118"/>
      <c r="AN456" s="118"/>
      <c r="AO456" s="118"/>
      <c r="AP456" s="118"/>
      <c r="AQ456" s="118"/>
      <c r="AR456" s="118"/>
      <c r="AS456" s="118"/>
      <c r="AT456" s="118"/>
      <c r="AU456" s="118"/>
      <c r="AV456" s="118"/>
      <c r="AW456" s="118"/>
      <c r="AX456" s="118"/>
      <c r="AY456" s="118"/>
      <c r="AZ456" s="118"/>
      <c r="BA456" s="118"/>
      <c r="BB456" s="118"/>
      <c r="BC456" s="118"/>
      <c r="BD456" s="118"/>
      <c r="BE456" s="118"/>
      <c r="BF456" s="119"/>
      <c r="BG456" s="116"/>
    </row>
    <row r="457" spans="1:59" x14ac:dyDescent="0.25">
      <c r="A457" s="116"/>
      <c r="B457" s="112"/>
      <c r="C457" s="117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  <c r="AL457" s="118"/>
      <c r="AM457" s="118"/>
      <c r="AN457" s="118"/>
      <c r="AO457" s="118"/>
      <c r="AP457" s="118"/>
      <c r="AQ457" s="118"/>
      <c r="AR457" s="118"/>
      <c r="AS457" s="118"/>
      <c r="AT457" s="118"/>
      <c r="AU457" s="118"/>
      <c r="AV457" s="118"/>
      <c r="AW457" s="118"/>
      <c r="AX457" s="118"/>
      <c r="AY457" s="118"/>
      <c r="AZ457" s="118"/>
      <c r="BA457" s="118"/>
      <c r="BB457" s="118"/>
      <c r="BC457" s="118"/>
      <c r="BD457" s="118"/>
      <c r="BE457" s="118"/>
      <c r="BF457" s="119"/>
      <c r="BG457" s="116"/>
    </row>
    <row r="458" spans="1:59" x14ac:dyDescent="0.25">
      <c r="A458" s="116"/>
      <c r="B458" s="112"/>
      <c r="C458" s="117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  <c r="AL458" s="118"/>
      <c r="AM458" s="118"/>
      <c r="AN458" s="118"/>
      <c r="AO458" s="118"/>
      <c r="AP458" s="118"/>
      <c r="AQ458" s="118"/>
      <c r="AR458" s="118"/>
      <c r="AS458" s="118"/>
      <c r="AT458" s="118"/>
      <c r="AU458" s="118"/>
      <c r="AV458" s="118"/>
      <c r="AW458" s="118"/>
      <c r="AX458" s="118"/>
      <c r="AY458" s="118"/>
      <c r="AZ458" s="118"/>
      <c r="BA458" s="118"/>
      <c r="BB458" s="118"/>
      <c r="BC458" s="118"/>
      <c r="BD458" s="118"/>
      <c r="BE458" s="118"/>
      <c r="BF458" s="119"/>
      <c r="BG458" s="116"/>
    </row>
    <row r="459" spans="1:59" x14ac:dyDescent="0.25">
      <c r="A459" s="116"/>
      <c r="B459" s="112"/>
      <c r="C459" s="117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  <c r="AL459" s="118"/>
      <c r="AM459" s="118"/>
      <c r="AN459" s="118"/>
      <c r="AO459" s="118"/>
      <c r="AP459" s="118"/>
      <c r="AQ459" s="118"/>
      <c r="AR459" s="118"/>
      <c r="AS459" s="118"/>
      <c r="AT459" s="118"/>
      <c r="AU459" s="118"/>
      <c r="AV459" s="118"/>
      <c r="AW459" s="118"/>
      <c r="AX459" s="118"/>
      <c r="AY459" s="118"/>
      <c r="AZ459" s="118"/>
      <c r="BA459" s="118"/>
      <c r="BB459" s="118"/>
      <c r="BC459" s="118"/>
      <c r="BD459" s="118"/>
      <c r="BE459" s="118"/>
      <c r="BF459" s="119"/>
      <c r="BG459" s="116"/>
    </row>
    <row r="460" spans="1:59" x14ac:dyDescent="0.25">
      <c r="A460" s="116"/>
      <c r="B460" s="112"/>
      <c r="C460" s="117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  <c r="AL460" s="118"/>
      <c r="AM460" s="118"/>
      <c r="AN460" s="118"/>
      <c r="AO460" s="118"/>
      <c r="AP460" s="118"/>
      <c r="AQ460" s="118"/>
      <c r="AR460" s="118"/>
      <c r="AS460" s="118"/>
      <c r="AT460" s="118"/>
      <c r="AU460" s="118"/>
      <c r="AV460" s="118"/>
      <c r="AW460" s="118"/>
      <c r="AX460" s="118"/>
      <c r="AY460" s="118"/>
      <c r="AZ460" s="118"/>
      <c r="BA460" s="118"/>
      <c r="BB460" s="118"/>
      <c r="BC460" s="118"/>
      <c r="BD460" s="118"/>
      <c r="BE460" s="118"/>
      <c r="BF460" s="119"/>
      <c r="BG460" s="116"/>
    </row>
    <row r="461" spans="1:59" x14ac:dyDescent="0.25">
      <c r="A461" s="116"/>
      <c r="B461" s="112"/>
      <c r="C461" s="117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  <c r="AL461" s="118"/>
      <c r="AM461" s="118"/>
      <c r="AN461" s="118"/>
      <c r="AO461" s="118"/>
      <c r="AP461" s="118"/>
      <c r="AQ461" s="118"/>
      <c r="AR461" s="118"/>
      <c r="AS461" s="118"/>
      <c r="AT461" s="118"/>
      <c r="AU461" s="118"/>
      <c r="AV461" s="118"/>
      <c r="AW461" s="118"/>
      <c r="AX461" s="118"/>
      <c r="AY461" s="118"/>
      <c r="AZ461" s="118"/>
      <c r="BA461" s="118"/>
      <c r="BB461" s="118"/>
      <c r="BC461" s="118"/>
      <c r="BD461" s="118"/>
      <c r="BE461" s="118"/>
      <c r="BF461" s="119"/>
      <c r="BG461" s="116"/>
    </row>
    <row r="462" spans="1:59" x14ac:dyDescent="0.25">
      <c r="A462" s="116"/>
      <c r="B462" s="112"/>
      <c r="C462" s="117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  <c r="AL462" s="118"/>
      <c r="AM462" s="118"/>
      <c r="AN462" s="118"/>
      <c r="AO462" s="118"/>
      <c r="AP462" s="118"/>
      <c r="AQ462" s="118"/>
      <c r="AR462" s="118"/>
      <c r="AS462" s="118"/>
      <c r="AT462" s="118"/>
      <c r="AU462" s="118"/>
      <c r="AV462" s="118"/>
      <c r="AW462" s="118"/>
      <c r="AX462" s="118"/>
      <c r="AY462" s="118"/>
      <c r="AZ462" s="118"/>
      <c r="BA462" s="118"/>
      <c r="BB462" s="118"/>
      <c r="BC462" s="118"/>
      <c r="BD462" s="118"/>
      <c r="BE462" s="118"/>
      <c r="BF462" s="119"/>
      <c r="BG462" s="116"/>
    </row>
    <row r="463" spans="1:59" x14ac:dyDescent="0.25">
      <c r="A463" s="116"/>
      <c r="B463" s="112"/>
      <c r="C463" s="117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  <c r="AL463" s="118"/>
      <c r="AM463" s="118"/>
      <c r="AN463" s="118"/>
      <c r="AO463" s="118"/>
      <c r="AP463" s="118"/>
      <c r="AQ463" s="118"/>
      <c r="AR463" s="118"/>
      <c r="AS463" s="118"/>
      <c r="AT463" s="118"/>
      <c r="AU463" s="118"/>
      <c r="AV463" s="118"/>
      <c r="AW463" s="118"/>
      <c r="AX463" s="118"/>
      <c r="AY463" s="118"/>
      <c r="AZ463" s="118"/>
      <c r="BA463" s="118"/>
      <c r="BB463" s="118"/>
      <c r="BC463" s="118"/>
      <c r="BD463" s="118"/>
      <c r="BE463" s="118"/>
      <c r="BF463" s="119"/>
      <c r="BG463" s="116"/>
    </row>
    <row r="464" spans="1:59" x14ac:dyDescent="0.25">
      <c r="A464" s="116"/>
      <c r="B464" s="112"/>
      <c r="C464" s="117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  <c r="AL464" s="118"/>
      <c r="AM464" s="118"/>
      <c r="AN464" s="118"/>
      <c r="AO464" s="118"/>
      <c r="AP464" s="118"/>
      <c r="AQ464" s="118"/>
      <c r="AR464" s="118"/>
      <c r="AS464" s="118"/>
      <c r="AT464" s="118"/>
      <c r="AU464" s="118"/>
      <c r="AV464" s="118"/>
      <c r="AW464" s="118"/>
      <c r="AX464" s="118"/>
      <c r="AY464" s="118"/>
      <c r="AZ464" s="118"/>
      <c r="BA464" s="118"/>
      <c r="BB464" s="118"/>
      <c r="BC464" s="118"/>
      <c r="BD464" s="118"/>
      <c r="BE464" s="118"/>
      <c r="BF464" s="119"/>
      <c r="BG464" s="116"/>
    </row>
    <row r="465" spans="1:59" x14ac:dyDescent="0.25">
      <c r="A465" s="116"/>
      <c r="B465" s="112"/>
      <c r="C465" s="117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  <c r="AL465" s="118"/>
      <c r="AM465" s="118"/>
      <c r="AN465" s="118"/>
      <c r="AO465" s="118"/>
      <c r="AP465" s="118"/>
      <c r="AQ465" s="118"/>
      <c r="AR465" s="118"/>
      <c r="AS465" s="118"/>
      <c r="AT465" s="118"/>
      <c r="AU465" s="118"/>
      <c r="AV465" s="118"/>
      <c r="AW465" s="118"/>
      <c r="AX465" s="118"/>
      <c r="AY465" s="118"/>
      <c r="AZ465" s="118"/>
      <c r="BA465" s="118"/>
      <c r="BB465" s="118"/>
      <c r="BC465" s="118"/>
      <c r="BD465" s="118"/>
      <c r="BE465" s="118"/>
      <c r="BF465" s="119"/>
      <c r="BG465" s="116"/>
    </row>
    <row r="466" spans="1:59" x14ac:dyDescent="0.25">
      <c r="A466" s="116"/>
      <c r="B466" s="112"/>
      <c r="C466" s="117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  <c r="AL466" s="118"/>
      <c r="AM466" s="118"/>
      <c r="AN466" s="118"/>
      <c r="AO466" s="118"/>
      <c r="AP466" s="118"/>
      <c r="AQ466" s="118"/>
      <c r="AR466" s="118"/>
      <c r="AS466" s="118"/>
      <c r="AT466" s="118"/>
      <c r="AU466" s="118"/>
      <c r="AV466" s="118"/>
      <c r="AW466" s="118"/>
      <c r="AX466" s="118"/>
      <c r="AY466" s="118"/>
      <c r="AZ466" s="118"/>
      <c r="BA466" s="118"/>
      <c r="BB466" s="118"/>
      <c r="BC466" s="118"/>
      <c r="BD466" s="118"/>
      <c r="BE466" s="118"/>
      <c r="BF466" s="119"/>
      <c r="BG466" s="116"/>
    </row>
    <row r="467" spans="1:59" x14ac:dyDescent="0.25">
      <c r="A467" s="116"/>
      <c r="B467" s="112"/>
      <c r="C467" s="117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  <c r="AL467" s="118"/>
      <c r="AM467" s="118"/>
      <c r="AN467" s="118"/>
      <c r="AO467" s="118"/>
      <c r="AP467" s="118"/>
      <c r="AQ467" s="118"/>
      <c r="AR467" s="118"/>
      <c r="AS467" s="118"/>
      <c r="AT467" s="118"/>
      <c r="AU467" s="118"/>
      <c r="AV467" s="118"/>
      <c r="AW467" s="118"/>
      <c r="AX467" s="118"/>
      <c r="AY467" s="118"/>
      <c r="AZ467" s="118"/>
      <c r="BA467" s="118"/>
      <c r="BB467" s="118"/>
      <c r="BC467" s="118"/>
      <c r="BD467" s="118"/>
      <c r="BE467" s="118"/>
      <c r="BF467" s="119"/>
      <c r="BG467" s="116"/>
    </row>
    <row r="468" spans="1:59" x14ac:dyDescent="0.25">
      <c r="A468" s="116"/>
      <c r="B468" s="112"/>
      <c r="C468" s="117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8"/>
      <c r="AS468" s="118"/>
      <c r="AT468" s="118"/>
      <c r="AU468" s="118"/>
      <c r="AV468" s="118"/>
      <c r="AW468" s="118"/>
      <c r="AX468" s="118"/>
      <c r="AY468" s="118"/>
      <c r="AZ468" s="118"/>
      <c r="BA468" s="118"/>
      <c r="BB468" s="118"/>
      <c r="BC468" s="118"/>
      <c r="BD468" s="118"/>
      <c r="BE468" s="118"/>
      <c r="BF468" s="119"/>
      <c r="BG468" s="116"/>
    </row>
    <row r="469" spans="1:59" x14ac:dyDescent="0.25">
      <c r="A469" s="116"/>
      <c r="B469" s="112"/>
      <c r="C469" s="117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8"/>
      <c r="AT469" s="118"/>
      <c r="AU469" s="118"/>
      <c r="AV469" s="118"/>
      <c r="AW469" s="118"/>
      <c r="AX469" s="118"/>
      <c r="AY469" s="118"/>
      <c r="AZ469" s="118"/>
      <c r="BA469" s="118"/>
      <c r="BB469" s="118"/>
      <c r="BC469" s="118"/>
      <c r="BD469" s="118"/>
      <c r="BE469" s="118"/>
      <c r="BF469" s="119"/>
      <c r="BG469" s="116"/>
    </row>
    <row r="470" spans="1:59" x14ac:dyDescent="0.25">
      <c r="A470" s="116"/>
      <c r="B470" s="112"/>
      <c r="C470" s="117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8"/>
      <c r="AT470" s="118"/>
      <c r="AU470" s="118"/>
      <c r="AV470" s="118"/>
      <c r="AW470" s="118"/>
      <c r="AX470" s="118"/>
      <c r="AY470" s="118"/>
      <c r="AZ470" s="118"/>
      <c r="BA470" s="118"/>
      <c r="BB470" s="118"/>
      <c r="BC470" s="118"/>
      <c r="BD470" s="118"/>
      <c r="BE470" s="118"/>
      <c r="BF470" s="119"/>
      <c r="BG470" s="116"/>
    </row>
    <row r="471" spans="1:59" x14ac:dyDescent="0.25">
      <c r="A471" s="116"/>
      <c r="B471" s="112"/>
      <c r="C471" s="117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8"/>
      <c r="AT471" s="118"/>
      <c r="AU471" s="118"/>
      <c r="AV471" s="118"/>
      <c r="AW471" s="118"/>
      <c r="AX471" s="118"/>
      <c r="AY471" s="118"/>
      <c r="AZ471" s="118"/>
      <c r="BA471" s="118"/>
      <c r="BB471" s="118"/>
      <c r="BC471" s="118"/>
      <c r="BD471" s="118"/>
      <c r="BE471" s="118"/>
      <c r="BF471" s="119"/>
      <c r="BG471" s="116"/>
    </row>
    <row r="472" spans="1:59" x14ac:dyDescent="0.25">
      <c r="A472" s="116"/>
      <c r="B472" s="112"/>
      <c r="C472" s="117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8"/>
      <c r="AT472" s="118"/>
      <c r="AU472" s="118"/>
      <c r="AV472" s="118"/>
      <c r="AW472" s="118"/>
      <c r="AX472" s="118"/>
      <c r="AY472" s="118"/>
      <c r="AZ472" s="118"/>
      <c r="BA472" s="118"/>
      <c r="BB472" s="118"/>
      <c r="BC472" s="118"/>
      <c r="BD472" s="118"/>
      <c r="BE472" s="118"/>
      <c r="BF472" s="119"/>
      <c r="BG472" s="116"/>
    </row>
    <row r="473" spans="1:59" x14ac:dyDescent="0.25">
      <c r="A473" s="116"/>
      <c r="B473" s="112"/>
      <c r="C473" s="117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  <c r="AL473" s="118"/>
      <c r="AM473" s="118"/>
      <c r="AN473" s="118"/>
      <c r="AO473" s="118"/>
      <c r="AP473" s="118"/>
      <c r="AQ473" s="118"/>
      <c r="AR473" s="118"/>
      <c r="AS473" s="118"/>
      <c r="AT473" s="118"/>
      <c r="AU473" s="118"/>
      <c r="AV473" s="118"/>
      <c r="AW473" s="118"/>
      <c r="AX473" s="118"/>
      <c r="AY473" s="118"/>
      <c r="AZ473" s="118"/>
      <c r="BA473" s="118"/>
      <c r="BB473" s="118"/>
      <c r="BC473" s="118"/>
      <c r="BD473" s="118"/>
      <c r="BE473" s="118"/>
      <c r="BF473" s="119"/>
      <c r="BG473" s="116"/>
    </row>
    <row r="474" spans="1:59" x14ac:dyDescent="0.25">
      <c r="A474" s="116"/>
      <c r="B474" s="112"/>
      <c r="C474" s="117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  <c r="AL474" s="118"/>
      <c r="AM474" s="118"/>
      <c r="AN474" s="118"/>
      <c r="AO474" s="118"/>
      <c r="AP474" s="118"/>
      <c r="AQ474" s="118"/>
      <c r="AR474" s="118"/>
      <c r="AS474" s="118"/>
      <c r="AT474" s="118"/>
      <c r="AU474" s="118"/>
      <c r="AV474" s="118"/>
      <c r="AW474" s="118"/>
      <c r="AX474" s="118"/>
      <c r="AY474" s="118"/>
      <c r="AZ474" s="118"/>
      <c r="BA474" s="118"/>
      <c r="BB474" s="118"/>
      <c r="BC474" s="118"/>
      <c r="BD474" s="118"/>
      <c r="BE474" s="118"/>
      <c r="BF474" s="119"/>
      <c r="BG474" s="116"/>
    </row>
    <row r="475" spans="1:59" x14ac:dyDescent="0.25">
      <c r="A475" s="116"/>
      <c r="B475" s="112"/>
      <c r="C475" s="117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  <c r="AL475" s="118"/>
      <c r="AM475" s="118"/>
      <c r="AN475" s="118"/>
      <c r="AO475" s="118"/>
      <c r="AP475" s="118"/>
      <c r="AQ475" s="118"/>
      <c r="AR475" s="118"/>
      <c r="AS475" s="118"/>
      <c r="AT475" s="118"/>
      <c r="AU475" s="118"/>
      <c r="AV475" s="118"/>
      <c r="AW475" s="118"/>
      <c r="AX475" s="118"/>
      <c r="AY475" s="118"/>
      <c r="AZ475" s="118"/>
      <c r="BA475" s="118"/>
      <c r="BB475" s="118"/>
      <c r="BC475" s="118"/>
      <c r="BD475" s="118"/>
      <c r="BE475" s="118"/>
      <c r="BF475" s="119"/>
      <c r="BG475" s="116"/>
    </row>
    <row r="476" spans="1:59" x14ac:dyDescent="0.25">
      <c r="A476" s="116"/>
      <c r="B476" s="112"/>
      <c r="C476" s="117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  <c r="AL476" s="118"/>
      <c r="AM476" s="118"/>
      <c r="AN476" s="118"/>
      <c r="AO476" s="118"/>
      <c r="AP476" s="118"/>
      <c r="AQ476" s="118"/>
      <c r="AR476" s="118"/>
      <c r="AS476" s="118"/>
      <c r="AT476" s="118"/>
      <c r="AU476" s="118"/>
      <c r="AV476" s="118"/>
      <c r="AW476" s="118"/>
      <c r="AX476" s="118"/>
      <c r="AY476" s="118"/>
      <c r="AZ476" s="118"/>
      <c r="BA476" s="118"/>
      <c r="BB476" s="118"/>
      <c r="BC476" s="118"/>
      <c r="BD476" s="118"/>
      <c r="BE476" s="118"/>
      <c r="BF476" s="119"/>
      <c r="BG476" s="116"/>
    </row>
    <row r="477" spans="1:59" x14ac:dyDescent="0.25">
      <c r="A477" s="116"/>
      <c r="B477" s="112"/>
      <c r="C477" s="117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  <c r="AL477" s="118"/>
      <c r="AM477" s="118"/>
      <c r="AN477" s="118"/>
      <c r="AO477" s="118"/>
      <c r="AP477" s="118"/>
      <c r="AQ477" s="118"/>
      <c r="AR477" s="118"/>
      <c r="AS477" s="118"/>
      <c r="AT477" s="118"/>
      <c r="AU477" s="118"/>
      <c r="AV477" s="118"/>
      <c r="AW477" s="118"/>
      <c r="AX477" s="118"/>
      <c r="AY477" s="118"/>
      <c r="AZ477" s="118"/>
      <c r="BA477" s="118"/>
      <c r="BB477" s="118"/>
      <c r="BC477" s="118"/>
      <c r="BD477" s="118"/>
      <c r="BE477" s="118"/>
      <c r="BF477" s="119"/>
      <c r="BG477" s="116"/>
    </row>
    <row r="478" spans="1:59" x14ac:dyDescent="0.25">
      <c r="A478" s="116"/>
      <c r="B478" s="112"/>
      <c r="C478" s="117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  <c r="AL478" s="118"/>
      <c r="AM478" s="118"/>
      <c r="AN478" s="118"/>
      <c r="AO478" s="118"/>
      <c r="AP478" s="118"/>
      <c r="AQ478" s="118"/>
      <c r="AR478" s="118"/>
      <c r="AS478" s="118"/>
      <c r="AT478" s="118"/>
      <c r="AU478" s="118"/>
      <c r="AV478" s="118"/>
      <c r="AW478" s="118"/>
      <c r="AX478" s="118"/>
      <c r="AY478" s="118"/>
      <c r="AZ478" s="118"/>
      <c r="BA478" s="118"/>
      <c r="BB478" s="118"/>
      <c r="BC478" s="118"/>
      <c r="BD478" s="118"/>
      <c r="BE478" s="118"/>
      <c r="BF478" s="119"/>
      <c r="BG478" s="116"/>
    </row>
    <row r="479" spans="1:59" x14ac:dyDescent="0.25">
      <c r="A479" s="116"/>
      <c r="B479" s="112"/>
      <c r="C479" s="117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  <c r="AL479" s="118"/>
      <c r="AM479" s="118"/>
      <c r="AN479" s="118"/>
      <c r="AO479" s="118"/>
      <c r="AP479" s="118"/>
      <c r="AQ479" s="118"/>
      <c r="AR479" s="118"/>
      <c r="AS479" s="118"/>
      <c r="AT479" s="118"/>
      <c r="AU479" s="118"/>
      <c r="AV479" s="118"/>
      <c r="AW479" s="118"/>
      <c r="AX479" s="118"/>
      <c r="AY479" s="118"/>
      <c r="AZ479" s="118"/>
      <c r="BA479" s="118"/>
      <c r="BB479" s="118"/>
      <c r="BC479" s="118"/>
      <c r="BD479" s="118"/>
      <c r="BE479" s="118"/>
      <c r="BF479" s="119"/>
      <c r="BG479" s="116"/>
    </row>
    <row r="480" spans="1:59" x14ac:dyDescent="0.25">
      <c r="A480" s="116"/>
      <c r="B480" s="112"/>
      <c r="C480" s="117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  <c r="AL480" s="118"/>
      <c r="AM480" s="118"/>
      <c r="AN480" s="118"/>
      <c r="AO480" s="118"/>
      <c r="AP480" s="118"/>
      <c r="AQ480" s="118"/>
      <c r="AR480" s="118"/>
      <c r="AS480" s="118"/>
      <c r="AT480" s="118"/>
      <c r="AU480" s="118"/>
      <c r="AV480" s="118"/>
      <c r="AW480" s="118"/>
      <c r="AX480" s="118"/>
      <c r="AY480" s="118"/>
      <c r="AZ480" s="118"/>
      <c r="BA480" s="118"/>
      <c r="BB480" s="118"/>
      <c r="BC480" s="118"/>
      <c r="BD480" s="118"/>
      <c r="BE480" s="118"/>
      <c r="BF480" s="119"/>
      <c r="BG480" s="116"/>
    </row>
    <row r="481" spans="1:59" x14ac:dyDescent="0.25">
      <c r="A481" s="116"/>
      <c r="B481" s="112"/>
      <c r="C481" s="117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  <c r="AL481" s="118"/>
      <c r="AM481" s="118"/>
      <c r="AN481" s="118"/>
      <c r="AO481" s="118"/>
      <c r="AP481" s="118"/>
      <c r="AQ481" s="118"/>
      <c r="AR481" s="118"/>
      <c r="AS481" s="118"/>
      <c r="AT481" s="118"/>
      <c r="AU481" s="118"/>
      <c r="AV481" s="118"/>
      <c r="AW481" s="118"/>
      <c r="AX481" s="118"/>
      <c r="AY481" s="118"/>
      <c r="AZ481" s="118"/>
      <c r="BA481" s="118"/>
      <c r="BB481" s="118"/>
      <c r="BC481" s="118"/>
      <c r="BD481" s="118"/>
      <c r="BE481" s="118"/>
      <c r="BF481" s="119"/>
      <c r="BG481" s="116"/>
    </row>
    <row r="482" spans="1:59" x14ac:dyDescent="0.25">
      <c r="A482" s="116"/>
      <c r="B482" s="112"/>
      <c r="C482" s="117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  <c r="AL482" s="118"/>
      <c r="AM482" s="118"/>
      <c r="AN482" s="118"/>
      <c r="AO482" s="118"/>
      <c r="AP482" s="118"/>
      <c r="AQ482" s="118"/>
      <c r="AR482" s="118"/>
      <c r="AS482" s="118"/>
      <c r="AT482" s="118"/>
      <c r="AU482" s="118"/>
      <c r="AV482" s="118"/>
      <c r="AW482" s="118"/>
      <c r="AX482" s="118"/>
      <c r="AY482" s="118"/>
      <c r="AZ482" s="118"/>
      <c r="BA482" s="118"/>
      <c r="BB482" s="118"/>
      <c r="BC482" s="118"/>
      <c r="BD482" s="118"/>
      <c r="BE482" s="118"/>
      <c r="BF482" s="119"/>
      <c r="BG482" s="116"/>
    </row>
    <row r="483" spans="1:59" x14ac:dyDescent="0.25">
      <c r="A483" s="116"/>
      <c r="B483" s="112"/>
      <c r="C483" s="117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  <c r="AL483" s="118"/>
      <c r="AM483" s="118"/>
      <c r="AN483" s="118"/>
      <c r="AO483" s="118"/>
      <c r="AP483" s="118"/>
      <c r="AQ483" s="118"/>
      <c r="AR483" s="118"/>
      <c r="AS483" s="118"/>
      <c r="AT483" s="118"/>
      <c r="AU483" s="118"/>
      <c r="AV483" s="118"/>
      <c r="AW483" s="118"/>
      <c r="AX483" s="118"/>
      <c r="AY483" s="118"/>
      <c r="AZ483" s="118"/>
      <c r="BA483" s="118"/>
      <c r="BB483" s="118"/>
      <c r="BC483" s="118"/>
      <c r="BD483" s="118"/>
      <c r="BE483" s="118"/>
      <c r="BF483" s="119"/>
      <c r="BG483" s="116"/>
    </row>
    <row r="484" spans="1:59" x14ac:dyDescent="0.25">
      <c r="A484" s="116"/>
      <c r="B484" s="112"/>
      <c r="C484" s="117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  <c r="AL484" s="118"/>
      <c r="AM484" s="118"/>
      <c r="AN484" s="118"/>
      <c r="AO484" s="118"/>
      <c r="AP484" s="118"/>
      <c r="AQ484" s="118"/>
      <c r="AR484" s="118"/>
      <c r="AS484" s="118"/>
      <c r="AT484" s="118"/>
      <c r="AU484" s="118"/>
      <c r="AV484" s="118"/>
      <c r="AW484" s="118"/>
      <c r="AX484" s="118"/>
      <c r="AY484" s="118"/>
      <c r="AZ484" s="118"/>
      <c r="BA484" s="118"/>
      <c r="BB484" s="118"/>
      <c r="BC484" s="118"/>
      <c r="BD484" s="118"/>
      <c r="BE484" s="118"/>
      <c r="BF484" s="119"/>
      <c r="BG484" s="116"/>
    </row>
    <row r="485" spans="1:59" x14ac:dyDescent="0.25">
      <c r="A485" s="116"/>
      <c r="B485" s="112"/>
      <c r="C485" s="117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  <c r="AL485" s="118"/>
      <c r="AM485" s="118"/>
      <c r="AN485" s="118"/>
      <c r="AO485" s="118"/>
      <c r="AP485" s="118"/>
      <c r="AQ485" s="118"/>
      <c r="AR485" s="118"/>
      <c r="AS485" s="118"/>
      <c r="AT485" s="118"/>
      <c r="AU485" s="118"/>
      <c r="AV485" s="118"/>
      <c r="AW485" s="118"/>
      <c r="AX485" s="118"/>
      <c r="AY485" s="118"/>
      <c r="AZ485" s="118"/>
      <c r="BA485" s="118"/>
      <c r="BB485" s="118"/>
      <c r="BC485" s="118"/>
      <c r="BD485" s="118"/>
      <c r="BE485" s="118"/>
      <c r="BF485" s="119"/>
      <c r="BG485" s="116"/>
    </row>
    <row r="486" spans="1:59" x14ac:dyDescent="0.25">
      <c r="A486" s="116"/>
      <c r="B486" s="112"/>
      <c r="C486" s="117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  <c r="AL486" s="118"/>
      <c r="AM486" s="118"/>
      <c r="AN486" s="118"/>
      <c r="AO486" s="118"/>
      <c r="AP486" s="118"/>
      <c r="AQ486" s="118"/>
      <c r="AR486" s="118"/>
      <c r="AS486" s="118"/>
      <c r="AT486" s="118"/>
      <c r="AU486" s="118"/>
      <c r="AV486" s="118"/>
      <c r="AW486" s="118"/>
      <c r="AX486" s="118"/>
      <c r="AY486" s="118"/>
      <c r="AZ486" s="118"/>
      <c r="BA486" s="118"/>
      <c r="BB486" s="118"/>
      <c r="BC486" s="118"/>
      <c r="BD486" s="118"/>
      <c r="BE486" s="118"/>
      <c r="BF486" s="119"/>
      <c r="BG486" s="116"/>
    </row>
    <row r="487" spans="1:59" x14ac:dyDescent="0.25">
      <c r="A487" s="116"/>
      <c r="B487" s="112"/>
      <c r="C487" s="117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  <c r="AL487" s="118"/>
      <c r="AM487" s="118"/>
      <c r="AN487" s="118"/>
      <c r="AO487" s="118"/>
      <c r="AP487" s="118"/>
      <c r="AQ487" s="118"/>
      <c r="AR487" s="118"/>
      <c r="AS487" s="118"/>
      <c r="AT487" s="118"/>
      <c r="AU487" s="118"/>
      <c r="AV487" s="118"/>
      <c r="AW487" s="118"/>
      <c r="AX487" s="118"/>
      <c r="AY487" s="118"/>
      <c r="AZ487" s="118"/>
      <c r="BA487" s="118"/>
      <c r="BB487" s="118"/>
      <c r="BC487" s="118"/>
      <c r="BD487" s="118"/>
      <c r="BE487" s="118"/>
      <c r="BF487" s="119"/>
      <c r="BG487" s="116"/>
    </row>
    <row r="488" spans="1:59" x14ac:dyDescent="0.25">
      <c r="A488" s="116"/>
      <c r="B488" s="112"/>
      <c r="C488" s="117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  <c r="AL488" s="118"/>
      <c r="AM488" s="118"/>
      <c r="AN488" s="118"/>
      <c r="AO488" s="118"/>
      <c r="AP488" s="118"/>
      <c r="AQ488" s="118"/>
      <c r="AR488" s="118"/>
      <c r="AS488" s="118"/>
      <c r="AT488" s="118"/>
      <c r="AU488" s="118"/>
      <c r="AV488" s="118"/>
      <c r="AW488" s="118"/>
      <c r="AX488" s="118"/>
      <c r="AY488" s="118"/>
      <c r="AZ488" s="118"/>
      <c r="BA488" s="118"/>
      <c r="BB488" s="118"/>
      <c r="BC488" s="118"/>
      <c r="BD488" s="118"/>
      <c r="BE488" s="118"/>
      <c r="BF488" s="119"/>
      <c r="BG488" s="116"/>
    </row>
    <row r="489" spans="1:59" x14ac:dyDescent="0.25">
      <c r="A489" s="116"/>
      <c r="B489" s="112"/>
      <c r="C489" s="117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  <c r="AL489" s="118"/>
      <c r="AM489" s="118"/>
      <c r="AN489" s="118"/>
      <c r="AO489" s="118"/>
      <c r="AP489" s="118"/>
      <c r="AQ489" s="118"/>
      <c r="AR489" s="118"/>
      <c r="AS489" s="118"/>
      <c r="AT489" s="118"/>
      <c r="AU489" s="118"/>
      <c r="AV489" s="118"/>
      <c r="AW489" s="118"/>
      <c r="AX489" s="118"/>
      <c r="AY489" s="118"/>
      <c r="AZ489" s="118"/>
      <c r="BA489" s="118"/>
      <c r="BB489" s="118"/>
      <c r="BC489" s="118"/>
      <c r="BD489" s="118"/>
      <c r="BE489" s="118"/>
      <c r="BF489" s="119"/>
      <c r="BG489" s="116"/>
    </row>
    <row r="490" spans="1:59" x14ac:dyDescent="0.25">
      <c r="A490" s="116"/>
      <c r="B490" s="112"/>
      <c r="C490" s="117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  <c r="AL490" s="118"/>
      <c r="AM490" s="118"/>
      <c r="AN490" s="118"/>
      <c r="AO490" s="118"/>
      <c r="AP490" s="118"/>
      <c r="AQ490" s="118"/>
      <c r="AR490" s="118"/>
      <c r="AS490" s="118"/>
      <c r="AT490" s="118"/>
      <c r="AU490" s="118"/>
      <c r="AV490" s="118"/>
      <c r="AW490" s="118"/>
      <c r="AX490" s="118"/>
      <c r="AY490" s="118"/>
      <c r="AZ490" s="118"/>
      <c r="BA490" s="118"/>
      <c r="BB490" s="118"/>
      <c r="BC490" s="118"/>
      <c r="BD490" s="118"/>
      <c r="BE490" s="118"/>
      <c r="BF490" s="119"/>
      <c r="BG490" s="116"/>
    </row>
    <row r="491" spans="1:59" x14ac:dyDescent="0.25">
      <c r="A491" s="116"/>
      <c r="B491" s="112"/>
      <c r="C491" s="117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  <c r="AL491" s="118"/>
      <c r="AM491" s="118"/>
      <c r="AN491" s="118"/>
      <c r="AO491" s="118"/>
      <c r="AP491" s="118"/>
      <c r="AQ491" s="118"/>
      <c r="AR491" s="118"/>
      <c r="AS491" s="118"/>
      <c r="AT491" s="118"/>
      <c r="AU491" s="118"/>
      <c r="AV491" s="118"/>
      <c r="AW491" s="118"/>
      <c r="AX491" s="118"/>
      <c r="AY491" s="118"/>
      <c r="AZ491" s="118"/>
      <c r="BA491" s="118"/>
      <c r="BB491" s="118"/>
      <c r="BC491" s="118"/>
      <c r="BD491" s="118"/>
      <c r="BE491" s="118"/>
      <c r="BF491" s="119"/>
      <c r="BG491" s="116"/>
    </row>
    <row r="492" spans="1:59" x14ac:dyDescent="0.25">
      <c r="A492" s="116"/>
      <c r="B492" s="112"/>
      <c r="C492" s="117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  <c r="AL492" s="118"/>
      <c r="AM492" s="118"/>
      <c r="AN492" s="118"/>
      <c r="AO492" s="118"/>
      <c r="AP492" s="118"/>
      <c r="AQ492" s="118"/>
      <c r="AR492" s="118"/>
      <c r="AS492" s="118"/>
      <c r="AT492" s="118"/>
      <c r="AU492" s="118"/>
      <c r="AV492" s="118"/>
      <c r="AW492" s="118"/>
      <c r="AX492" s="118"/>
      <c r="AY492" s="118"/>
      <c r="AZ492" s="118"/>
      <c r="BA492" s="118"/>
      <c r="BB492" s="118"/>
      <c r="BC492" s="118"/>
      <c r="BD492" s="118"/>
      <c r="BE492" s="118"/>
      <c r="BF492" s="119"/>
      <c r="BG492" s="116"/>
    </row>
    <row r="493" spans="1:59" x14ac:dyDescent="0.25">
      <c r="A493" s="116"/>
      <c r="B493" s="112"/>
      <c r="C493" s="117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  <c r="AL493" s="118"/>
      <c r="AM493" s="118"/>
      <c r="AN493" s="118"/>
      <c r="AO493" s="118"/>
      <c r="AP493" s="118"/>
      <c r="AQ493" s="118"/>
      <c r="AR493" s="118"/>
      <c r="AS493" s="118"/>
      <c r="AT493" s="118"/>
      <c r="AU493" s="118"/>
      <c r="AV493" s="118"/>
      <c r="AW493" s="118"/>
      <c r="AX493" s="118"/>
      <c r="AY493" s="118"/>
      <c r="AZ493" s="118"/>
      <c r="BA493" s="118"/>
      <c r="BB493" s="118"/>
      <c r="BC493" s="118"/>
      <c r="BD493" s="118"/>
      <c r="BE493" s="118"/>
      <c r="BF493" s="119"/>
      <c r="BG493" s="116"/>
    </row>
    <row r="494" spans="1:59" x14ac:dyDescent="0.25">
      <c r="A494" s="116"/>
      <c r="B494" s="112"/>
      <c r="C494" s="117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  <c r="AL494" s="118"/>
      <c r="AM494" s="118"/>
      <c r="AN494" s="118"/>
      <c r="AO494" s="118"/>
      <c r="AP494" s="118"/>
      <c r="AQ494" s="118"/>
      <c r="AR494" s="118"/>
      <c r="AS494" s="118"/>
      <c r="AT494" s="118"/>
      <c r="AU494" s="118"/>
      <c r="AV494" s="118"/>
      <c r="AW494" s="118"/>
      <c r="AX494" s="118"/>
      <c r="AY494" s="118"/>
      <c r="AZ494" s="118"/>
      <c r="BA494" s="118"/>
      <c r="BB494" s="118"/>
      <c r="BC494" s="118"/>
      <c r="BD494" s="118"/>
      <c r="BE494" s="118"/>
      <c r="BF494" s="119"/>
      <c r="BG494" s="116"/>
    </row>
    <row r="495" spans="1:59" x14ac:dyDescent="0.25">
      <c r="A495" s="116"/>
      <c r="B495" s="112"/>
      <c r="C495" s="117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  <c r="AL495" s="118"/>
      <c r="AM495" s="118"/>
      <c r="AN495" s="118"/>
      <c r="AO495" s="118"/>
      <c r="AP495" s="118"/>
      <c r="AQ495" s="118"/>
      <c r="AR495" s="118"/>
      <c r="AS495" s="118"/>
      <c r="AT495" s="118"/>
      <c r="AU495" s="118"/>
      <c r="AV495" s="118"/>
      <c r="AW495" s="118"/>
      <c r="AX495" s="118"/>
      <c r="AY495" s="118"/>
      <c r="AZ495" s="118"/>
      <c r="BA495" s="118"/>
      <c r="BB495" s="118"/>
      <c r="BC495" s="118"/>
      <c r="BD495" s="118"/>
      <c r="BE495" s="118"/>
      <c r="BF495" s="119"/>
      <c r="BG495" s="116"/>
    </row>
    <row r="496" spans="1:59" x14ac:dyDescent="0.25">
      <c r="A496" s="116"/>
      <c r="B496" s="112"/>
      <c r="C496" s="117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8"/>
      <c r="AT496" s="118"/>
      <c r="AU496" s="118"/>
      <c r="AV496" s="118"/>
      <c r="AW496" s="118"/>
      <c r="AX496" s="118"/>
      <c r="AY496" s="118"/>
      <c r="AZ496" s="118"/>
      <c r="BA496" s="118"/>
      <c r="BB496" s="118"/>
      <c r="BC496" s="118"/>
      <c r="BD496" s="118"/>
      <c r="BE496" s="118"/>
      <c r="BF496" s="119"/>
      <c r="BG496" s="116"/>
    </row>
    <row r="497" spans="1:59" x14ac:dyDescent="0.25">
      <c r="A497" s="116"/>
      <c r="B497" s="112"/>
      <c r="C497" s="117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8"/>
      <c r="AT497" s="118"/>
      <c r="AU497" s="118"/>
      <c r="AV497" s="118"/>
      <c r="AW497" s="118"/>
      <c r="AX497" s="118"/>
      <c r="AY497" s="118"/>
      <c r="AZ497" s="118"/>
      <c r="BA497" s="118"/>
      <c r="BB497" s="118"/>
      <c r="BC497" s="118"/>
      <c r="BD497" s="118"/>
      <c r="BE497" s="118"/>
      <c r="BF497" s="119"/>
      <c r="BG497" s="116"/>
    </row>
    <row r="498" spans="1:59" x14ac:dyDescent="0.25">
      <c r="A498" s="116"/>
      <c r="B498" s="112"/>
      <c r="C498" s="117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8"/>
      <c r="AT498" s="118"/>
      <c r="AU498" s="118"/>
      <c r="AV498" s="118"/>
      <c r="AW498" s="118"/>
      <c r="AX498" s="118"/>
      <c r="AY498" s="118"/>
      <c r="AZ498" s="118"/>
      <c r="BA498" s="118"/>
      <c r="BB498" s="118"/>
      <c r="BC498" s="118"/>
      <c r="BD498" s="118"/>
      <c r="BE498" s="118"/>
      <c r="BF498" s="119"/>
      <c r="BG498" s="116"/>
    </row>
    <row r="499" spans="1:59" x14ac:dyDescent="0.25">
      <c r="A499" s="116"/>
      <c r="B499" s="112"/>
      <c r="C499" s="117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8"/>
      <c r="AT499" s="118"/>
      <c r="AU499" s="118"/>
      <c r="AV499" s="118"/>
      <c r="AW499" s="118"/>
      <c r="AX499" s="118"/>
      <c r="AY499" s="118"/>
      <c r="AZ499" s="118"/>
      <c r="BA499" s="118"/>
      <c r="BB499" s="118"/>
      <c r="BC499" s="118"/>
      <c r="BD499" s="118"/>
      <c r="BE499" s="118"/>
      <c r="BF499" s="119"/>
      <c r="BG499" s="116"/>
    </row>
    <row r="500" spans="1:59" x14ac:dyDescent="0.25">
      <c r="A500" s="116"/>
      <c r="B500" s="112"/>
      <c r="C500" s="117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8"/>
      <c r="AT500" s="118"/>
      <c r="AU500" s="118"/>
      <c r="AV500" s="118"/>
      <c r="AW500" s="118"/>
      <c r="AX500" s="118"/>
      <c r="AY500" s="118"/>
      <c r="AZ500" s="118"/>
      <c r="BA500" s="118"/>
      <c r="BB500" s="118"/>
      <c r="BC500" s="118"/>
      <c r="BD500" s="118"/>
      <c r="BE500" s="118"/>
      <c r="BF500" s="119"/>
      <c r="BG500" s="116"/>
    </row>
    <row r="501" spans="1:59" x14ac:dyDescent="0.25">
      <c r="A501" s="116"/>
      <c r="B501" s="112"/>
      <c r="C501" s="117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  <c r="AL501" s="118"/>
      <c r="AM501" s="118"/>
      <c r="AN501" s="118"/>
      <c r="AO501" s="118"/>
      <c r="AP501" s="118"/>
      <c r="AQ501" s="118"/>
      <c r="AR501" s="118"/>
      <c r="AS501" s="118"/>
      <c r="AT501" s="118"/>
      <c r="AU501" s="118"/>
      <c r="AV501" s="118"/>
      <c r="AW501" s="118"/>
      <c r="AX501" s="118"/>
      <c r="AY501" s="118"/>
      <c r="AZ501" s="118"/>
      <c r="BA501" s="118"/>
      <c r="BB501" s="118"/>
      <c r="BC501" s="118"/>
      <c r="BD501" s="118"/>
      <c r="BE501" s="118"/>
      <c r="BF501" s="119"/>
      <c r="BG501" s="116"/>
    </row>
    <row r="502" spans="1:59" x14ac:dyDescent="0.25">
      <c r="A502" s="116"/>
      <c r="B502" s="112"/>
      <c r="C502" s="117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  <c r="AL502" s="118"/>
      <c r="AM502" s="118"/>
      <c r="AN502" s="118"/>
      <c r="AO502" s="118"/>
      <c r="AP502" s="118"/>
      <c r="AQ502" s="118"/>
      <c r="AR502" s="118"/>
      <c r="AS502" s="118"/>
      <c r="AT502" s="118"/>
      <c r="AU502" s="118"/>
      <c r="AV502" s="118"/>
      <c r="AW502" s="118"/>
      <c r="AX502" s="118"/>
      <c r="AY502" s="118"/>
      <c r="AZ502" s="118"/>
      <c r="BA502" s="118"/>
      <c r="BB502" s="118"/>
      <c r="BC502" s="118"/>
      <c r="BD502" s="118"/>
      <c r="BE502" s="118"/>
      <c r="BF502" s="119"/>
      <c r="BG502" s="116"/>
    </row>
    <row r="503" spans="1:59" x14ac:dyDescent="0.25">
      <c r="A503" s="116"/>
      <c r="B503" s="112"/>
      <c r="C503" s="117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  <c r="AL503" s="118"/>
      <c r="AM503" s="118"/>
      <c r="AN503" s="118"/>
      <c r="AO503" s="118"/>
      <c r="AP503" s="118"/>
      <c r="AQ503" s="118"/>
      <c r="AR503" s="118"/>
      <c r="AS503" s="118"/>
      <c r="AT503" s="118"/>
      <c r="AU503" s="118"/>
      <c r="AV503" s="118"/>
      <c r="AW503" s="118"/>
      <c r="AX503" s="118"/>
      <c r="AY503" s="118"/>
      <c r="AZ503" s="118"/>
      <c r="BA503" s="118"/>
      <c r="BB503" s="118"/>
      <c r="BC503" s="118"/>
      <c r="BD503" s="118"/>
      <c r="BE503" s="118"/>
      <c r="BF503" s="119"/>
      <c r="BG503" s="116"/>
    </row>
    <row r="504" spans="1:59" x14ac:dyDescent="0.25">
      <c r="A504" s="116"/>
      <c r="B504" s="112"/>
      <c r="C504" s="117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  <c r="AL504" s="118"/>
      <c r="AM504" s="118"/>
      <c r="AN504" s="118"/>
      <c r="AO504" s="118"/>
      <c r="AP504" s="118"/>
      <c r="AQ504" s="118"/>
      <c r="AR504" s="118"/>
      <c r="AS504" s="118"/>
      <c r="AT504" s="118"/>
      <c r="AU504" s="118"/>
      <c r="AV504" s="118"/>
      <c r="AW504" s="118"/>
      <c r="AX504" s="118"/>
      <c r="AY504" s="118"/>
      <c r="AZ504" s="118"/>
      <c r="BA504" s="118"/>
      <c r="BB504" s="118"/>
      <c r="BC504" s="118"/>
      <c r="BD504" s="118"/>
      <c r="BE504" s="118"/>
      <c r="BF504" s="119"/>
      <c r="BG504" s="116"/>
    </row>
    <row r="505" spans="1:59" x14ac:dyDescent="0.25">
      <c r="A505" s="116"/>
      <c r="B505" s="112"/>
      <c r="C505" s="117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  <c r="AL505" s="118"/>
      <c r="AM505" s="118"/>
      <c r="AN505" s="118"/>
      <c r="AO505" s="118"/>
      <c r="AP505" s="118"/>
      <c r="AQ505" s="118"/>
      <c r="AR505" s="118"/>
      <c r="AS505" s="118"/>
      <c r="AT505" s="118"/>
      <c r="AU505" s="118"/>
      <c r="AV505" s="118"/>
      <c r="AW505" s="118"/>
      <c r="AX505" s="118"/>
      <c r="AY505" s="118"/>
      <c r="AZ505" s="118"/>
      <c r="BA505" s="118"/>
      <c r="BB505" s="118"/>
      <c r="BC505" s="118"/>
      <c r="BD505" s="118"/>
      <c r="BE505" s="118"/>
      <c r="BF505" s="119"/>
      <c r="BG505" s="116"/>
    </row>
    <row r="506" spans="1:59" x14ac:dyDescent="0.25">
      <c r="A506" s="116"/>
      <c r="B506" s="112"/>
      <c r="C506" s="117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  <c r="AL506" s="118"/>
      <c r="AM506" s="118"/>
      <c r="AN506" s="118"/>
      <c r="AO506" s="118"/>
      <c r="AP506" s="118"/>
      <c r="AQ506" s="118"/>
      <c r="AR506" s="118"/>
      <c r="AS506" s="118"/>
      <c r="AT506" s="118"/>
      <c r="AU506" s="118"/>
      <c r="AV506" s="118"/>
      <c r="AW506" s="118"/>
      <c r="AX506" s="118"/>
      <c r="AY506" s="118"/>
      <c r="AZ506" s="118"/>
      <c r="BA506" s="118"/>
      <c r="BB506" s="118"/>
      <c r="BC506" s="118"/>
      <c r="BD506" s="118"/>
      <c r="BE506" s="118"/>
      <c r="BF506" s="119"/>
      <c r="BG506" s="116"/>
    </row>
    <row r="507" spans="1:59" x14ac:dyDescent="0.25">
      <c r="A507" s="116"/>
      <c r="B507" s="112"/>
      <c r="C507" s="117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  <c r="AL507" s="118"/>
      <c r="AM507" s="118"/>
      <c r="AN507" s="118"/>
      <c r="AO507" s="118"/>
      <c r="AP507" s="118"/>
      <c r="AQ507" s="118"/>
      <c r="AR507" s="118"/>
      <c r="AS507" s="118"/>
      <c r="AT507" s="118"/>
      <c r="AU507" s="118"/>
      <c r="AV507" s="118"/>
      <c r="AW507" s="118"/>
      <c r="AX507" s="118"/>
      <c r="AY507" s="118"/>
      <c r="AZ507" s="118"/>
      <c r="BA507" s="118"/>
      <c r="BB507" s="118"/>
      <c r="BC507" s="118"/>
      <c r="BD507" s="118"/>
      <c r="BE507" s="118"/>
      <c r="BF507" s="119"/>
      <c r="BG507" s="116"/>
    </row>
    <row r="508" spans="1:59" x14ac:dyDescent="0.25">
      <c r="A508" s="116"/>
      <c r="B508" s="112"/>
      <c r="C508" s="117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  <c r="AL508" s="118"/>
      <c r="AM508" s="118"/>
      <c r="AN508" s="118"/>
      <c r="AO508" s="118"/>
      <c r="AP508" s="118"/>
      <c r="AQ508" s="118"/>
      <c r="AR508" s="118"/>
      <c r="AS508" s="118"/>
      <c r="AT508" s="118"/>
      <c r="AU508" s="118"/>
      <c r="AV508" s="118"/>
      <c r="AW508" s="118"/>
      <c r="AX508" s="118"/>
      <c r="AY508" s="118"/>
      <c r="AZ508" s="118"/>
      <c r="BA508" s="118"/>
      <c r="BB508" s="118"/>
      <c r="BC508" s="118"/>
      <c r="BD508" s="118"/>
      <c r="BE508" s="118"/>
      <c r="BF508" s="119"/>
      <c r="BG508" s="116"/>
    </row>
    <row r="509" spans="1:59" x14ac:dyDescent="0.25">
      <c r="A509" s="116"/>
      <c r="B509" s="112"/>
      <c r="C509" s="117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  <c r="AL509" s="118"/>
      <c r="AM509" s="118"/>
      <c r="AN509" s="118"/>
      <c r="AO509" s="118"/>
      <c r="AP509" s="118"/>
      <c r="AQ509" s="118"/>
      <c r="AR509" s="118"/>
      <c r="AS509" s="118"/>
      <c r="AT509" s="118"/>
      <c r="AU509" s="118"/>
      <c r="AV509" s="118"/>
      <c r="AW509" s="118"/>
      <c r="AX509" s="118"/>
      <c r="AY509" s="118"/>
      <c r="AZ509" s="118"/>
      <c r="BA509" s="118"/>
      <c r="BB509" s="118"/>
      <c r="BC509" s="118"/>
      <c r="BD509" s="118"/>
      <c r="BE509" s="118"/>
      <c r="BF509" s="119"/>
      <c r="BG509" s="116"/>
    </row>
    <row r="510" spans="1:59" x14ac:dyDescent="0.25">
      <c r="A510" s="116"/>
      <c r="B510" s="112"/>
      <c r="C510" s="117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  <c r="AL510" s="118"/>
      <c r="AM510" s="118"/>
      <c r="AN510" s="118"/>
      <c r="AO510" s="118"/>
      <c r="AP510" s="118"/>
      <c r="AQ510" s="118"/>
      <c r="AR510" s="118"/>
      <c r="AS510" s="118"/>
      <c r="AT510" s="118"/>
      <c r="AU510" s="118"/>
      <c r="AV510" s="118"/>
      <c r="AW510" s="118"/>
      <c r="AX510" s="118"/>
      <c r="AY510" s="118"/>
      <c r="AZ510" s="118"/>
      <c r="BA510" s="118"/>
      <c r="BB510" s="118"/>
      <c r="BC510" s="118"/>
      <c r="BD510" s="118"/>
      <c r="BE510" s="118"/>
      <c r="BF510" s="119"/>
      <c r="BG510" s="116"/>
    </row>
    <row r="511" spans="1:59" x14ac:dyDescent="0.25">
      <c r="A511" s="116"/>
      <c r="B511" s="112"/>
      <c r="C511" s="117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  <c r="AL511" s="118"/>
      <c r="AM511" s="118"/>
      <c r="AN511" s="118"/>
      <c r="AO511" s="118"/>
      <c r="AP511" s="118"/>
      <c r="AQ511" s="118"/>
      <c r="AR511" s="118"/>
      <c r="AS511" s="118"/>
      <c r="AT511" s="118"/>
      <c r="AU511" s="118"/>
      <c r="AV511" s="118"/>
      <c r="AW511" s="118"/>
      <c r="AX511" s="118"/>
      <c r="AY511" s="118"/>
      <c r="AZ511" s="118"/>
      <c r="BA511" s="118"/>
      <c r="BB511" s="118"/>
      <c r="BC511" s="118"/>
      <c r="BD511" s="118"/>
      <c r="BE511" s="118"/>
      <c r="BF511" s="119"/>
      <c r="BG511" s="116"/>
    </row>
    <row r="512" spans="1:59" x14ac:dyDescent="0.25">
      <c r="A512" s="116"/>
      <c r="B512" s="112"/>
      <c r="C512" s="117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  <c r="AL512" s="118"/>
      <c r="AM512" s="118"/>
      <c r="AN512" s="118"/>
      <c r="AO512" s="118"/>
      <c r="AP512" s="118"/>
      <c r="AQ512" s="118"/>
      <c r="AR512" s="118"/>
      <c r="AS512" s="118"/>
      <c r="AT512" s="118"/>
      <c r="AU512" s="118"/>
      <c r="AV512" s="118"/>
      <c r="AW512" s="118"/>
      <c r="AX512" s="118"/>
      <c r="AY512" s="118"/>
      <c r="AZ512" s="118"/>
      <c r="BA512" s="118"/>
      <c r="BB512" s="118"/>
      <c r="BC512" s="118"/>
      <c r="BD512" s="118"/>
      <c r="BE512" s="118"/>
      <c r="BF512" s="119"/>
      <c r="BG512" s="116"/>
    </row>
    <row r="513" spans="1:59" x14ac:dyDescent="0.25">
      <c r="A513" s="116"/>
      <c r="B513" s="112"/>
      <c r="C513" s="117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  <c r="AL513" s="118"/>
      <c r="AM513" s="118"/>
      <c r="AN513" s="118"/>
      <c r="AO513" s="118"/>
      <c r="AP513" s="118"/>
      <c r="AQ513" s="118"/>
      <c r="AR513" s="118"/>
      <c r="AS513" s="118"/>
      <c r="AT513" s="118"/>
      <c r="AU513" s="118"/>
      <c r="AV513" s="118"/>
      <c r="AW513" s="118"/>
      <c r="AX513" s="118"/>
      <c r="AY513" s="118"/>
      <c r="AZ513" s="118"/>
      <c r="BA513" s="118"/>
      <c r="BB513" s="118"/>
      <c r="BC513" s="118"/>
      <c r="BD513" s="118"/>
      <c r="BE513" s="118"/>
      <c r="BF513" s="119"/>
      <c r="BG513" s="116"/>
    </row>
    <row r="514" spans="1:59" x14ac:dyDescent="0.25">
      <c r="A514" s="116"/>
      <c r="B514" s="112"/>
      <c r="C514" s="117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  <c r="AL514" s="118"/>
      <c r="AM514" s="118"/>
      <c r="AN514" s="118"/>
      <c r="AO514" s="118"/>
      <c r="AP514" s="118"/>
      <c r="AQ514" s="118"/>
      <c r="AR514" s="118"/>
      <c r="AS514" s="118"/>
      <c r="AT514" s="118"/>
      <c r="AU514" s="118"/>
      <c r="AV514" s="118"/>
      <c r="AW514" s="118"/>
      <c r="AX514" s="118"/>
      <c r="AY514" s="118"/>
      <c r="AZ514" s="118"/>
      <c r="BA514" s="118"/>
      <c r="BB514" s="118"/>
      <c r="BC514" s="118"/>
      <c r="BD514" s="118"/>
      <c r="BE514" s="118"/>
      <c r="BF514" s="119"/>
      <c r="BG514" s="116"/>
    </row>
    <row r="515" spans="1:59" x14ac:dyDescent="0.25">
      <c r="A515" s="116"/>
      <c r="B515" s="112"/>
      <c r="C515" s="117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  <c r="AL515" s="118"/>
      <c r="AM515" s="118"/>
      <c r="AN515" s="118"/>
      <c r="AO515" s="118"/>
      <c r="AP515" s="118"/>
      <c r="AQ515" s="118"/>
      <c r="AR515" s="118"/>
      <c r="AS515" s="118"/>
      <c r="AT515" s="118"/>
      <c r="AU515" s="118"/>
      <c r="AV515" s="118"/>
      <c r="AW515" s="118"/>
      <c r="AX515" s="118"/>
      <c r="AY515" s="118"/>
      <c r="AZ515" s="118"/>
      <c r="BA515" s="118"/>
      <c r="BB515" s="118"/>
      <c r="BC515" s="118"/>
      <c r="BD515" s="118"/>
      <c r="BE515" s="118"/>
      <c r="BF515" s="119"/>
      <c r="BG515" s="116"/>
    </row>
    <row r="516" spans="1:59" x14ac:dyDescent="0.25">
      <c r="A516" s="116"/>
      <c r="B516" s="112"/>
      <c r="C516" s="117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  <c r="AL516" s="118"/>
      <c r="AM516" s="118"/>
      <c r="AN516" s="118"/>
      <c r="AO516" s="118"/>
      <c r="AP516" s="118"/>
      <c r="AQ516" s="118"/>
      <c r="AR516" s="118"/>
      <c r="AS516" s="118"/>
      <c r="AT516" s="118"/>
      <c r="AU516" s="118"/>
      <c r="AV516" s="118"/>
      <c r="AW516" s="118"/>
      <c r="AX516" s="118"/>
      <c r="AY516" s="118"/>
      <c r="AZ516" s="118"/>
      <c r="BA516" s="118"/>
      <c r="BB516" s="118"/>
      <c r="BC516" s="118"/>
      <c r="BD516" s="118"/>
      <c r="BE516" s="118"/>
      <c r="BF516" s="119"/>
      <c r="BG516" s="116"/>
    </row>
    <row r="517" spans="1:59" x14ac:dyDescent="0.25">
      <c r="A517" s="116"/>
      <c r="B517" s="112"/>
      <c r="C517" s="117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  <c r="AL517" s="118"/>
      <c r="AM517" s="118"/>
      <c r="AN517" s="118"/>
      <c r="AO517" s="118"/>
      <c r="AP517" s="118"/>
      <c r="AQ517" s="118"/>
      <c r="AR517" s="118"/>
      <c r="AS517" s="118"/>
      <c r="AT517" s="118"/>
      <c r="AU517" s="118"/>
      <c r="AV517" s="118"/>
      <c r="AW517" s="118"/>
      <c r="AX517" s="118"/>
      <c r="AY517" s="118"/>
      <c r="AZ517" s="118"/>
      <c r="BA517" s="118"/>
      <c r="BB517" s="118"/>
      <c r="BC517" s="118"/>
      <c r="BD517" s="118"/>
      <c r="BE517" s="118"/>
      <c r="BF517" s="119"/>
      <c r="BG517" s="116"/>
    </row>
    <row r="518" spans="1:59" x14ac:dyDescent="0.25">
      <c r="A518" s="116"/>
      <c r="B518" s="112"/>
      <c r="C518" s="117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  <c r="AL518" s="118"/>
      <c r="AM518" s="118"/>
      <c r="AN518" s="118"/>
      <c r="AO518" s="118"/>
      <c r="AP518" s="118"/>
      <c r="AQ518" s="118"/>
      <c r="AR518" s="118"/>
      <c r="AS518" s="118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  <c r="BD518" s="118"/>
      <c r="BE518" s="118"/>
      <c r="BF518" s="119"/>
      <c r="BG518" s="116"/>
    </row>
    <row r="519" spans="1:59" x14ac:dyDescent="0.25">
      <c r="A519" s="116"/>
      <c r="B519" s="112"/>
      <c r="C519" s="117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  <c r="AL519" s="118"/>
      <c r="AM519" s="118"/>
      <c r="AN519" s="118"/>
      <c r="AO519" s="118"/>
      <c r="AP519" s="118"/>
      <c r="AQ519" s="118"/>
      <c r="AR519" s="118"/>
      <c r="AS519" s="118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  <c r="BD519" s="118"/>
      <c r="BE519" s="118"/>
      <c r="BF519" s="119"/>
      <c r="BG519" s="116"/>
    </row>
    <row r="520" spans="1:59" x14ac:dyDescent="0.25">
      <c r="A520" s="116"/>
      <c r="B520" s="112"/>
      <c r="C520" s="117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  <c r="AL520" s="118"/>
      <c r="AM520" s="118"/>
      <c r="AN520" s="118"/>
      <c r="AO520" s="118"/>
      <c r="AP520" s="118"/>
      <c r="AQ520" s="118"/>
      <c r="AR520" s="118"/>
      <c r="AS520" s="118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  <c r="BD520" s="118"/>
      <c r="BE520" s="118"/>
      <c r="BF520" s="119"/>
      <c r="BG520" s="116"/>
    </row>
    <row r="521" spans="1:59" x14ac:dyDescent="0.25">
      <c r="A521" s="116"/>
      <c r="B521" s="112"/>
      <c r="C521" s="117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  <c r="AL521" s="118"/>
      <c r="AM521" s="118"/>
      <c r="AN521" s="118"/>
      <c r="AO521" s="118"/>
      <c r="AP521" s="118"/>
      <c r="AQ521" s="118"/>
      <c r="AR521" s="118"/>
      <c r="AS521" s="118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  <c r="BD521" s="118"/>
      <c r="BE521" s="118"/>
      <c r="BF521" s="119"/>
      <c r="BG521" s="116"/>
    </row>
    <row r="522" spans="1:59" x14ac:dyDescent="0.25">
      <c r="A522" s="116"/>
      <c r="B522" s="112"/>
      <c r="C522" s="117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  <c r="AL522" s="118"/>
      <c r="AM522" s="118"/>
      <c r="AN522" s="118"/>
      <c r="AO522" s="118"/>
      <c r="AP522" s="118"/>
      <c r="AQ522" s="118"/>
      <c r="AR522" s="118"/>
      <c r="AS522" s="118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  <c r="BD522" s="118"/>
      <c r="BE522" s="118"/>
      <c r="BF522" s="119"/>
      <c r="BG522" s="116"/>
    </row>
    <row r="523" spans="1:59" x14ac:dyDescent="0.25">
      <c r="A523" s="116"/>
      <c r="B523" s="112"/>
      <c r="C523" s="117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  <c r="AL523" s="118"/>
      <c r="AM523" s="118"/>
      <c r="AN523" s="118"/>
      <c r="AO523" s="118"/>
      <c r="AP523" s="118"/>
      <c r="AQ523" s="118"/>
      <c r="AR523" s="118"/>
      <c r="AS523" s="118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  <c r="BD523" s="118"/>
      <c r="BE523" s="118"/>
      <c r="BF523" s="119"/>
      <c r="BG523" s="116"/>
    </row>
    <row r="524" spans="1:59" x14ac:dyDescent="0.25">
      <c r="A524" s="116"/>
      <c r="B524" s="112"/>
      <c r="C524" s="117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  <c r="AL524" s="118"/>
      <c r="AM524" s="118"/>
      <c r="AN524" s="118"/>
      <c r="AO524" s="118"/>
      <c r="AP524" s="118"/>
      <c r="AQ524" s="118"/>
      <c r="AR524" s="118"/>
      <c r="AS524" s="118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  <c r="BD524" s="118"/>
      <c r="BE524" s="118"/>
      <c r="BF524" s="119"/>
      <c r="BG524" s="116"/>
    </row>
    <row r="525" spans="1:59" x14ac:dyDescent="0.25">
      <c r="A525" s="116"/>
      <c r="B525" s="112"/>
      <c r="C525" s="117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  <c r="AL525" s="118"/>
      <c r="AM525" s="118"/>
      <c r="AN525" s="118"/>
      <c r="AO525" s="118"/>
      <c r="AP525" s="118"/>
      <c r="AQ525" s="118"/>
      <c r="AR525" s="118"/>
      <c r="AS525" s="118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  <c r="BD525" s="118"/>
      <c r="BE525" s="118"/>
      <c r="BF525" s="119"/>
      <c r="BG525" s="116"/>
    </row>
    <row r="526" spans="1:59" x14ac:dyDescent="0.25">
      <c r="A526" s="116"/>
      <c r="B526" s="112"/>
      <c r="C526" s="117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  <c r="AL526" s="118"/>
      <c r="AM526" s="118"/>
      <c r="AN526" s="118"/>
      <c r="AO526" s="118"/>
      <c r="AP526" s="118"/>
      <c r="AQ526" s="118"/>
      <c r="AR526" s="118"/>
      <c r="AS526" s="118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  <c r="BD526" s="118"/>
      <c r="BE526" s="118"/>
      <c r="BF526" s="119"/>
      <c r="BG526" s="116"/>
    </row>
    <row r="527" spans="1:59" x14ac:dyDescent="0.25">
      <c r="A527" s="116"/>
      <c r="B527" s="112"/>
      <c r="C527" s="117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  <c r="AL527" s="118"/>
      <c r="AM527" s="118"/>
      <c r="AN527" s="118"/>
      <c r="AO527" s="118"/>
      <c r="AP527" s="118"/>
      <c r="AQ527" s="118"/>
      <c r="AR527" s="118"/>
      <c r="AS527" s="118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  <c r="BD527" s="118"/>
      <c r="BE527" s="118"/>
      <c r="BF527" s="119"/>
      <c r="BG527" s="116"/>
    </row>
    <row r="528" spans="1:59" x14ac:dyDescent="0.25">
      <c r="A528" s="116"/>
      <c r="B528" s="112"/>
      <c r="C528" s="117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  <c r="AL528" s="118"/>
      <c r="AM528" s="118"/>
      <c r="AN528" s="118"/>
      <c r="AO528" s="118"/>
      <c r="AP528" s="118"/>
      <c r="AQ528" s="118"/>
      <c r="AR528" s="118"/>
      <c r="AS528" s="118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  <c r="BD528" s="118"/>
      <c r="BE528" s="118"/>
      <c r="BF528" s="119"/>
      <c r="BG528" s="116"/>
    </row>
    <row r="529" spans="1:59" x14ac:dyDescent="0.25">
      <c r="A529" s="116"/>
      <c r="B529" s="112"/>
      <c r="C529" s="117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  <c r="AL529" s="118"/>
      <c r="AM529" s="118"/>
      <c r="AN529" s="118"/>
      <c r="AO529" s="118"/>
      <c r="AP529" s="118"/>
      <c r="AQ529" s="118"/>
      <c r="AR529" s="118"/>
      <c r="AS529" s="118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  <c r="BD529" s="118"/>
      <c r="BE529" s="118"/>
      <c r="BF529" s="119"/>
      <c r="BG529" s="116"/>
    </row>
    <row r="530" spans="1:59" x14ac:dyDescent="0.25">
      <c r="A530" s="116"/>
      <c r="B530" s="112"/>
      <c r="C530" s="117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  <c r="AL530" s="118"/>
      <c r="AM530" s="118"/>
      <c r="AN530" s="118"/>
      <c r="AO530" s="118"/>
      <c r="AP530" s="118"/>
      <c r="AQ530" s="118"/>
      <c r="AR530" s="118"/>
      <c r="AS530" s="118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  <c r="BD530" s="118"/>
      <c r="BE530" s="118"/>
      <c r="BF530" s="119"/>
      <c r="BG530" s="116"/>
    </row>
    <row r="531" spans="1:59" x14ac:dyDescent="0.25">
      <c r="A531" s="116"/>
      <c r="B531" s="112"/>
      <c r="C531" s="117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  <c r="AL531" s="118"/>
      <c r="AM531" s="118"/>
      <c r="AN531" s="118"/>
      <c r="AO531" s="118"/>
      <c r="AP531" s="118"/>
      <c r="AQ531" s="118"/>
      <c r="AR531" s="118"/>
      <c r="AS531" s="118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  <c r="BD531" s="118"/>
      <c r="BE531" s="118"/>
      <c r="BF531" s="119"/>
      <c r="BG531" s="116"/>
    </row>
    <row r="532" spans="1:59" x14ac:dyDescent="0.25">
      <c r="A532" s="116"/>
      <c r="B532" s="112"/>
      <c r="C532" s="117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  <c r="AL532" s="118"/>
      <c r="AM532" s="118"/>
      <c r="AN532" s="118"/>
      <c r="AO532" s="118"/>
      <c r="AP532" s="118"/>
      <c r="AQ532" s="118"/>
      <c r="AR532" s="118"/>
      <c r="AS532" s="118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  <c r="BD532" s="118"/>
      <c r="BE532" s="118"/>
      <c r="BF532" s="119"/>
      <c r="BG532" s="116"/>
    </row>
    <row r="533" spans="1:59" x14ac:dyDescent="0.25">
      <c r="A533" s="116"/>
      <c r="B533" s="112"/>
      <c r="C533" s="117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  <c r="AL533" s="118"/>
      <c r="AM533" s="118"/>
      <c r="AN533" s="118"/>
      <c r="AO533" s="118"/>
      <c r="AP533" s="118"/>
      <c r="AQ533" s="118"/>
      <c r="AR533" s="118"/>
      <c r="AS533" s="118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  <c r="BD533" s="118"/>
      <c r="BE533" s="118"/>
      <c r="BF533" s="119"/>
      <c r="BG533" s="116"/>
    </row>
    <row r="534" spans="1:59" x14ac:dyDescent="0.25">
      <c r="A534" s="116"/>
      <c r="B534" s="112"/>
      <c r="C534" s="117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  <c r="AL534" s="118"/>
      <c r="AM534" s="118"/>
      <c r="AN534" s="118"/>
      <c r="AO534" s="118"/>
      <c r="AP534" s="118"/>
      <c r="AQ534" s="118"/>
      <c r="AR534" s="118"/>
      <c r="AS534" s="118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  <c r="BD534" s="118"/>
      <c r="BE534" s="118"/>
      <c r="BF534" s="119"/>
      <c r="BG534" s="116"/>
    </row>
    <row r="535" spans="1:59" x14ac:dyDescent="0.25">
      <c r="A535" s="116"/>
      <c r="B535" s="112"/>
      <c r="C535" s="117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  <c r="AL535" s="118"/>
      <c r="AM535" s="118"/>
      <c r="AN535" s="118"/>
      <c r="AO535" s="118"/>
      <c r="AP535" s="118"/>
      <c r="AQ535" s="118"/>
      <c r="AR535" s="118"/>
      <c r="AS535" s="118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  <c r="BD535" s="118"/>
      <c r="BE535" s="118"/>
      <c r="BF535" s="119"/>
      <c r="BG535" s="116"/>
    </row>
    <row r="536" spans="1:59" x14ac:dyDescent="0.25">
      <c r="A536" s="116"/>
      <c r="B536" s="112"/>
      <c r="C536" s="117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  <c r="AL536" s="118"/>
      <c r="AM536" s="118"/>
      <c r="AN536" s="118"/>
      <c r="AO536" s="118"/>
      <c r="AP536" s="118"/>
      <c r="AQ536" s="118"/>
      <c r="AR536" s="118"/>
      <c r="AS536" s="118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  <c r="BD536" s="118"/>
      <c r="BE536" s="118"/>
      <c r="BF536" s="119"/>
      <c r="BG536" s="116"/>
    </row>
    <row r="537" spans="1:59" x14ac:dyDescent="0.25">
      <c r="A537" s="116"/>
      <c r="B537" s="112"/>
      <c r="C537" s="117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  <c r="AL537" s="118"/>
      <c r="AM537" s="118"/>
      <c r="AN537" s="118"/>
      <c r="AO537" s="118"/>
      <c r="AP537" s="118"/>
      <c r="AQ537" s="118"/>
      <c r="AR537" s="118"/>
      <c r="AS537" s="118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  <c r="BD537" s="118"/>
      <c r="BE537" s="118"/>
      <c r="BF537" s="119"/>
      <c r="BG537" s="116"/>
    </row>
    <row r="538" spans="1:59" x14ac:dyDescent="0.25">
      <c r="A538" s="116"/>
      <c r="B538" s="112"/>
      <c r="C538" s="117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  <c r="AL538" s="118"/>
      <c r="AM538" s="118"/>
      <c r="AN538" s="118"/>
      <c r="AO538" s="118"/>
      <c r="AP538" s="118"/>
      <c r="AQ538" s="118"/>
      <c r="AR538" s="118"/>
      <c r="AS538" s="118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  <c r="BD538" s="118"/>
      <c r="BE538" s="118"/>
      <c r="BF538" s="119"/>
      <c r="BG538" s="116"/>
    </row>
    <row r="539" spans="1:59" x14ac:dyDescent="0.25">
      <c r="A539" s="116"/>
      <c r="B539" s="112"/>
      <c r="C539" s="117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  <c r="AL539" s="118"/>
      <c r="AM539" s="118"/>
      <c r="AN539" s="118"/>
      <c r="AO539" s="118"/>
      <c r="AP539" s="118"/>
      <c r="AQ539" s="118"/>
      <c r="AR539" s="118"/>
      <c r="AS539" s="118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  <c r="BD539" s="118"/>
      <c r="BE539" s="118"/>
      <c r="BF539" s="119"/>
      <c r="BG539" s="116"/>
    </row>
    <row r="540" spans="1:59" x14ac:dyDescent="0.25">
      <c r="A540" s="116"/>
      <c r="B540" s="112"/>
      <c r="C540" s="117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  <c r="AL540" s="118"/>
      <c r="AM540" s="118"/>
      <c r="AN540" s="118"/>
      <c r="AO540" s="118"/>
      <c r="AP540" s="118"/>
      <c r="AQ540" s="118"/>
      <c r="AR540" s="118"/>
      <c r="AS540" s="118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  <c r="BD540" s="118"/>
      <c r="BE540" s="118"/>
      <c r="BF540" s="119"/>
      <c r="BG540" s="116"/>
    </row>
    <row r="541" spans="1:59" x14ac:dyDescent="0.25">
      <c r="A541" s="116"/>
      <c r="B541" s="112"/>
      <c r="C541" s="117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  <c r="AL541" s="118"/>
      <c r="AM541" s="118"/>
      <c r="AN541" s="118"/>
      <c r="AO541" s="118"/>
      <c r="AP541" s="118"/>
      <c r="AQ541" s="118"/>
      <c r="AR541" s="118"/>
      <c r="AS541" s="118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  <c r="BD541" s="118"/>
      <c r="BE541" s="118"/>
      <c r="BF541" s="119"/>
      <c r="BG541" s="116"/>
    </row>
    <row r="542" spans="1:59" x14ac:dyDescent="0.25">
      <c r="A542" s="116"/>
      <c r="B542" s="112"/>
      <c r="C542" s="117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  <c r="AL542" s="118"/>
      <c r="AM542" s="118"/>
      <c r="AN542" s="118"/>
      <c r="AO542" s="118"/>
      <c r="AP542" s="118"/>
      <c r="AQ542" s="118"/>
      <c r="AR542" s="118"/>
      <c r="AS542" s="118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  <c r="BD542" s="118"/>
      <c r="BE542" s="118"/>
      <c r="BF542" s="119"/>
      <c r="BG542" s="116"/>
    </row>
    <row r="543" spans="1:59" x14ac:dyDescent="0.25">
      <c r="A543" s="116"/>
      <c r="B543" s="112"/>
      <c r="C543" s="117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  <c r="AL543" s="118"/>
      <c r="AM543" s="118"/>
      <c r="AN543" s="118"/>
      <c r="AO543" s="118"/>
      <c r="AP543" s="118"/>
      <c r="AQ543" s="118"/>
      <c r="AR543" s="118"/>
      <c r="AS543" s="118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  <c r="BD543" s="118"/>
      <c r="BE543" s="118"/>
      <c r="BF543" s="119"/>
      <c r="BG543" s="116"/>
    </row>
    <row r="544" spans="1:59" x14ac:dyDescent="0.25">
      <c r="A544" s="116"/>
      <c r="B544" s="112"/>
      <c r="C544" s="117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  <c r="AL544" s="118"/>
      <c r="AM544" s="118"/>
      <c r="AN544" s="118"/>
      <c r="AO544" s="118"/>
      <c r="AP544" s="118"/>
      <c r="AQ544" s="118"/>
      <c r="AR544" s="118"/>
      <c r="AS544" s="118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  <c r="BD544" s="118"/>
      <c r="BE544" s="118"/>
      <c r="BF544" s="119"/>
      <c r="BG544" s="116"/>
    </row>
    <row r="545" spans="1:59" x14ac:dyDescent="0.25">
      <c r="A545" s="116"/>
      <c r="B545" s="112"/>
      <c r="C545" s="117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  <c r="AL545" s="118"/>
      <c r="AM545" s="118"/>
      <c r="AN545" s="118"/>
      <c r="AO545" s="118"/>
      <c r="AP545" s="118"/>
      <c r="AQ545" s="118"/>
      <c r="AR545" s="118"/>
      <c r="AS545" s="118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  <c r="BD545" s="118"/>
      <c r="BE545" s="118"/>
      <c r="BF545" s="119"/>
      <c r="BG545" s="116"/>
    </row>
    <row r="546" spans="1:59" x14ac:dyDescent="0.25">
      <c r="A546" s="116"/>
      <c r="B546" s="112"/>
      <c r="C546" s="117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  <c r="AL546" s="118"/>
      <c r="AM546" s="118"/>
      <c r="AN546" s="118"/>
      <c r="AO546" s="118"/>
      <c r="AP546" s="118"/>
      <c r="AQ546" s="118"/>
      <c r="AR546" s="118"/>
      <c r="AS546" s="118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  <c r="BD546" s="118"/>
      <c r="BE546" s="118"/>
      <c r="BF546" s="119"/>
      <c r="BG546" s="116"/>
    </row>
    <row r="547" spans="1:59" x14ac:dyDescent="0.25">
      <c r="A547" s="116"/>
      <c r="B547" s="112"/>
      <c r="C547" s="117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  <c r="AL547" s="118"/>
      <c r="AM547" s="118"/>
      <c r="AN547" s="118"/>
      <c r="AO547" s="118"/>
      <c r="AP547" s="118"/>
      <c r="AQ547" s="118"/>
      <c r="AR547" s="118"/>
      <c r="AS547" s="118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  <c r="BD547" s="118"/>
      <c r="BE547" s="118"/>
      <c r="BF547" s="119"/>
      <c r="BG547" s="116"/>
    </row>
    <row r="548" spans="1:59" x14ac:dyDescent="0.25">
      <c r="A548" s="116"/>
      <c r="B548" s="112"/>
      <c r="C548" s="117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  <c r="AL548" s="118"/>
      <c r="AM548" s="118"/>
      <c r="AN548" s="118"/>
      <c r="AO548" s="118"/>
      <c r="AP548" s="118"/>
      <c r="AQ548" s="118"/>
      <c r="AR548" s="118"/>
      <c r="AS548" s="118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  <c r="BD548" s="118"/>
      <c r="BE548" s="118"/>
      <c r="BF548" s="119"/>
      <c r="BG548" s="116"/>
    </row>
    <row r="549" spans="1:59" x14ac:dyDescent="0.25">
      <c r="A549" s="116"/>
      <c r="B549" s="112"/>
      <c r="C549" s="117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  <c r="AL549" s="118"/>
      <c r="AM549" s="118"/>
      <c r="AN549" s="118"/>
      <c r="AO549" s="118"/>
      <c r="AP549" s="118"/>
      <c r="AQ549" s="118"/>
      <c r="AR549" s="118"/>
      <c r="AS549" s="118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  <c r="BD549" s="118"/>
      <c r="BE549" s="118"/>
      <c r="BF549" s="119"/>
      <c r="BG549" s="116"/>
    </row>
    <row r="550" spans="1:59" x14ac:dyDescent="0.25">
      <c r="A550" s="116"/>
      <c r="B550" s="112"/>
      <c r="C550" s="117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  <c r="AL550" s="118"/>
      <c r="AM550" s="118"/>
      <c r="AN550" s="118"/>
      <c r="AO550" s="118"/>
      <c r="AP550" s="118"/>
      <c r="AQ550" s="118"/>
      <c r="AR550" s="118"/>
      <c r="AS550" s="118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  <c r="BD550" s="118"/>
      <c r="BE550" s="118"/>
      <c r="BF550" s="119"/>
      <c r="BG550" s="116"/>
    </row>
    <row r="551" spans="1:59" x14ac:dyDescent="0.25">
      <c r="A551" s="116"/>
      <c r="B551" s="112"/>
      <c r="C551" s="117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  <c r="AL551" s="118"/>
      <c r="AM551" s="118"/>
      <c r="AN551" s="118"/>
      <c r="AO551" s="118"/>
      <c r="AP551" s="118"/>
      <c r="AQ551" s="118"/>
      <c r="AR551" s="118"/>
      <c r="AS551" s="118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  <c r="BD551" s="118"/>
      <c r="BE551" s="118"/>
      <c r="BF551" s="119"/>
      <c r="BG551" s="116"/>
    </row>
    <row r="552" spans="1:59" x14ac:dyDescent="0.25">
      <c r="A552" s="116"/>
      <c r="B552" s="112"/>
      <c r="C552" s="117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8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  <c r="BD552" s="118"/>
      <c r="BE552" s="118"/>
      <c r="BF552" s="119"/>
      <c r="BG552" s="116"/>
    </row>
    <row r="553" spans="1:59" x14ac:dyDescent="0.25">
      <c r="A553" s="116"/>
      <c r="B553" s="112"/>
      <c r="C553" s="117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8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  <c r="BD553" s="118"/>
      <c r="BE553" s="118"/>
      <c r="BF553" s="119"/>
      <c r="BG553" s="116"/>
    </row>
    <row r="554" spans="1:59" x14ac:dyDescent="0.25">
      <c r="A554" s="116"/>
      <c r="B554" s="112"/>
      <c r="C554" s="117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8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  <c r="BD554" s="118"/>
      <c r="BE554" s="118"/>
      <c r="BF554" s="119"/>
      <c r="BG554" s="116"/>
    </row>
    <row r="555" spans="1:59" x14ac:dyDescent="0.25">
      <c r="A555" s="116"/>
      <c r="B555" s="112"/>
      <c r="C555" s="117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8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  <c r="BD555" s="118"/>
      <c r="BE555" s="118"/>
      <c r="BF555" s="119"/>
      <c r="BG555" s="116"/>
    </row>
    <row r="556" spans="1:59" x14ac:dyDescent="0.25">
      <c r="A556" s="116"/>
      <c r="B556" s="112"/>
      <c r="C556" s="117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8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  <c r="BD556" s="118"/>
      <c r="BE556" s="118"/>
      <c r="BF556" s="119"/>
      <c r="BG556" s="116"/>
    </row>
    <row r="557" spans="1:59" x14ac:dyDescent="0.25">
      <c r="A557" s="116"/>
      <c r="B557" s="112"/>
      <c r="C557" s="117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  <c r="AL557" s="118"/>
      <c r="AM557" s="118"/>
      <c r="AN557" s="118"/>
      <c r="AO557" s="118"/>
      <c r="AP557" s="118"/>
      <c r="AQ557" s="118"/>
      <c r="AR557" s="118"/>
      <c r="AS557" s="118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  <c r="BD557" s="118"/>
      <c r="BE557" s="118"/>
      <c r="BF557" s="119"/>
      <c r="BG557" s="116"/>
    </row>
    <row r="558" spans="1:59" x14ac:dyDescent="0.25">
      <c r="A558" s="116"/>
      <c r="B558" s="112"/>
      <c r="C558" s="117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  <c r="AL558" s="118"/>
      <c r="AM558" s="118"/>
      <c r="AN558" s="118"/>
      <c r="AO558" s="118"/>
      <c r="AP558" s="118"/>
      <c r="AQ558" s="118"/>
      <c r="AR558" s="118"/>
      <c r="AS558" s="118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  <c r="BD558" s="118"/>
      <c r="BE558" s="118"/>
      <c r="BF558" s="119"/>
      <c r="BG558" s="116"/>
    </row>
    <row r="559" spans="1:59" x14ac:dyDescent="0.25">
      <c r="A559" s="116"/>
      <c r="B559" s="112"/>
      <c r="C559" s="117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  <c r="AL559" s="118"/>
      <c r="AM559" s="118"/>
      <c r="AN559" s="118"/>
      <c r="AO559" s="118"/>
      <c r="AP559" s="118"/>
      <c r="AQ559" s="118"/>
      <c r="AR559" s="118"/>
      <c r="AS559" s="118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  <c r="BD559" s="118"/>
      <c r="BE559" s="118"/>
      <c r="BF559" s="119"/>
      <c r="BG559" s="116"/>
    </row>
    <row r="560" spans="1:59" x14ac:dyDescent="0.25">
      <c r="A560" s="116"/>
      <c r="B560" s="112"/>
      <c r="C560" s="117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  <c r="AL560" s="118"/>
      <c r="AM560" s="118"/>
      <c r="AN560" s="118"/>
      <c r="AO560" s="118"/>
      <c r="AP560" s="118"/>
      <c r="AQ560" s="118"/>
      <c r="AR560" s="118"/>
      <c r="AS560" s="118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  <c r="BD560" s="118"/>
      <c r="BE560" s="118"/>
      <c r="BF560" s="119"/>
      <c r="BG560" s="116"/>
    </row>
    <row r="561" spans="1:59" x14ac:dyDescent="0.25">
      <c r="A561" s="116"/>
      <c r="B561" s="112"/>
      <c r="C561" s="117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  <c r="AL561" s="118"/>
      <c r="AM561" s="118"/>
      <c r="AN561" s="118"/>
      <c r="AO561" s="118"/>
      <c r="AP561" s="118"/>
      <c r="AQ561" s="118"/>
      <c r="AR561" s="118"/>
      <c r="AS561" s="118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  <c r="BD561" s="118"/>
      <c r="BE561" s="118"/>
      <c r="BF561" s="119"/>
      <c r="BG561" s="116"/>
    </row>
    <row r="562" spans="1:59" x14ac:dyDescent="0.25">
      <c r="A562" s="116"/>
      <c r="B562" s="112"/>
      <c r="C562" s="117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  <c r="AL562" s="118"/>
      <c r="AM562" s="118"/>
      <c r="AN562" s="118"/>
      <c r="AO562" s="118"/>
      <c r="AP562" s="118"/>
      <c r="AQ562" s="118"/>
      <c r="AR562" s="118"/>
      <c r="AS562" s="118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  <c r="BD562" s="118"/>
      <c r="BE562" s="118"/>
      <c r="BF562" s="119"/>
      <c r="BG562" s="116"/>
    </row>
    <row r="563" spans="1:59" x14ac:dyDescent="0.25">
      <c r="A563" s="116"/>
      <c r="B563" s="112"/>
      <c r="C563" s="117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  <c r="AL563" s="118"/>
      <c r="AM563" s="118"/>
      <c r="AN563" s="118"/>
      <c r="AO563" s="118"/>
      <c r="AP563" s="118"/>
      <c r="AQ563" s="118"/>
      <c r="AR563" s="118"/>
      <c r="AS563" s="118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  <c r="BD563" s="118"/>
      <c r="BE563" s="118"/>
      <c r="BF563" s="119"/>
      <c r="BG563" s="116"/>
    </row>
    <row r="564" spans="1:59" x14ac:dyDescent="0.25">
      <c r="A564" s="116"/>
      <c r="B564" s="112"/>
      <c r="C564" s="117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  <c r="AL564" s="118"/>
      <c r="AM564" s="118"/>
      <c r="AN564" s="118"/>
      <c r="AO564" s="118"/>
      <c r="AP564" s="118"/>
      <c r="AQ564" s="118"/>
      <c r="AR564" s="118"/>
      <c r="AS564" s="118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  <c r="BD564" s="118"/>
      <c r="BE564" s="118"/>
      <c r="BF564" s="119"/>
      <c r="BG564" s="116"/>
    </row>
    <row r="565" spans="1:59" x14ac:dyDescent="0.25">
      <c r="A565" s="116"/>
      <c r="B565" s="112"/>
      <c r="C565" s="117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  <c r="AL565" s="118"/>
      <c r="AM565" s="118"/>
      <c r="AN565" s="118"/>
      <c r="AO565" s="118"/>
      <c r="AP565" s="118"/>
      <c r="AQ565" s="118"/>
      <c r="AR565" s="118"/>
      <c r="AS565" s="118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  <c r="BD565" s="118"/>
      <c r="BE565" s="118"/>
      <c r="BF565" s="119"/>
      <c r="BG565" s="116"/>
    </row>
    <row r="566" spans="1:59" x14ac:dyDescent="0.25">
      <c r="A566" s="116"/>
      <c r="B566" s="112"/>
      <c r="C566" s="117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  <c r="AL566" s="118"/>
      <c r="AM566" s="118"/>
      <c r="AN566" s="118"/>
      <c r="AO566" s="118"/>
      <c r="AP566" s="118"/>
      <c r="AQ566" s="118"/>
      <c r="AR566" s="118"/>
      <c r="AS566" s="118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  <c r="BD566" s="118"/>
      <c r="BE566" s="118"/>
      <c r="BF566" s="119"/>
      <c r="BG566" s="116"/>
    </row>
    <row r="567" spans="1:59" x14ac:dyDescent="0.25">
      <c r="A567" s="116"/>
      <c r="B567" s="112"/>
      <c r="C567" s="117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  <c r="AL567" s="118"/>
      <c r="AM567" s="118"/>
      <c r="AN567" s="118"/>
      <c r="AO567" s="118"/>
      <c r="AP567" s="118"/>
      <c r="AQ567" s="118"/>
      <c r="AR567" s="118"/>
      <c r="AS567" s="118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  <c r="BD567" s="118"/>
      <c r="BE567" s="118"/>
      <c r="BF567" s="119"/>
      <c r="BG567" s="116"/>
    </row>
    <row r="568" spans="1:59" x14ac:dyDescent="0.25">
      <c r="A568" s="116"/>
      <c r="B568" s="112"/>
      <c r="C568" s="117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  <c r="AL568" s="118"/>
      <c r="AM568" s="118"/>
      <c r="AN568" s="118"/>
      <c r="AO568" s="118"/>
      <c r="AP568" s="118"/>
      <c r="AQ568" s="118"/>
      <c r="AR568" s="118"/>
      <c r="AS568" s="118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  <c r="BD568" s="118"/>
      <c r="BE568" s="118"/>
      <c r="BF568" s="119"/>
      <c r="BG568" s="116"/>
    </row>
    <row r="569" spans="1:59" x14ac:dyDescent="0.25">
      <c r="A569" s="116"/>
      <c r="B569" s="112"/>
      <c r="C569" s="117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  <c r="AL569" s="118"/>
      <c r="AM569" s="118"/>
      <c r="AN569" s="118"/>
      <c r="AO569" s="118"/>
      <c r="AP569" s="118"/>
      <c r="AQ569" s="118"/>
      <c r="AR569" s="118"/>
      <c r="AS569" s="118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  <c r="BD569" s="118"/>
      <c r="BE569" s="118"/>
      <c r="BF569" s="119"/>
      <c r="BG569" s="116"/>
    </row>
    <row r="570" spans="1:59" x14ac:dyDescent="0.25">
      <c r="A570" s="116"/>
      <c r="B570" s="112"/>
      <c r="C570" s="117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  <c r="AL570" s="118"/>
      <c r="AM570" s="118"/>
      <c r="AN570" s="118"/>
      <c r="AO570" s="118"/>
      <c r="AP570" s="118"/>
      <c r="AQ570" s="118"/>
      <c r="AR570" s="118"/>
      <c r="AS570" s="118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  <c r="BD570" s="118"/>
      <c r="BE570" s="118"/>
      <c r="BF570" s="119"/>
      <c r="BG570" s="116"/>
    </row>
    <row r="571" spans="1:59" x14ac:dyDescent="0.25">
      <c r="A571" s="116"/>
      <c r="B571" s="112"/>
      <c r="C571" s="117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  <c r="AL571" s="118"/>
      <c r="AM571" s="118"/>
      <c r="AN571" s="118"/>
      <c r="AO571" s="118"/>
      <c r="AP571" s="118"/>
      <c r="AQ571" s="118"/>
      <c r="AR571" s="118"/>
      <c r="AS571" s="118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  <c r="BD571" s="118"/>
      <c r="BE571" s="118"/>
      <c r="BF571" s="119"/>
      <c r="BG571" s="116"/>
    </row>
    <row r="572" spans="1:59" x14ac:dyDescent="0.25">
      <c r="A572" s="116"/>
      <c r="B572" s="112"/>
      <c r="C572" s="117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  <c r="AL572" s="118"/>
      <c r="AM572" s="118"/>
      <c r="AN572" s="118"/>
      <c r="AO572" s="118"/>
      <c r="AP572" s="118"/>
      <c r="AQ572" s="118"/>
      <c r="AR572" s="118"/>
      <c r="AS572" s="118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  <c r="BD572" s="118"/>
      <c r="BE572" s="118"/>
      <c r="BF572" s="119"/>
      <c r="BG572" s="116"/>
    </row>
    <row r="573" spans="1:59" x14ac:dyDescent="0.25">
      <c r="A573" s="116"/>
      <c r="B573" s="112"/>
      <c r="C573" s="117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  <c r="AL573" s="118"/>
      <c r="AM573" s="118"/>
      <c r="AN573" s="118"/>
      <c r="AO573" s="118"/>
      <c r="AP573" s="118"/>
      <c r="AQ573" s="118"/>
      <c r="AR573" s="118"/>
      <c r="AS573" s="118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  <c r="BD573" s="118"/>
      <c r="BE573" s="118"/>
      <c r="BF573" s="119"/>
      <c r="BG573" s="116"/>
    </row>
    <row r="574" spans="1:59" x14ac:dyDescent="0.25">
      <c r="A574" s="116"/>
      <c r="B574" s="112"/>
      <c r="C574" s="117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  <c r="AL574" s="118"/>
      <c r="AM574" s="118"/>
      <c r="AN574" s="118"/>
      <c r="AO574" s="118"/>
      <c r="AP574" s="118"/>
      <c r="AQ574" s="118"/>
      <c r="AR574" s="118"/>
      <c r="AS574" s="118"/>
      <c r="AT574" s="118"/>
      <c r="AU574" s="118"/>
      <c r="AV574" s="118"/>
      <c r="AW574" s="118"/>
      <c r="AX574" s="118"/>
      <c r="AY574" s="118"/>
      <c r="AZ574" s="118"/>
      <c r="BA574" s="118"/>
      <c r="BB574" s="118"/>
      <c r="BC574" s="118"/>
      <c r="BD574" s="118"/>
      <c r="BE574" s="118"/>
      <c r="BF574" s="119"/>
      <c r="BG574" s="116"/>
    </row>
    <row r="575" spans="1:59" x14ac:dyDescent="0.25">
      <c r="A575" s="116"/>
      <c r="B575" s="112"/>
      <c r="C575" s="117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  <c r="AL575" s="118"/>
      <c r="AM575" s="118"/>
      <c r="AN575" s="118"/>
      <c r="AO575" s="118"/>
      <c r="AP575" s="118"/>
      <c r="AQ575" s="118"/>
      <c r="AR575" s="118"/>
      <c r="AS575" s="118"/>
      <c r="AT575" s="118"/>
      <c r="AU575" s="118"/>
      <c r="AV575" s="118"/>
      <c r="AW575" s="118"/>
      <c r="AX575" s="118"/>
      <c r="AY575" s="118"/>
      <c r="AZ575" s="118"/>
      <c r="BA575" s="118"/>
      <c r="BB575" s="118"/>
      <c r="BC575" s="118"/>
      <c r="BD575" s="118"/>
      <c r="BE575" s="118"/>
      <c r="BF575" s="119"/>
      <c r="BG575" s="116"/>
    </row>
    <row r="576" spans="1:59" x14ac:dyDescent="0.25">
      <c r="A576" s="116"/>
      <c r="B576" s="112"/>
      <c r="C576" s="117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  <c r="AL576" s="118"/>
      <c r="AM576" s="118"/>
      <c r="AN576" s="118"/>
      <c r="AO576" s="118"/>
      <c r="AP576" s="118"/>
      <c r="AQ576" s="118"/>
      <c r="AR576" s="118"/>
      <c r="AS576" s="118"/>
      <c r="AT576" s="118"/>
      <c r="AU576" s="118"/>
      <c r="AV576" s="118"/>
      <c r="AW576" s="118"/>
      <c r="AX576" s="118"/>
      <c r="AY576" s="118"/>
      <c r="AZ576" s="118"/>
      <c r="BA576" s="118"/>
      <c r="BB576" s="118"/>
      <c r="BC576" s="118"/>
      <c r="BD576" s="118"/>
      <c r="BE576" s="118"/>
      <c r="BF576" s="119"/>
      <c r="BG576" s="116"/>
    </row>
    <row r="577" spans="1:59" x14ac:dyDescent="0.25">
      <c r="A577" s="116"/>
      <c r="B577" s="112"/>
      <c r="C577" s="117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  <c r="AL577" s="118"/>
      <c r="AM577" s="118"/>
      <c r="AN577" s="118"/>
      <c r="AO577" s="118"/>
      <c r="AP577" s="118"/>
      <c r="AQ577" s="118"/>
      <c r="AR577" s="118"/>
      <c r="AS577" s="118"/>
      <c r="AT577" s="118"/>
      <c r="AU577" s="118"/>
      <c r="AV577" s="118"/>
      <c r="AW577" s="118"/>
      <c r="AX577" s="118"/>
      <c r="AY577" s="118"/>
      <c r="AZ577" s="118"/>
      <c r="BA577" s="118"/>
      <c r="BB577" s="118"/>
      <c r="BC577" s="118"/>
      <c r="BD577" s="118"/>
      <c r="BE577" s="118"/>
      <c r="BF577" s="119"/>
      <c r="BG577" s="116"/>
    </row>
    <row r="578" spans="1:59" x14ac:dyDescent="0.25">
      <c r="A578" s="116"/>
      <c r="B578" s="112"/>
      <c r="C578" s="117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  <c r="AL578" s="118"/>
      <c r="AM578" s="118"/>
      <c r="AN578" s="118"/>
      <c r="AO578" s="118"/>
      <c r="AP578" s="118"/>
      <c r="AQ578" s="118"/>
      <c r="AR578" s="118"/>
      <c r="AS578" s="118"/>
      <c r="AT578" s="118"/>
      <c r="AU578" s="118"/>
      <c r="AV578" s="118"/>
      <c r="AW578" s="118"/>
      <c r="AX578" s="118"/>
      <c r="AY578" s="118"/>
      <c r="AZ578" s="118"/>
      <c r="BA578" s="118"/>
      <c r="BB578" s="118"/>
      <c r="BC578" s="118"/>
      <c r="BD578" s="118"/>
      <c r="BE578" s="118"/>
      <c r="BF578" s="119"/>
      <c r="BG578" s="116"/>
    </row>
    <row r="579" spans="1:59" x14ac:dyDescent="0.25">
      <c r="A579" s="116"/>
      <c r="B579" s="112"/>
      <c r="C579" s="117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  <c r="AL579" s="118"/>
      <c r="AM579" s="118"/>
      <c r="AN579" s="118"/>
      <c r="AO579" s="118"/>
      <c r="AP579" s="118"/>
      <c r="AQ579" s="118"/>
      <c r="AR579" s="118"/>
      <c r="AS579" s="118"/>
      <c r="AT579" s="118"/>
      <c r="AU579" s="118"/>
      <c r="AV579" s="118"/>
      <c r="AW579" s="118"/>
      <c r="AX579" s="118"/>
      <c r="AY579" s="118"/>
      <c r="AZ579" s="118"/>
      <c r="BA579" s="118"/>
      <c r="BB579" s="118"/>
      <c r="BC579" s="118"/>
      <c r="BD579" s="118"/>
      <c r="BE579" s="118"/>
      <c r="BF579" s="119"/>
      <c r="BG579" s="116"/>
    </row>
    <row r="580" spans="1:59" x14ac:dyDescent="0.25">
      <c r="A580" s="116"/>
      <c r="B580" s="112"/>
      <c r="C580" s="117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  <c r="AL580" s="118"/>
      <c r="AM580" s="118"/>
      <c r="AN580" s="118"/>
      <c r="AO580" s="118"/>
      <c r="AP580" s="118"/>
      <c r="AQ580" s="118"/>
      <c r="AR580" s="118"/>
      <c r="AS580" s="118"/>
      <c r="AT580" s="118"/>
      <c r="AU580" s="118"/>
      <c r="AV580" s="118"/>
      <c r="AW580" s="118"/>
      <c r="AX580" s="118"/>
      <c r="AY580" s="118"/>
      <c r="AZ580" s="118"/>
      <c r="BA580" s="118"/>
      <c r="BB580" s="118"/>
      <c r="BC580" s="118"/>
      <c r="BD580" s="118"/>
      <c r="BE580" s="118"/>
      <c r="BF580" s="119"/>
      <c r="BG580" s="116"/>
    </row>
    <row r="581" spans="1:59" x14ac:dyDescent="0.25">
      <c r="A581" s="116"/>
      <c r="B581" s="112"/>
      <c r="C581" s="117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  <c r="AL581" s="118"/>
      <c r="AM581" s="118"/>
      <c r="AN581" s="118"/>
      <c r="AO581" s="118"/>
      <c r="AP581" s="118"/>
      <c r="AQ581" s="118"/>
      <c r="AR581" s="118"/>
      <c r="AS581" s="118"/>
      <c r="AT581" s="118"/>
      <c r="AU581" s="118"/>
      <c r="AV581" s="118"/>
      <c r="AW581" s="118"/>
      <c r="AX581" s="118"/>
      <c r="AY581" s="118"/>
      <c r="AZ581" s="118"/>
      <c r="BA581" s="118"/>
      <c r="BB581" s="118"/>
      <c r="BC581" s="118"/>
      <c r="BD581" s="118"/>
      <c r="BE581" s="118"/>
      <c r="BF581" s="119"/>
      <c r="BG581" s="116"/>
    </row>
    <row r="582" spans="1:59" x14ac:dyDescent="0.25">
      <c r="A582" s="116"/>
      <c r="B582" s="112"/>
      <c r="C582" s="117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  <c r="AL582" s="118"/>
      <c r="AM582" s="118"/>
      <c r="AN582" s="118"/>
      <c r="AO582" s="118"/>
      <c r="AP582" s="118"/>
      <c r="AQ582" s="118"/>
      <c r="AR582" s="118"/>
      <c r="AS582" s="118"/>
      <c r="AT582" s="118"/>
      <c r="AU582" s="118"/>
      <c r="AV582" s="118"/>
      <c r="AW582" s="118"/>
      <c r="AX582" s="118"/>
      <c r="AY582" s="118"/>
      <c r="AZ582" s="118"/>
      <c r="BA582" s="118"/>
      <c r="BB582" s="118"/>
      <c r="BC582" s="118"/>
      <c r="BD582" s="118"/>
      <c r="BE582" s="118"/>
      <c r="BF582" s="119"/>
      <c r="BG582" s="116"/>
    </row>
    <row r="583" spans="1:59" x14ac:dyDescent="0.25">
      <c r="A583" s="116"/>
      <c r="B583" s="112"/>
      <c r="C583" s="117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  <c r="AL583" s="118"/>
      <c r="AM583" s="118"/>
      <c r="AN583" s="118"/>
      <c r="AO583" s="118"/>
      <c r="AP583" s="118"/>
      <c r="AQ583" s="118"/>
      <c r="AR583" s="118"/>
      <c r="AS583" s="118"/>
      <c r="AT583" s="118"/>
      <c r="AU583" s="118"/>
      <c r="AV583" s="118"/>
      <c r="AW583" s="118"/>
      <c r="AX583" s="118"/>
      <c r="AY583" s="118"/>
      <c r="AZ583" s="118"/>
      <c r="BA583" s="118"/>
      <c r="BB583" s="118"/>
      <c r="BC583" s="118"/>
      <c r="BD583" s="118"/>
      <c r="BE583" s="118"/>
      <c r="BF583" s="119"/>
      <c r="BG583" s="116"/>
    </row>
    <row r="584" spans="1:59" x14ac:dyDescent="0.25">
      <c r="A584" s="116"/>
      <c r="B584" s="112"/>
      <c r="C584" s="117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  <c r="AL584" s="118"/>
      <c r="AM584" s="118"/>
      <c r="AN584" s="118"/>
      <c r="AO584" s="118"/>
      <c r="AP584" s="118"/>
      <c r="AQ584" s="118"/>
      <c r="AR584" s="118"/>
      <c r="AS584" s="118"/>
      <c r="AT584" s="118"/>
      <c r="AU584" s="118"/>
      <c r="AV584" s="118"/>
      <c r="AW584" s="118"/>
      <c r="AX584" s="118"/>
      <c r="AY584" s="118"/>
      <c r="AZ584" s="118"/>
      <c r="BA584" s="118"/>
      <c r="BB584" s="118"/>
      <c r="BC584" s="118"/>
      <c r="BD584" s="118"/>
      <c r="BE584" s="118"/>
      <c r="BF584" s="119"/>
      <c r="BG584" s="116"/>
    </row>
    <row r="585" spans="1:59" x14ac:dyDescent="0.25">
      <c r="A585" s="116"/>
      <c r="B585" s="112"/>
      <c r="C585" s="117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  <c r="AL585" s="118"/>
      <c r="AM585" s="118"/>
      <c r="AN585" s="118"/>
      <c r="AO585" s="118"/>
      <c r="AP585" s="118"/>
      <c r="AQ585" s="118"/>
      <c r="AR585" s="118"/>
      <c r="AS585" s="118"/>
      <c r="AT585" s="118"/>
      <c r="AU585" s="118"/>
      <c r="AV585" s="118"/>
      <c r="AW585" s="118"/>
      <c r="AX585" s="118"/>
      <c r="AY585" s="118"/>
      <c r="AZ585" s="118"/>
      <c r="BA585" s="118"/>
      <c r="BB585" s="118"/>
      <c r="BC585" s="118"/>
      <c r="BD585" s="118"/>
      <c r="BE585" s="118"/>
      <c r="BF585" s="119"/>
      <c r="BG585" s="116"/>
    </row>
    <row r="586" spans="1:59" x14ac:dyDescent="0.25">
      <c r="A586" s="116"/>
      <c r="B586" s="112"/>
      <c r="C586" s="117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  <c r="AL586" s="118"/>
      <c r="AM586" s="118"/>
      <c r="AN586" s="118"/>
      <c r="AO586" s="118"/>
      <c r="AP586" s="118"/>
      <c r="AQ586" s="118"/>
      <c r="AR586" s="118"/>
      <c r="AS586" s="118"/>
      <c r="AT586" s="118"/>
      <c r="AU586" s="118"/>
      <c r="AV586" s="118"/>
      <c r="AW586" s="118"/>
      <c r="AX586" s="118"/>
      <c r="AY586" s="118"/>
      <c r="AZ586" s="118"/>
      <c r="BA586" s="118"/>
      <c r="BB586" s="118"/>
      <c r="BC586" s="118"/>
      <c r="BD586" s="118"/>
      <c r="BE586" s="118"/>
      <c r="BF586" s="119"/>
      <c r="BG586" s="116"/>
    </row>
    <row r="587" spans="1:59" x14ac:dyDescent="0.25">
      <c r="A587" s="116"/>
      <c r="B587" s="112"/>
      <c r="C587" s="117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  <c r="AL587" s="118"/>
      <c r="AM587" s="118"/>
      <c r="AN587" s="118"/>
      <c r="AO587" s="118"/>
      <c r="AP587" s="118"/>
      <c r="AQ587" s="118"/>
      <c r="AR587" s="118"/>
      <c r="AS587" s="118"/>
      <c r="AT587" s="118"/>
      <c r="AU587" s="118"/>
      <c r="AV587" s="118"/>
      <c r="AW587" s="118"/>
      <c r="AX587" s="118"/>
      <c r="AY587" s="118"/>
      <c r="AZ587" s="118"/>
      <c r="BA587" s="118"/>
      <c r="BB587" s="118"/>
      <c r="BC587" s="118"/>
      <c r="BD587" s="118"/>
      <c r="BE587" s="118"/>
      <c r="BF587" s="119"/>
      <c r="BG587" s="116"/>
    </row>
    <row r="588" spans="1:59" x14ac:dyDescent="0.25">
      <c r="A588" s="116"/>
      <c r="B588" s="112"/>
      <c r="C588" s="117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  <c r="AL588" s="118"/>
      <c r="AM588" s="118"/>
      <c r="AN588" s="118"/>
      <c r="AO588" s="118"/>
      <c r="AP588" s="118"/>
      <c r="AQ588" s="118"/>
      <c r="AR588" s="118"/>
      <c r="AS588" s="118"/>
      <c r="AT588" s="118"/>
      <c r="AU588" s="118"/>
      <c r="AV588" s="118"/>
      <c r="AW588" s="118"/>
      <c r="AX588" s="118"/>
      <c r="AY588" s="118"/>
      <c r="AZ588" s="118"/>
      <c r="BA588" s="118"/>
      <c r="BB588" s="118"/>
      <c r="BC588" s="118"/>
      <c r="BD588" s="118"/>
      <c r="BE588" s="118"/>
      <c r="BF588" s="119"/>
      <c r="BG588" s="116"/>
    </row>
    <row r="589" spans="1:59" x14ac:dyDescent="0.25">
      <c r="A589" s="116"/>
      <c r="B589" s="112"/>
      <c r="C589" s="117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  <c r="AL589" s="118"/>
      <c r="AM589" s="118"/>
      <c r="AN589" s="118"/>
      <c r="AO589" s="118"/>
      <c r="AP589" s="118"/>
      <c r="AQ589" s="118"/>
      <c r="AR589" s="118"/>
      <c r="AS589" s="118"/>
      <c r="AT589" s="118"/>
      <c r="AU589" s="118"/>
      <c r="AV589" s="118"/>
      <c r="AW589" s="118"/>
      <c r="AX589" s="118"/>
      <c r="AY589" s="118"/>
      <c r="AZ589" s="118"/>
      <c r="BA589" s="118"/>
      <c r="BB589" s="118"/>
      <c r="BC589" s="118"/>
      <c r="BD589" s="118"/>
      <c r="BE589" s="118"/>
      <c r="BF589" s="119"/>
      <c r="BG589" s="116"/>
    </row>
    <row r="590" spans="1:59" x14ac:dyDescent="0.25">
      <c r="A590" s="116"/>
      <c r="B590" s="112"/>
      <c r="C590" s="117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  <c r="AL590" s="118"/>
      <c r="AM590" s="118"/>
      <c r="AN590" s="118"/>
      <c r="AO590" s="118"/>
      <c r="AP590" s="118"/>
      <c r="AQ590" s="118"/>
      <c r="AR590" s="118"/>
      <c r="AS590" s="118"/>
      <c r="AT590" s="118"/>
      <c r="AU590" s="118"/>
      <c r="AV590" s="118"/>
      <c r="AW590" s="118"/>
      <c r="AX590" s="118"/>
      <c r="AY590" s="118"/>
      <c r="AZ590" s="118"/>
      <c r="BA590" s="118"/>
      <c r="BB590" s="118"/>
      <c r="BC590" s="118"/>
      <c r="BD590" s="118"/>
      <c r="BE590" s="118"/>
      <c r="BF590" s="119"/>
      <c r="BG590" s="116"/>
    </row>
    <row r="591" spans="1:59" x14ac:dyDescent="0.25">
      <c r="A591" s="116"/>
      <c r="B591" s="112"/>
      <c r="C591" s="117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  <c r="AL591" s="118"/>
      <c r="AM591" s="118"/>
      <c r="AN591" s="118"/>
      <c r="AO591" s="118"/>
      <c r="AP591" s="118"/>
      <c r="AQ591" s="118"/>
      <c r="AR591" s="118"/>
      <c r="AS591" s="118"/>
      <c r="AT591" s="118"/>
      <c r="AU591" s="118"/>
      <c r="AV591" s="118"/>
      <c r="AW591" s="118"/>
      <c r="AX591" s="118"/>
      <c r="AY591" s="118"/>
      <c r="AZ591" s="118"/>
      <c r="BA591" s="118"/>
      <c r="BB591" s="118"/>
      <c r="BC591" s="118"/>
      <c r="BD591" s="118"/>
      <c r="BE591" s="118"/>
      <c r="BF591" s="119"/>
      <c r="BG591" s="116"/>
    </row>
    <row r="592" spans="1:59" x14ac:dyDescent="0.25">
      <c r="A592" s="116"/>
      <c r="B592" s="112"/>
      <c r="C592" s="117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  <c r="AL592" s="118"/>
      <c r="AM592" s="118"/>
      <c r="AN592" s="118"/>
      <c r="AO592" s="118"/>
      <c r="AP592" s="118"/>
      <c r="AQ592" s="118"/>
      <c r="AR592" s="118"/>
      <c r="AS592" s="118"/>
      <c r="AT592" s="118"/>
      <c r="AU592" s="118"/>
      <c r="AV592" s="118"/>
      <c r="AW592" s="118"/>
      <c r="AX592" s="118"/>
      <c r="AY592" s="118"/>
      <c r="AZ592" s="118"/>
      <c r="BA592" s="118"/>
      <c r="BB592" s="118"/>
      <c r="BC592" s="118"/>
      <c r="BD592" s="118"/>
      <c r="BE592" s="118"/>
      <c r="BF592" s="119"/>
      <c r="BG592" s="116"/>
    </row>
    <row r="593" spans="1:59" x14ac:dyDescent="0.25">
      <c r="A593" s="116"/>
      <c r="B593" s="112"/>
      <c r="C593" s="117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  <c r="AL593" s="118"/>
      <c r="AM593" s="118"/>
      <c r="AN593" s="118"/>
      <c r="AO593" s="118"/>
      <c r="AP593" s="118"/>
      <c r="AQ593" s="118"/>
      <c r="AR593" s="118"/>
      <c r="AS593" s="118"/>
      <c r="AT593" s="118"/>
      <c r="AU593" s="118"/>
      <c r="AV593" s="118"/>
      <c r="AW593" s="118"/>
      <c r="AX593" s="118"/>
      <c r="AY593" s="118"/>
      <c r="AZ593" s="118"/>
      <c r="BA593" s="118"/>
      <c r="BB593" s="118"/>
      <c r="BC593" s="118"/>
      <c r="BD593" s="118"/>
      <c r="BE593" s="118"/>
      <c r="BF593" s="119"/>
      <c r="BG593" s="116"/>
    </row>
    <row r="594" spans="1:59" x14ac:dyDescent="0.25">
      <c r="A594" s="116"/>
      <c r="B594" s="112"/>
      <c r="C594" s="117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  <c r="AL594" s="118"/>
      <c r="AM594" s="118"/>
      <c r="AN594" s="118"/>
      <c r="AO594" s="118"/>
      <c r="AP594" s="118"/>
      <c r="AQ594" s="118"/>
      <c r="AR594" s="118"/>
      <c r="AS594" s="118"/>
      <c r="AT594" s="118"/>
      <c r="AU594" s="118"/>
      <c r="AV594" s="118"/>
      <c r="AW594" s="118"/>
      <c r="AX594" s="118"/>
      <c r="AY594" s="118"/>
      <c r="AZ594" s="118"/>
      <c r="BA594" s="118"/>
      <c r="BB594" s="118"/>
      <c r="BC594" s="118"/>
      <c r="BD594" s="118"/>
      <c r="BE594" s="118"/>
      <c r="BF594" s="119"/>
      <c r="BG594" s="116"/>
    </row>
    <row r="595" spans="1:59" x14ac:dyDescent="0.25">
      <c r="A595" s="116"/>
      <c r="B595" s="112"/>
      <c r="C595" s="117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  <c r="AL595" s="118"/>
      <c r="AM595" s="118"/>
      <c r="AN595" s="118"/>
      <c r="AO595" s="118"/>
      <c r="AP595" s="118"/>
      <c r="AQ595" s="118"/>
      <c r="AR595" s="118"/>
      <c r="AS595" s="118"/>
      <c r="AT595" s="118"/>
      <c r="AU595" s="118"/>
      <c r="AV595" s="118"/>
      <c r="AW595" s="118"/>
      <c r="AX595" s="118"/>
      <c r="AY595" s="118"/>
      <c r="AZ595" s="118"/>
      <c r="BA595" s="118"/>
      <c r="BB595" s="118"/>
      <c r="BC595" s="118"/>
      <c r="BD595" s="118"/>
      <c r="BE595" s="118"/>
      <c r="BF595" s="119"/>
      <c r="BG595" s="116"/>
    </row>
    <row r="596" spans="1:59" x14ac:dyDescent="0.25">
      <c r="A596" s="116"/>
      <c r="B596" s="112"/>
      <c r="C596" s="117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  <c r="AL596" s="118"/>
      <c r="AM596" s="118"/>
      <c r="AN596" s="118"/>
      <c r="AO596" s="118"/>
      <c r="AP596" s="118"/>
      <c r="AQ596" s="118"/>
      <c r="AR596" s="118"/>
      <c r="AS596" s="118"/>
      <c r="AT596" s="118"/>
      <c r="AU596" s="118"/>
      <c r="AV596" s="118"/>
      <c r="AW596" s="118"/>
      <c r="AX596" s="118"/>
      <c r="AY596" s="118"/>
      <c r="AZ596" s="118"/>
      <c r="BA596" s="118"/>
      <c r="BB596" s="118"/>
      <c r="BC596" s="118"/>
      <c r="BD596" s="118"/>
      <c r="BE596" s="118"/>
      <c r="BF596" s="119"/>
      <c r="BG596" s="116"/>
    </row>
    <row r="597" spans="1:59" x14ac:dyDescent="0.25">
      <c r="A597" s="116"/>
      <c r="B597" s="112"/>
      <c r="C597" s="117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  <c r="AL597" s="118"/>
      <c r="AM597" s="118"/>
      <c r="AN597" s="118"/>
      <c r="AO597" s="118"/>
      <c r="AP597" s="118"/>
      <c r="AQ597" s="118"/>
      <c r="AR597" s="118"/>
      <c r="AS597" s="118"/>
      <c r="AT597" s="118"/>
      <c r="AU597" s="118"/>
      <c r="AV597" s="118"/>
      <c r="AW597" s="118"/>
      <c r="AX597" s="118"/>
      <c r="AY597" s="118"/>
      <c r="AZ597" s="118"/>
      <c r="BA597" s="118"/>
      <c r="BB597" s="118"/>
      <c r="BC597" s="118"/>
      <c r="BD597" s="118"/>
      <c r="BE597" s="118"/>
      <c r="BF597" s="119"/>
      <c r="BG597" s="116"/>
    </row>
    <row r="598" spans="1:59" x14ac:dyDescent="0.25">
      <c r="A598" s="116"/>
      <c r="B598" s="112"/>
      <c r="C598" s="117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  <c r="AL598" s="118"/>
      <c r="AM598" s="118"/>
      <c r="AN598" s="118"/>
      <c r="AO598" s="118"/>
      <c r="AP598" s="118"/>
      <c r="AQ598" s="118"/>
      <c r="AR598" s="118"/>
      <c r="AS598" s="118"/>
      <c r="AT598" s="118"/>
      <c r="AU598" s="118"/>
      <c r="AV598" s="118"/>
      <c r="AW598" s="118"/>
      <c r="AX598" s="118"/>
      <c r="AY598" s="118"/>
      <c r="AZ598" s="118"/>
      <c r="BA598" s="118"/>
      <c r="BB598" s="118"/>
      <c r="BC598" s="118"/>
      <c r="BD598" s="118"/>
      <c r="BE598" s="118"/>
      <c r="BF598" s="119"/>
      <c r="BG598" s="116"/>
    </row>
    <row r="599" spans="1:59" x14ac:dyDescent="0.25">
      <c r="A599" s="116"/>
      <c r="B599" s="112"/>
      <c r="C599" s="117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  <c r="AL599" s="118"/>
      <c r="AM599" s="118"/>
      <c r="AN599" s="118"/>
      <c r="AO599" s="118"/>
      <c r="AP599" s="118"/>
      <c r="AQ599" s="118"/>
      <c r="AR599" s="118"/>
      <c r="AS599" s="118"/>
      <c r="AT599" s="118"/>
      <c r="AU599" s="118"/>
      <c r="AV599" s="118"/>
      <c r="AW599" s="118"/>
      <c r="AX599" s="118"/>
      <c r="AY599" s="118"/>
      <c r="AZ599" s="118"/>
      <c r="BA599" s="118"/>
      <c r="BB599" s="118"/>
      <c r="BC599" s="118"/>
      <c r="BD599" s="118"/>
      <c r="BE599" s="118"/>
      <c r="BF599" s="119"/>
      <c r="BG599" s="116"/>
    </row>
    <row r="600" spans="1:59" x14ac:dyDescent="0.25">
      <c r="A600" s="116"/>
      <c r="B600" s="112"/>
      <c r="C600" s="117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  <c r="AL600" s="118"/>
      <c r="AM600" s="118"/>
      <c r="AN600" s="118"/>
      <c r="AO600" s="118"/>
      <c r="AP600" s="118"/>
      <c r="AQ600" s="118"/>
      <c r="AR600" s="118"/>
      <c r="AS600" s="118"/>
      <c r="AT600" s="118"/>
      <c r="AU600" s="118"/>
      <c r="AV600" s="118"/>
      <c r="AW600" s="118"/>
      <c r="AX600" s="118"/>
      <c r="AY600" s="118"/>
      <c r="AZ600" s="118"/>
      <c r="BA600" s="118"/>
      <c r="BB600" s="118"/>
      <c r="BC600" s="118"/>
      <c r="BD600" s="118"/>
      <c r="BE600" s="118"/>
      <c r="BF600" s="119"/>
      <c r="BG600" s="116"/>
    </row>
    <row r="601" spans="1:59" x14ac:dyDescent="0.25">
      <c r="A601" s="116"/>
      <c r="B601" s="112"/>
      <c r="C601" s="117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  <c r="AL601" s="118"/>
      <c r="AM601" s="118"/>
      <c r="AN601" s="118"/>
      <c r="AO601" s="118"/>
      <c r="AP601" s="118"/>
      <c r="AQ601" s="118"/>
      <c r="AR601" s="118"/>
      <c r="AS601" s="118"/>
      <c r="AT601" s="118"/>
      <c r="AU601" s="118"/>
      <c r="AV601" s="118"/>
      <c r="AW601" s="118"/>
      <c r="AX601" s="118"/>
      <c r="AY601" s="118"/>
      <c r="AZ601" s="118"/>
      <c r="BA601" s="118"/>
      <c r="BB601" s="118"/>
      <c r="BC601" s="118"/>
      <c r="BD601" s="118"/>
      <c r="BE601" s="118"/>
      <c r="BF601" s="119"/>
      <c r="BG601" s="116"/>
    </row>
    <row r="602" spans="1:59" x14ac:dyDescent="0.25">
      <c r="A602" s="116"/>
      <c r="B602" s="112"/>
      <c r="C602" s="117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  <c r="AL602" s="118"/>
      <c r="AM602" s="118"/>
      <c r="AN602" s="118"/>
      <c r="AO602" s="118"/>
      <c r="AP602" s="118"/>
      <c r="AQ602" s="118"/>
      <c r="AR602" s="118"/>
      <c r="AS602" s="118"/>
      <c r="AT602" s="118"/>
      <c r="AU602" s="118"/>
      <c r="AV602" s="118"/>
      <c r="AW602" s="118"/>
      <c r="AX602" s="118"/>
      <c r="AY602" s="118"/>
      <c r="AZ602" s="118"/>
      <c r="BA602" s="118"/>
      <c r="BB602" s="118"/>
      <c r="BC602" s="118"/>
      <c r="BD602" s="118"/>
      <c r="BE602" s="118"/>
      <c r="BF602" s="119"/>
      <c r="BG602" s="116"/>
    </row>
    <row r="603" spans="1:59" x14ac:dyDescent="0.25">
      <c r="A603" s="116"/>
      <c r="B603" s="112"/>
      <c r="C603" s="117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  <c r="AL603" s="118"/>
      <c r="AM603" s="118"/>
      <c r="AN603" s="118"/>
      <c r="AO603" s="118"/>
      <c r="AP603" s="118"/>
      <c r="AQ603" s="118"/>
      <c r="AR603" s="118"/>
      <c r="AS603" s="118"/>
      <c r="AT603" s="118"/>
      <c r="AU603" s="118"/>
      <c r="AV603" s="118"/>
      <c r="AW603" s="118"/>
      <c r="AX603" s="118"/>
      <c r="AY603" s="118"/>
      <c r="AZ603" s="118"/>
      <c r="BA603" s="118"/>
      <c r="BB603" s="118"/>
      <c r="BC603" s="118"/>
      <c r="BD603" s="118"/>
      <c r="BE603" s="118"/>
      <c r="BF603" s="119"/>
      <c r="BG603" s="116"/>
    </row>
    <row r="604" spans="1:59" x14ac:dyDescent="0.25">
      <c r="A604" s="116"/>
      <c r="B604" s="112"/>
      <c r="C604" s="117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  <c r="AL604" s="118"/>
      <c r="AM604" s="118"/>
      <c r="AN604" s="118"/>
      <c r="AO604" s="118"/>
      <c r="AP604" s="118"/>
      <c r="AQ604" s="118"/>
      <c r="AR604" s="118"/>
      <c r="AS604" s="118"/>
      <c r="AT604" s="118"/>
      <c r="AU604" s="118"/>
      <c r="AV604" s="118"/>
      <c r="AW604" s="118"/>
      <c r="AX604" s="118"/>
      <c r="AY604" s="118"/>
      <c r="AZ604" s="118"/>
      <c r="BA604" s="118"/>
      <c r="BB604" s="118"/>
      <c r="BC604" s="118"/>
      <c r="BD604" s="118"/>
      <c r="BE604" s="118"/>
      <c r="BF604" s="119"/>
      <c r="BG604" s="116"/>
    </row>
    <row r="605" spans="1:59" x14ac:dyDescent="0.25">
      <c r="A605" s="116"/>
      <c r="B605" s="112"/>
      <c r="C605" s="117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  <c r="AL605" s="118"/>
      <c r="AM605" s="118"/>
      <c r="AN605" s="118"/>
      <c r="AO605" s="118"/>
      <c r="AP605" s="118"/>
      <c r="AQ605" s="118"/>
      <c r="AR605" s="118"/>
      <c r="AS605" s="118"/>
      <c r="AT605" s="118"/>
      <c r="AU605" s="118"/>
      <c r="AV605" s="118"/>
      <c r="AW605" s="118"/>
      <c r="AX605" s="118"/>
      <c r="AY605" s="118"/>
      <c r="AZ605" s="118"/>
      <c r="BA605" s="118"/>
      <c r="BB605" s="118"/>
      <c r="BC605" s="118"/>
      <c r="BD605" s="118"/>
      <c r="BE605" s="118"/>
      <c r="BF605" s="119"/>
      <c r="BG605" s="116"/>
    </row>
    <row r="606" spans="1:59" x14ac:dyDescent="0.25">
      <c r="A606" s="116"/>
      <c r="B606" s="112"/>
      <c r="C606" s="117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  <c r="AL606" s="118"/>
      <c r="AM606" s="118"/>
      <c r="AN606" s="118"/>
      <c r="AO606" s="118"/>
      <c r="AP606" s="118"/>
      <c r="AQ606" s="118"/>
      <c r="AR606" s="118"/>
      <c r="AS606" s="118"/>
      <c r="AT606" s="118"/>
      <c r="AU606" s="118"/>
      <c r="AV606" s="118"/>
      <c r="AW606" s="118"/>
      <c r="AX606" s="118"/>
      <c r="AY606" s="118"/>
      <c r="AZ606" s="118"/>
      <c r="BA606" s="118"/>
      <c r="BB606" s="118"/>
      <c r="BC606" s="118"/>
      <c r="BD606" s="118"/>
      <c r="BE606" s="118"/>
      <c r="BF606" s="119"/>
      <c r="BG606" s="116"/>
    </row>
    <row r="607" spans="1:59" x14ac:dyDescent="0.25">
      <c r="A607" s="116"/>
      <c r="B607" s="112"/>
      <c r="C607" s="117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  <c r="AL607" s="118"/>
      <c r="AM607" s="118"/>
      <c r="AN607" s="118"/>
      <c r="AO607" s="118"/>
      <c r="AP607" s="118"/>
      <c r="AQ607" s="118"/>
      <c r="AR607" s="118"/>
      <c r="AS607" s="118"/>
      <c r="AT607" s="118"/>
      <c r="AU607" s="118"/>
      <c r="AV607" s="118"/>
      <c r="AW607" s="118"/>
      <c r="AX607" s="118"/>
      <c r="AY607" s="118"/>
      <c r="AZ607" s="118"/>
      <c r="BA607" s="118"/>
      <c r="BB607" s="118"/>
      <c r="BC607" s="118"/>
      <c r="BD607" s="118"/>
      <c r="BE607" s="118"/>
      <c r="BF607" s="119"/>
      <c r="BG607" s="116"/>
    </row>
    <row r="608" spans="1:59" x14ac:dyDescent="0.25">
      <c r="A608" s="116"/>
      <c r="B608" s="112"/>
      <c r="C608" s="117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  <c r="AL608" s="118"/>
      <c r="AM608" s="118"/>
      <c r="AN608" s="118"/>
      <c r="AO608" s="118"/>
      <c r="AP608" s="118"/>
      <c r="AQ608" s="118"/>
      <c r="AR608" s="118"/>
      <c r="AS608" s="118"/>
      <c r="AT608" s="118"/>
      <c r="AU608" s="118"/>
      <c r="AV608" s="118"/>
      <c r="AW608" s="118"/>
      <c r="AX608" s="118"/>
      <c r="AY608" s="118"/>
      <c r="AZ608" s="118"/>
      <c r="BA608" s="118"/>
      <c r="BB608" s="118"/>
      <c r="BC608" s="118"/>
      <c r="BD608" s="118"/>
      <c r="BE608" s="118"/>
      <c r="BF608" s="119"/>
      <c r="BG608" s="116"/>
    </row>
    <row r="609" spans="1:59" x14ac:dyDescent="0.25">
      <c r="A609" s="116"/>
      <c r="B609" s="112"/>
      <c r="C609" s="117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  <c r="AL609" s="118"/>
      <c r="AM609" s="118"/>
      <c r="AN609" s="118"/>
      <c r="AO609" s="118"/>
      <c r="AP609" s="118"/>
      <c r="AQ609" s="118"/>
      <c r="AR609" s="118"/>
      <c r="AS609" s="118"/>
      <c r="AT609" s="118"/>
      <c r="AU609" s="118"/>
      <c r="AV609" s="118"/>
      <c r="AW609" s="118"/>
      <c r="AX609" s="118"/>
      <c r="AY609" s="118"/>
      <c r="AZ609" s="118"/>
      <c r="BA609" s="118"/>
      <c r="BB609" s="118"/>
      <c r="BC609" s="118"/>
      <c r="BD609" s="118"/>
      <c r="BE609" s="118"/>
      <c r="BF609" s="119"/>
      <c r="BG609" s="116"/>
    </row>
    <row r="610" spans="1:59" x14ac:dyDescent="0.25">
      <c r="A610" s="116"/>
      <c r="B610" s="112"/>
      <c r="C610" s="117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  <c r="AL610" s="118"/>
      <c r="AM610" s="118"/>
      <c r="AN610" s="118"/>
      <c r="AO610" s="118"/>
      <c r="AP610" s="118"/>
      <c r="AQ610" s="118"/>
      <c r="AR610" s="118"/>
      <c r="AS610" s="118"/>
      <c r="AT610" s="118"/>
      <c r="AU610" s="118"/>
      <c r="AV610" s="118"/>
      <c r="AW610" s="118"/>
      <c r="AX610" s="118"/>
      <c r="AY610" s="118"/>
      <c r="AZ610" s="118"/>
      <c r="BA610" s="118"/>
      <c r="BB610" s="118"/>
      <c r="BC610" s="118"/>
      <c r="BD610" s="118"/>
      <c r="BE610" s="118"/>
      <c r="BF610" s="119"/>
      <c r="BG610" s="116"/>
    </row>
    <row r="611" spans="1:59" x14ac:dyDescent="0.25">
      <c r="A611" s="116"/>
      <c r="B611" s="112"/>
      <c r="C611" s="117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  <c r="AL611" s="118"/>
      <c r="AM611" s="118"/>
      <c r="AN611" s="118"/>
      <c r="AO611" s="118"/>
      <c r="AP611" s="118"/>
      <c r="AQ611" s="118"/>
      <c r="AR611" s="118"/>
      <c r="AS611" s="118"/>
      <c r="AT611" s="118"/>
      <c r="AU611" s="118"/>
      <c r="AV611" s="118"/>
      <c r="AW611" s="118"/>
      <c r="AX611" s="118"/>
      <c r="AY611" s="118"/>
      <c r="AZ611" s="118"/>
      <c r="BA611" s="118"/>
      <c r="BB611" s="118"/>
      <c r="BC611" s="118"/>
      <c r="BD611" s="118"/>
      <c r="BE611" s="118"/>
      <c r="BF611" s="119"/>
      <c r="BG611" s="116"/>
    </row>
    <row r="612" spans="1:59" x14ac:dyDescent="0.25">
      <c r="A612" s="116"/>
      <c r="B612" s="112"/>
      <c r="C612" s="117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  <c r="AL612" s="118"/>
      <c r="AM612" s="118"/>
      <c r="AN612" s="118"/>
      <c r="AO612" s="118"/>
      <c r="AP612" s="118"/>
      <c r="AQ612" s="118"/>
      <c r="AR612" s="118"/>
      <c r="AS612" s="118"/>
      <c r="AT612" s="118"/>
      <c r="AU612" s="118"/>
      <c r="AV612" s="118"/>
      <c r="AW612" s="118"/>
      <c r="AX612" s="118"/>
      <c r="AY612" s="118"/>
      <c r="AZ612" s="118"/>
      <c r="BA612" s="118"/>
      <c r="BB612" s="118"/>
      <c r="BC612" s="118"/>
      <c r="BD612" s="118"/>
      <c r="BE612" s="118"/>
      <c r="BF612" s="119"/>
      <c r="BG612" s="116"/>
    </row>
    <row r="613" spans="1:59" x14ac:dyDescent="0.25">
      <c r="A613" s="116"/>
      <c r="B613" s="112"/>
      <c r="C613" s="117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  <c r="AL613" s="118"/>
      <c r="AM613" s="118"/>
      <c r="AN613" s="118"/>
      <c r="AO613" s="118"/>
      <c r="AP613" s="118"/>
      <c r="AQ613" s="118"/>
      <c r="AR613" s="118"/>
      <c r="AS613" s="118"/>
      <c r="AT613" s="118"/>
      <c r="AU613" s="118"/>
      <c r="AV613" s="118"/>
      <c r="AW613" s="118"/>
      <c r="AX613" s="118"/>
      <c r="AY613" s="118"/>
      <c r="AZ613" s="118"/>
      <c r="BA613" s="118"/>
      <c r="BB613" s="118"/>
      <c r="BC613" s="118"/>
      <c r="BD613" s="118"/>
      <c r="BE613" s="118"/>
      <c r="BF613" s="119"/>
      <c r="BG613" s="116"/>
    </row>
    <row r="614" spans="1:59" x14ac:dyDescent="0.25">
      <c r="A614" s="116"/>
      <c r="B614" s="112"/>
      <c r="C614" s="117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  <c r="AL614" s="118"/>
      <c r="AM614" s="118"/>
      <c r="AN614" s="118"/>
      <c r="AO614" s="118"/>
      <c r="AP614" s="118"/>
      <c r="AQ614" s="118"/>
      <c r="AR614" s="118"/>
      <c r="AS614" s="118"/>
      <c r="AT614" s="118"/>
      <c r="AU614" s="118"/>
      <c r="AV614" s="118"/>
      <c r="AW614" s="118"/>
      <c r="AX614" s="118"/>
      <c r="AY614" s="118"/>
      <c r="AZ614" s="118"/>
      <c r="BA614" s="118"/>
      <c r="BB614" s="118"/>
      <c r="BC614" s="118"/>
      <c r="BD614" s="118"/>
      <c r="BE614" s="118"/>
      <c r="BF614" s="119"/>
      <c r="BG614" s="116"/>
    </row>
    <row r="615" spans="1:59" x14ac:dyDescent="0.25">
      <c r="A615" s="116"/>
      <c r="B615" s="112"/>
      <c r="C615" s="117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  <c r="AL615" s="118"/>
      <c r="AM615" s="118"/>
      <c r="AN615" s="118"/>
      <c r="AO615" s="118"/>
      <c r="AP615" s="118"/>
      <c r="AQ615" s="118"/>
      <c r="AR615" s="118"/>
      <c r="AS615" s="118"/>
      <c r="AT615" s="118"/>
      <c r="AU615" s="118"/>
      <c r="AV615" s="118"/>
      <c r="AW615" s="118"/>
      <c r="AX615" s="118"/>
      <c r="AY615" s="118"/>
      <c r="AZ615" s="118"/>
      <c r="BA615" s="118"/>
      <c r="BB615" s="118"/>
      <c r="BC615" s="118"/>
      <c r="BD615" s="118"/>
      <c r="BE615" s="118"/>
      <c r="BF615" s="119"/>
      <c r="BG615" s="116"/>
    </row>
    <row r="616" spans="1:59" x14ac:dyDescent="0.25">
      <c r="A616" s="116"/>
      <c r="B616" s="112"/>
      <c r="C616" s="117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  <c r="AL616" s="118"/>
      <c r="AM616" s="118"/>
      <c r="AN616" s="118"/>
      <c r="AO616" s="118"/>
      <c r="AP616" s="118"/>
      <c r="AQ616" s="118"/>
      <c r="AR616" s="118"/>
      <c r="AS616" s="118"/>
      <c r="AT616" s="118"/>
      <c r="AU616" s="118"/>
      <c r="AV616" s="118"/>
      <c r="AW616" s="118"/>
      <c r="AX616" s="118"/>
      <c r="AY616" s="118"/>
      <c r="AZ616" s="118"/>
      <c r="BA616" s="118"/>
      <c r="BB616" s="118"/>
      <c r="BC616" s="118"/>
      <c r="BD616" s="118"/>
      <c r="BE616" s="118"/>
      <c r="BF616" s="119"/>
      <c r="BG616" s="116"/>
    </row>
    <row r="617" spans="1:59" x14ac:dyDescent="0.25">
      <c r="A617" s="116"/>
      <c r="B617" s="112"/>
      <c r="C617" s="117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  <c r="AL617" s="118"/>
      <c r="AM617" s="118"/>
      <c r="AN617" s="118"/>
      <c r="AO617" s="118"/>
      <c r="AP617" s="118"/>
      <c r="AQ617" s="118"/>
      <c r="AR617" s="118"/>
      <c r="AS617" s="118"/>
      <c r="AT617" s="118"/>
      <c r="AU617" s="118"/>
      <c r="AV617" s="118"/>
      <c r="AW617" s="118"/>
      <c r="AX617" s="118"/>
      <c r="AY617" s="118"/>
      <c r="AZ617" s="118"/>
      <c r="BA617" s="118"/>
      <c r="BB617" s="118"/>
      <c r="BC617" s="118"/>
      <c r="BD617" s="118"/>
      <c r="BE617" s="118"/>
      <c r="BF617" s="119"/>
      <c r="BG617" s="116"/>
    </row>
    <row r="618" spans="1:59" x14ac:dyDescent="0.25">
      <c r="A618" s="116"/>
      <c r="B618" s="112"/>
      <c r="C618" s="117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  <c r="AL618" s="118"/>
      <c r="AM618" s="118"/>
      <c r="AN618" s="118"/>
      <c r="AO618" s="118"/>
      <c r="AP618" s="118"/>
      <c r="AQ618" s="118"/>
      <c r="AR618" s="118"/>
      <c r="AS618" s="118"/>
      <c r="AT618" s="118"/>
      <c r="AU618" s="118"/>
      <c r="AV618" s="118"/>
      <c r="AW618" s="118"/>
      <c r="AX618" s="118"/>
      <c r="AY618" s="118"/>
      <c r="AZ618" s="118"/>
      <c r="BA618" s="118"/>
      <c r="BB618" s="118"/>
      <c r="BC618" s="118"/>
      <c r="BD618" s="118"/>
      <c r="BE618" s="118"/>
      <c r="BF618" s="119"/>
      <c r="BG618" s="116"/>
    </row>
    <row r="619" spans="1:59" x14ac:dyDescent="0.25">
      <c r="A619" s="116"/>
      <c r="B619" s="112"/>
      <c r="C619" s="117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  <c r="AL619" s="118"/>
      <c r="AM619" s="118"/>
      <c r="AN619" s="118"/>
      <c r="AO619" s="118"/>
      <c r="AP619" s="118"/>
      <c r="AQ619" s="118"/>
      <c r="AR619" s="118"/>
      <c r="AS619" s="118"/>
      <c r="AT619" s="118"/>
      <c r="AU619" s="118"/>
      <c r="AV619" s="118"/>
      <c r="AW619" s="118"/>
      <c r="AX619" s="118"/>
      <c r="AY619" s="118"/>
      <c r="AZ619" s="118"/>
      <c r="BA619" s="118"/>
      <c r="BB619" s="118"/>
      <c r="BC619" s="118"/>
      <c r="BD619" s="118"/>
      <c r="BE619" s="118"/>
      <c r="BF619" s="119"/>
      <c r="BG619" s="116"/>
    </row>
    <row r="620" spans="1:59" x14ac:dyDescent="0.25">
      <c r="A620" s="116"/>
      <c r="B620" s="112"/>
      <c r="C620" s="117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  <c r="AL620" s="118"/>
      <c r="AM620" s="118"/>
      <c r="AN620" s="118"/>
      <c r="AO620" s="118"/>
      <c r="AP620" s="118"/>
      <c r="AQ620" s="118"/>
      <c r="AR620" s="118"/>
      <c r="AS620" s="118"/>
      <c r="AT620" s="118"/>
      <c r="AU620" s="118"/>
      <c r="AV620" s="118"/>
      <c r="AW620" s="118"/>
      <c r="AX620" s="118"/>
      <c r="AY620" s="118"/>
      <c r="AZ620" s="118"/>
      <c r="BA620" s="118"/>
      <c r="BB620" s="118"/>
      <c r="BC620" s="118"/>
      <c r="BD620" s="118"/>
      <c r="BE620" s="118"/>
      <c r="BF620" s="119"/>
      <c r="BG620" s="116"/>
    </row>
    <row r="621" spans="1:59" x14ac:dyDescent="0.25">
      <c r="A621" s="116"/>
      <c r="B621" s="112"/>
      <c r="C621" s="117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  <c r="AL621" s="118"/>
      <c r="AM621" s="118"/>
      <c r="AN621" s="118"/>
      <c r="AO621" s="118"/>
      <c r="AP621" s="118"/>
      <c r="AQ621" s="118"/>
      <c r="AR621" s="118"/>
      <c r="AS621" s="118"/>
      <c r="AT621" s="118"/>
      <c r="AU621" s="118"/>
      <c r="AV621" s="118"/>
      <c r="AW621" s="118"/>
      <c r="AX621" s="118"/>
      <c r="AY621" s="118"/>
      <c r="AZ621" s="118"/>
      <c r="BA621" s="118"/>
      <c r="BB621" s="118"/>
      <c r="BC621" s="118"/>
      <c r="BD621" s="118"/>
      <c r="BE621" s="118"/>
      <c r="BF621" s="119"/>
      <c r="BG621" s="116"/>
    </row>
    <row r="622" spans="1:59" x14ac:dyDescent="0.25">
      <c r="A622" s="116"/>
      <c r="B622" s="112"/>
      <c r="C622" s="117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8"/>
      <c r="AS622" s="118"/>
      <c r="AT622" s="118"/>
      <c r="AU622" s="118"/>
      <c r="AV622" s="118"/>
      <c r="AW622" s="118"/>
      <c r="AX622" s="118"/>
      <c r="AY622" s="118"/>
      <c r="AZ622" s="118"/>
      <c r="BA622" s="118"/>
      <c r="BB622" s="118"/>
      <c r="BC622" s="118"/>
      <c r="BD622" s="118"/>
      <c r="BE622" s="118"/>
      <c r="BF622" s="119"/>
      <c r="BG622" s="116"/>
    </row>
    <row r="623" spans="1:59" x14ac:dyDescent="0.25">
      <c r="A623" s="116"/>
      <c r="B623" s="112"/>
      <c r="C623" s="117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8"/>
      <c r="AS623" s="118"/>
      <c r="AT623" s="118"/>
      <c r="AU623" s="118"/>
      <c r="AV623" s="118"/>
      <c r="AW623" s="118"/>
      <c r="AX623" s="118"/>
      <c r="AY623" s="118"/>
      <c r="AZ623" s="118"/>
      <c r="BA623" s="118"/>
      <c r="BB623" s="118"/>
      <c r="BC623" s="118"/>
      <c r="BD623" s="118"/>
      <c r="BE623" s="118"/>
      <c r="BF623" s="119"/>
      <c r="BG623" s="116"/>
    </row>
    <row r="624" spans="1:59" x14ac:dyDescent="0.25">
      <c r="A624" s="116"/>
      <c r="B624" s="112"/>
      <c r="C624" s="117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8"/>
      <c r="AS624" s="118"/>
      <c r="AT624" s="118"/>
      <c r="AU624" s="118"/>
      <c r="AV624" s="118"/>
      <c r="AW624" s="118"/>
      <c r="AX624" s="118"/>
      <c r="AY624" s="118"/>
      <c r="AZ624" s="118"/>
      <c r="BA624" s="118"/>
      <c r="BB624" s="118"/>
      <c r="BC624" s="118"/>
      <c r="BD624" s="118"/>
      <c r="BE624" s="118"/>
      <c r="BF624" s="119"/>
      <c r="BG624" s="116"/>
    </row>
    <row r="625" spans="1:59" x14ac:dyDescent="0.25">
      <c r="A625" s="116"/>
      <c r="B625" s="112"/>
      <c r="C625" s="117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8"/>
      <c r="AS625" s="118"/>
      <c r="AT625" s="118"/>
      <c r="AU625" s="118"/>
      <c r="AV625" s="118"/>
      <c r="AW625" s="118"/>
      <c r="AX625" s="118"/>
      <c r="AY625" s="118"/>
      <c r="AZ625" s="118"/>
      <c r="BA625" s="118"/>
      <c r="BB625" s="118"/>
      <c r="BC625" s="118"/>
      <c r="BD625" s="118"/>
      <c r="BE625" s="118"/>
      <c r="BF625" s="119"/>
      <c r="BG625" s="116"/>
    </row>
    <row r="626" spans="1:59" x14ac:dyDescent="0.25">
      <c r="A626" s="116"/>
      <c r="B626" s="112"/>
      <c r="C626" s="117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8"/>
      <c r="AS626" s="118"/>
      <c r="AT626" s="118"/>
      <c r="AU626" s="118"/>
      <c r="AV626" s="118"/>
      <c r="AW626" s="118"/>
      <c r="AX626" s="118"/>
      <c r="AY626" s="118"/>
      <c r="AZ626" s="118"/>
      <c r="BA626" s="118"/>
      <c r="BB626" s="118"/>
      <c r="BC626" s="118"/>
      <c r="BD626" s="118"/>
      <c r="BE626" s="118"/>
      <c r="BF626" s="119"/>
      <c r="BG626" s="116"/>
    </row>
    <row r="627" spans="1:59" x14ac:dyDescent="0.25">
      <c r="A627" s="116"/>
      <c r="B627" s="112"/>
      <c r="C627" s="117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  <c r="AL627" s="118"/>
      <c r="AM627" s="118"/>
      <c r="AN627" s="118"/>
      <c r="AO627" s="118"/>
      <c r="AP627" s="118"/>
      <c r="AQ627" s="118"/>
      <c r="AR627" s="118"/>
      <c r="AS627" s="118"/>
      <c r="AT627" s="118"/>
      <c r="AU627" s="118"/>
      <c r="AV627" s="118"/>
      <c r="AW627" s="118"/>
      <c r="AX627" s="118"/>
      <c r="AY627" s="118"/>
      <c r="AZ627" s="118"/>
      <c r="BA627" s="118"/>
      <c r="BB627" s="118"/>
      <c r="BC627" s="118"/>
      <c r="BD627" s="118"/>
      <c r="BE627" s="118"/>
      <c r="BF627" s="119"/>
      <c r="BG627" s="116"/>
    </row>
    <row r="628" spans="1:59" x14ac:dyDescent="0.25">
      <c r="A628" s="116"/>
      <c r="B628" s="112"/>
      <c r="C628" s="117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  <c r="AL628" s="118"/>
      <c r="AM628" s="118"/>
      <c r="AN628" s="118"/>
      <c r="AO628" s="118"/>
      <c r="AP628" s="118"/>
      <c r="AQ628" s="118"/>
      <c r="AR628" s="118"/>
      <c r="AS628" s="118"/>
      <c r="AT628" s="118"/>
      <c r="AU628" s="118"/>
      <c r="AV628" s="118"/>
      <c r="AW628" s="118"/>
      <c r="AX628" s="118"/>
      <c r="AY628" s="118"/>
      <c r="AZ628" s="118"/>
      <c r="BA628" s="118"/>
      <c r="BB628" s="118"/>
      <c r="BC628" s="118"/>
      <c r="BD628" s="118"/>
      <c r="BE628" s="118"/>
      <c r="BF628" s="119"/>
      <c r="BG628" s="116"/>
    </row>
    <row r="629" spans="1:59" x14ac:dyDescent="0.25">
      <c r="A629" s="116"/>
      <c r="B629" s="112"/>
      <c r="C629" s="117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  <c r="AL629" s="118"/>
      <c r="AM629" s="118"/>
      <c r="AN629" s="118"/>
      <c r="AO629" s="118"/>
      <c r="AP629" s="118"/>
      <c r="AQ629" s="118"/>
      <c r="AR629" s="118"/>
      <c r="AS629" s="118"/>
      <c r="AT629" s="118"/>
      <c r="AU629" s="118"/>
      <c r="AV629" s="118"/>
      <c r="AW629" s="118"/>
      <c r="AX629" s="118"/>
      <c r="AY629" s="118"/>
      <c r="AZ629" s="118"/>
      <c r="BA629" s="118"/>
      <c r="BB629" s="118"/>
      <c r="BC629" s="118"/>
      <c r="BD629" s="118"/>
      <c r="BE629" s="118"/>
      <c r="BF629" s="119"/>
      <c r="BG629" s="116"/>
    </row>
    <row r="630" spans="1:59" x14ac:dyDescent="0.25">
      <c r="A630" s="116"/>
      <c r="B630" s="112"/>
      <c r="C630" s="117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  <c r="AL630" s="118"/>
      <c r="AM630" s="118"/>
      <c r="AN630" s="118"/>
      <c r="AO630" s="118"/>
      <c r="AP630" s="118"/>
      <c r="AQ630" s="118"/>
      <c r="AR630" s="118"/>
      <c r="AS630" s="118"/>
      <c r="AT630" s="118"/>
      <c r="AU630" s="118"/>
      <c r="AV630" s="118"/>
      <c r="AW630" s="118"/>
      <c r="AX630" s="118"/>
      <c r="AY630" s="118"/>
      <c r="AZ630" s="118"/>
      <c r="BA630" s="118"/>
      <c r="BB630" s="118"/>
      <c r="BC630" s="118"/>
      <c r="BD630" s="118"/>
      <c r="BE630" s="118"/>
      <c r="BF630" s="119"/>
      <c r="BG630" s="116"/>
    </row>
    <row r="631" spans="1:59" x14ac:dyDescent="0.25">
      <c r="A631" s="116"/>
      <c r="B631" s="112"/>
      <c r="C631" s="117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  <c r="AL631" s="118"/>
      <c r="AM631" s="118"/>
      <c r="AN631" s="118"/>
      <c r="AO631" s="118"/>
      <c r="AP631" s="118"/>
      <c r="AQ631" s="118"/>
      <c r="AR631" s="118"/>
      <c r="AS631" s="118"/>
      <c r="AT631" s="118"/>
      <c r="AU631" s="118"/>
      <c r="AV631" s="118"/>
      <c r="AW631" s="118"/>
      <c r="AX631" s="118"/>
      <c r="AY631" s="118"/>
      <c r="AZ631" s="118"/>
      <c r="BA631" s="118"/>
      <c r="BB631" s="118"/>
      <c r="BC631" s="118"/>
      <c r="BD631" s="118"/>
      <c r="BE631" s="118"/>
      <c r="BF631" s="119"/>
      <c r="BG631" s="116"/>
    </row>
    <row r="632" spans="1:59" x14ac:dyDescent="0.25">
      <c r="A632" s="116"/>
      <c r="B632" s="112"/>
      <c r="C632" s="117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  <c r="AL632" s="118"/>
      <c r="AM632" s="118"/>
      <c r="AN632" s="118"/>
      <c r="AO632" s="118"/>
      <c r="AP632" s="118"/>
      <c r="AQ632" s="118"/>
      <c r="AR632" s="118"/>
      <c r="AS632" s="118"/>
      <c r="AT632" s="118"/>
      <c r="AU632" s="118"/>
      <c r="AV632" s="118"/>
      <c r="AW632" s="118"/>
      <c r="AX632" s="118"/>
      <c r="AY632" s="118"/>
      <c r="AZ632" s="118"/>
      <c r="BA632" s="118"/>
      <c r="BB632" s="118"/>
      <c r="BC632" s="118"/>
      <c r="BD632" s="118"/>
      <c r="BE632" s="118"/>
      <c r="BF632" s="119"/>
      <c r="BG632" s="116"/>
    </row>
    <row r="633" spans="1:59" x14ac:dyDescent="0.25">
      <c r="A633" s="116"/>
      <c r="B633" s="112"/>
      <c r="C633" s="117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  <c r="AL633" s="118"/>
      <c r="AM633" s="118"/>
      <c r="AN633" s="118"/>
      <c r="AO633" s="118"/>
      <c r="AP633" s="118"/>
      <c r="AQ633" s="118"/>
      <c r="AR633" s="118"/>
      <c r="AS633" s="118"/>
      <c r="AT633" s="118"/>
      <c r="AU633" s="118"/>
      <c r="AV633" s="118"/>
      <c r="AW633" s="118"/>
      <c r="AX633" s="118"/>
      <c r="AY633" s="118"/>
      <c r="AZ633" s="118"/>
      <c r="BA633" s="118"/>
      <c r="BB633" s="118"/>
      <c r="BC633" s="118"/>
      <c r="BD633" s="118"/>
      <c r="BE633" s="118"/>
      <c r="BF633" s="119"/>
      <c r="BG633" s="116"/>
    </row>
    <row r="634" spans="1:59" x14ac:dyDescent="0.25">
      <c r="A634" s="116"/>
      <c r="B634" s="112"/>
      <c r="C634" s="117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  <c r="AL634" s="118"/>
      <c r="AM634" s="118"/>
      <c r="AN634" s="118"/>
      <c r="AO634" s="118"/>
      <c r="AP634" s="118"/>
      <c r="AQ634" s="118"/>
      <c r="AR634" s="118"/>
      <c r="AS634" s="118"/>
      <c r="AT634" s="118"/>
      <c r="AU634" s="118"/>
      <c r="AV634" s="118"/>
      <c r="AW634" s="118"/>
      <c r="AX634" s="118"/>
      <c r="AY634" s="118"/>
      <c r="AZ634" s="118"/>
      <c r="BA634" s="118"/>
      <c r="BB634" s="118"/>
      <c r="BC634" s="118"/>
      <c r="BD634" s="118"/>
      <c r="BE634" s="118"/>
      <c r="BF634" s="119"/>
      <c r="BG634" s="116"/>
    </row>
    <row r="635" spans="1:59" x14ac:dyDescent="0.25">
      <c r="A635" s="116"/>
      <c r="B635" s="112"/>
      <c r="C635" s="117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  <c r="AL635" s="118"/>
      <c r="AM635" s="118"/>
      <c r="AN635" s="118"/>
      <c r="AO635" s="118"/>
      <c r="AP635" s="118"/>
      <c r="AQ635" s="118"/>
      <c r="AR635" s="118"/>
      <c r="AS635" s="118"/>
      <c r="AT635" s="118"/>
      <c r="AU635" s="118"/>
      <c r="AV635" s="118"/>
      <c r="AW635" s="118"/>
      <c r="AX635" s="118"/>
      <c r="AY635" s="118"/>
      <c r="AZ635" s="118"/>
      <c r="BA635" s="118"/>
      <c r="BB635" s="118"/>
      <c r="BC635" s="118"/>
      <c r="BD635" s="118"/>
      <c r="BE635" s="118"/>
      <c r="BF635" s="119"/>
      <c r="BG635" s="116"/>
    </row>
    <row r="636" spans="1:59" x14ac:dyDescent="0.25">
      <c r="A636" s="116"/>
      <c r="B636" s="112"/>
      <c r="C636" s="117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8"/>
      <c r="AS636" s="118"/>
      <c r="AT636" s="118"/>
      <c r="AU636" s="118"/>
      <c r="AV636" s="118"/>
      <c r="AW636" s="118"/>
      <c r="AX636" s="118"/>
      <c r="AY636" s="118"/>
      <c r="AZ636" s="118"/>
      <c r="BA636" s="118"/>
      <c r="BB636" s="118"/>
      <c r="BC636" s="118"/>
      <c r="BD636" s="118"/>
      <c r="BE636" s="118"/>
      <c r="BF636" s="119"/>
      <c r="BG636" s="116"/>
    </row>
    <row r="637" spans="1:59" x14ac:dyDescent="0.25">
      <c r="A637" s="116"/>
      <c r="B637" s="112"/>
      <c r="C637" s="117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8"/>
      <c r="AS637" s="118"/>
      <c r="AT637" s="118"/>
      <c r="AU637" s="118"/>
      <c r="AV637" s="118"/>
      <c r="AW637" s="118"/>
      <c r="AX637" s="118"/>
      <c r="AY637" s="118"/>
      <c r="AZ637" s="118"/>
      <c r="BA637" s="118"/>
      <c r="BB637" s="118"/>
      <c r="BC637" s="118"/>
      <c r="BD637" s="118"/>
      <c r="BE637" s="118"/>
      <c r="BF637" s="119"/>
      <c r="BG637" s="116"/>
    </row>
    <row r="638" spans="1:59" x14ac:dyDescent="0.25">
      <c r="A638" s="116"/>
      <c r="B638" s="112"/>
      <c r="C638" s="117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8"/>
      <c r="AS638" s="118"/>
      <c r="AT638" s="118"/>
      <c r="AU638" s="118"/>
      <c r="AV638" s="118"/>
      <c r="AW638" s="118"/>
      <c r="AX638" s="118"/>
      <c r="AY638" s="118"/>
      <c r="AZ638" s="118"/>
      <c r="BA638" s="118"/>
      <c r="BB638" s="118"/>
      <c r="BC638" s="118"/>
      <c r="BD638" s="118"/>
      <c r="BE638" s="118"/>
      <c r="BF638" s="119"/>
      <c r="BG638" s="116"/>
    </row>
    <row r="639" spans="1:59" x14ac:dyDescent="0.25">
      <c r="A639" s="116"/>
      <c r="B639" s="112"/>
      <c r="C639" s="117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8"/>
      <c r="AS639" s="118"/>
      <c r="AT639" s="118"/>
      <c r="AU639" s="118"/>
      <c r="AV639" s="118"/>
      <c r="AW639" s="118"/>
      <c r="AX639" s="118"/>
      <c r="AY639" s="118"/>
      <c r="AZ639" s="118"/>
      <c r="BA639" s="118"/>
      <c r="BB639" s="118"/>
      <c r="BC639" s="118"/>
      <c r="BD639" s="118"/>
      <c r="BE639" s="118"/>
      <c r="BF639" s="119"/>
      <c r="BG639" s="116"/>
    </row>
    <row r="640" spans="1:59" x14ac:dyDescent="0.25">
      <c r="A640" s="116"/>
      <c r="B640" s="112"/>
      <c r="C640" s="117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8"/>
      <c r="AS640" s="118"/>
      <c r="AT640" s="118"/>
      <c r="AU640" s="118"/>
      <c r="AV640" s="118"/>
      <c r="AW640" s="118"/>
      <c r="AX640" s="118"/>
      <c r="AY640" s="118"/>
      <c r="AZ640" s="118"/>
      <c r="BA640" s="118"/>
      <c r="BB640" s="118"/>
      <c r="BC640" s="118"/>
      <c r="BD640" s="118"/>
      <c r="BE640" s="118"/>
      <c r="BF640" s="119"/>
      <c r="BG640" s="116"/>
    </row>
    <row r="641" spans="1:59" x14ac:dyDescent="0.25">
      <c r="A641" s="116"/>
      <c r="B641" s="112"/>
      <c r="C641" s="117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  <c r="AL641" s="118"/>
      <c r="AM641" s="118"/>
      <c r="AN641" s="118"/>
      <c r="AO641" s="118"/>
      <c r="AP641" s="118"/>
      <c r="AQ641" s="118"/>
      <c r="AR641" s="118"/>
      <c r="AS641" s="118"/>
      <c r="AT641" s="118"/>
      <c r="AU641" s="118"/>
      <c r="AV641" s="118"/>
      <c r="AW641" s="118"/>
      <c r="AX641" s="118"/>
      <c r="AY641" s="118"/>
      <c r="AZ641" s="118"/>
      <c r="BA641" s="118"/>
      <c r="BB641" s="118"/>
      <c r="BC641" s="118"/>
      <c r="BD641" s="118"/>
      <c r="BE641" s="118"/>
      <c r="BF641" s="119"/>
      <c r="BG641" s="116"/>
    </row>
    <row r="642" spans="1:59" x14ac:dyDescent="0.25">
      <c r="A642" s="116"/>
      <c r="B642" s="112"/>
      <c r="C642" s="117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  <c r="AL642" s="118"/>
      <c r="AM642" s="118"/>
      <c r="AN642" s="118"/>
      <c r="AO642" s="118"/>
      <c r="AP642" s="118"/>
      <c r="AQ642" s="118"/>
      <c r="AR642" s="118"/>
      <c r="AS642" s="118"/>
      <c r="AT642" s="118"/>
      <c r="AU642" s="118"/>
      <c r="AV642" s="118"/>
      <c r="AW642" s="118"/>
      <c r="AX642" s="118"/>
      <c r="AY642" s="118"/>
      <c r="AZ642" s="118"/>
      <c r="BA642" s="118"/>
      <c r="BB642" s="118"/>
      <c r="BC642" s="118"/>
      <c r="BD642" s="118"/>
      <c r="BE642" s="118"/>
      <c r="BF642" s="119"/>
      <c r="BG642" s="116"/>
    </row>
    <row r="643" spans="1:59" x14ac:dyDescent="0.25">
      <c r="A643" s="116"/>
      <c r="B643" s="112"/>
      <c r="C643" s="117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  <c r="AL643" s="118"/>
      <c r="AM643" s="118"/>
      <c r="AN643" s="118"/>
      <c r="AO643" s="118"/>
      <c r="AP643" s="118"/>
      <c r="AQ643" s="118"/>
      <c r="AR643" s="118"/>
      <c r="AS643" s="118"/>
      <c r="AT643" s="118"/>
      <c r="AU643" s="118"/>
      <c r="AV643" s="118"/>
      <c r="AW643" s="118"/>
      <c r="AX643" s="118"/>
      <c r="AY643" s="118"/>
      <c r="AZ643" s="118"/>
      <c r="BA643" s="118"/>
      <c r="BB643" s="118"/>
      <c r="BC643" s="118"/>
      <c r="BD643" s="118"/>
      <c r="BE643" s="118"/>
      <c r="BF643" s="119"/>
      <c r="BG643" s="116"/>
    </row>
    <row r="644" spans="1:59" x14ac:dyDescent="0.25">
      <c r="A644" s="116"/>
      <c r="B644" s="112"/>
      <c r="C644" s="117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  <c r="AL644" s="118"/>
      <c r="AM644" s="118"/>
      <c r="AN644" s="118"/>
      <c r="AO644" s="118"/>
      <c r="AP644" s="118"/>
      <c r="AQ644" s="118"/>
      <c r="AR644" s="118"/>
      <c r="AS644" s="118"/>
      <c r="AT644" s="118"/>
      <c r="AU644" s="118"/>
      <c r="AV644" s="118"/>
      <c r="AW644" s="118"/>
      <c r="AX644" s="118"/>
      <c r="AY644" s="118"/>
      <c r="AZ644" s="118"/>
      <c r="BA644" s="118"/>
      <c r="BB644" s="118"/>
      <c r="BC644" s="118"/>
      <c r="BD644" s="118"/>
      <c r="BE644" s="118"/>
      <c r="BF644" s="119"/>
      <c r="BG644" s="116"/>
    </row>
    <row r="645" spans="1:59" x14ac:dyDescent="0.25">
      <c r="A645" s="116"/>
      <c r="B645" s="112"/>
      <c r="C645" s="117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  <c r="AL645" s="118"/>
      <c r="AM645" s="118"/>
      <c r="AN645" s="118"/>
      <c r="AO645" s="118"/>
      <c r="AP645" s="118"/>
      <c r="AQ645" s="118"/>
      <c r="AR645" s="118"/>
      <c r="AS645" s="118"/>
      <c r="AT645" s="118"/>
      <c r="AU645" s="118"/>
      <c r="AV645" s="118"/>
      <c r="AW645" s="118"/>
      <c r="AX645" s="118"/>
      <c r="AY645" s="118"/>
      <c r="AZ645" s="118"/>
      <c r="BA645" s="118"/>
      <c r="BB645" s="118"/>
      <c r="BC645" s="118"/>
      <c r="BD645" s="118"/>
      <c r="BE645" s="118"/>
      <c r="BF645" s="119"/>
      <c r="BG645" s="116"/>
    </row>
    <row r="646" spans="1:59" x14ac:dyDescent="0.25">
      <c r="A646" s="116"/>
      <c r="B646" s="112"/>
      <c r="C646" s="117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  <c r="AL646" s="118"/>
      <c r="AM646" s="118"/>
      <c r="AN646" s="118"/>
      <c r="AO646" s="118"/>
      <c r="AP646" s="118"/>
      <c r="AQ646" s="118"/>
      <c r="AR646" s="118"/>
      <c r="AS646" s="118"/>
      <c r="AT646" s="118"/>
      <c r="AU646" s="118"/>
      <c r="AV646" s="118"/>
      <c r="AW646" s="118"/>
      <c r="AX646" s="118"/>
      <c r="AY646" s="118"/>
      <c r="AZ646" s="118"/>
      <c r="BA646" s="118"/>
      <c r="BB646" s="118"/>
      <c r="BC646" s="118"/>
      <c r="BD646" s="118"/>
      <c r="BE646" s="118"/>
      <c r="BF646" s="119"/>
      <c r="BG646" s="116"/>
    </row>
    <row r="647" spans="1:59" x14ac:dyDescent="0.25">
      <c r="A647" s="116"/>
      <c r="B647" s="112"/>
      <c r="C647" s="117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  <c r="AL647" s="118"/>
      <c r="AM647" s="118"/>
      <c r="AN647" s="118"/>
      <c r="AO647" s="118"/>
      <c r="AP647" s="118"/>
      <c r="AQ647" s="118"/>
      <c r="AR647" s="118"/>
      <c r="AS647" s="118"/>
      <c r="AT647" s="118"/>
      <c r="AU647" s="118"/>
      <c r="AV647" s="118"/>
      <c r="AW647" s="118"/>
      <c r="AX647" s="118"/>
      <c r="AY647" s="118"/>
      <c r="AZ647" s="118"/>
      <c r="BA647" s="118"/>
      <c r="BB647" s="118"/>
      <c r="BC647" s="118"/>
      <c r="BD647" s="118"/>
      <c r="BE647" s="118"/>
      <c r="BF647" s="119"/>
      <c r="BG647" s="116"/>
    </row>
    <row r="648" spans="1:59" x14ac:dyDescent="0.25">
      <c r="A648" s="116"/>
      <c r="B648" s="112"/>
      <c r="C648" s="117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  <c r="AL648" s="118"/>
      <c r="AM648" s="118"/>
      <c r="AN648" s="118"/>
      <c r="AO648" s="118"/>
      <c r="AP648" s="118"/>
      <c r="AQ648" s="118"/>
      <c r="AR648" s="118"/>
      <c r="AS648" s="118"/>
      <c r="AT648" s="118"/>
      <c r="AU648" s="118"/>
      <c r="AV648" s="118"/>
      <c r="AW648" s="118"/>
      <c r="AX648" s="118"/>
      <c r="AY648" s="118"/>
      <c r="AZ648" s="118"/>
      <c r="BA648" s="118"/>
      <c r="BB648" s="118"/>
      <c r="BC648" s="118"/>
      <c r="BD648" s="118"/>
      <c r="BE648" s="118"/>
      <c r="BF648" s="119"/>
      <c r="BG648" s="116"/>
    </row>
    <row r="649" spans="1:59" x14ac:dyDescent="0.25">
      <c r="A649" s="116"/>
      <c r="B649" s="112"/>
      <c r="C649" s="117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  <c r="AL649" s="118"/>
      <c r="AM649" s="118"/>
      <c r="AN649" s="118"/>
      <c r="AO649" s="118"/>
      <c r="AP649" s="118"/>
      <c r="AQ649" s="118"/>
      <c r="AR649" s="118"/>
      <c r="AS649" s="118"/>
      <c r="AT649" s="118"/>
      <c r="AU649" s="118"/>
      <c r="AV649" s="118"/>
      <c r="AW649" s="118"/>
      <c r="AX649" s="118"/>
      <c r="AY649" s="118"/>
      <c r="AZ649" s="118"/>
      <c r="BA649" s="118"/>
      <c r="BB649" s="118"/>
      <c r="BC649" s="118"/>
      <c r="BD649" s="118"/>
      <c r="BE649" s="118"/>
      <c r="BF649" s="119"/>
      <c r="BG649" s="116"/>
    </row>
    <row r="650" spans="1:59" x14ac:dyDescent="0.25">
      <c r="A650" s="116"/>
      <c r="B650" s="112"/>
      <c r="C650" s="117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  <c r="AL650" s="118"/>
      <c r="AM650" s="118"/>
      <c r="AN650" s="118"/>
      <c r="AO650" s="118"/>
      <c r="AP650" s="118"/>
      <c r="AQ650" s="118"/>
      <c r="AR650" s="118"/>
      <c r="AS650" s="118"/>
      <c r="AT650" s="118"/>
      <c r="AU650" s="118"/>
      <c r="AV650" s="118"/>
      <c r="AW650" s="118"/>
      <c r="AX650" s="118"/>
      <c r="AY650" s="118"/>
      <c r="AZ650" s="118"/>
      <c r="BA650" s="118"/>
      <c r="BB650" s="118"/>
      <c r="BC650" s="118"/>
      <c r="BD650" s="118"/>
      <c r="BE650" s="118"/>
      <c r="BF650" s="119"/>
      <c r="BG650" s="116"/>
    </row>
    <row r="651" spans="1:59" x14ac:dyDescent="0.25">
      <c r="A651" s="116"/>
      <c r="B651" s="112"/>
      <c r="C651" s="117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  <c r="AL651" s="118"/>
      <c r="AM651" s="118"/>
      <c r="AN651" s="118"/>
      <c r="AO651" s="118"/>
      <c r="AP651" s="118"/>
      <c r="AQ651" s="118"/>
      <c r="AR651" s="118"/>
      <c r="AS651" s="118"/>
      <c r="AT651" s="118"/>
      <c r="AU651" s="118"/>
      <c r="AV651" s="118"/>
      <c r="AW651" s="118"/>
      <c r="AX651" s="118"/>
      <c r="AY651" s="118"/>
      <c r="AZ651" s="118"/>
      <c r="BA651" s="118"/>
      <c r="BB651" s="118"/>
      <c r="BC651" s="118"/>
      <c r="BD651" s="118"/>
      <c r="BE651" s="118"/>
      <c r="BF651" s="119"/>
      <c r="BG651" s="116"/>
    </row>
    <row r="652" spans="1:59" x14ac:dyDescent="0.25">
      <c r="A652" s="116"/>
      <c r="B652" s="112"/>
      <c r="C652" s="117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  <c r="AL652" s="118"/>
      <c r="AM652" s="118"/>
      <c r="AN652" s="118"/>
      <c r="AO652" s="118"/>
      <c r="AP652" s="118"/>
      <c r="AQ652" s="118"/>
      <c r="AR652" s="118"/>
      <c r="AS652" s="118"/>
      <c r="AT652" s="118"/>
      <c r="AU652" s="118"/>
      <c r="AV652" s="118"/>
      <c r="AW652" s="118"/>
      <c r="AX652" s="118"/>
      <c r="AY652" s="118"/>
      <c r="AZ652" s="118"/>
      <c r="BA652" s="118"/>
      <c r="BB652" s="118"/>
      <c r="BC652" s="118"/>
      <c r="BD652" s="118"/>
      <c r="BE652" s="118"/>
      <c r="BF652" s="119"/>
      <c r="BG652" s="116"/>
    </row>
    <row r="653" spans="1:59" x14ac:dyDescent="0.25">
      <c r="A653" s="116"/>
      <c r="B653" s="112"/>
      <c r="C653" s="117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  <c r="AL653" s="118"/>
      <c r="AM653" s="118"/>
      <c r="AN653" s="118"/>
      <c r="AO653" s="118"/>
      <c r="AP653" s="118"/>
      <c r="AQ653" s="118"/>
      <c r="AR653" s="118"/>
      <c r="AS653" s="118"/>
      <c r="AT653" s="118"/>
      <c r="AU653" s="118"/>
      <c r="AV653" s="118"/>
      <c r="AW653" s="118"/>
      <c r="AX653" s="118"/>
      <c r="AY653" s="118"/>
      <c r="AZ653" s="118"/>
      <c r="BA653" s="118"/>
      <c r="BB653" s="118"/>
      <c r="BC653" s="118"/>
      <c r="BD653" s="118"/>
      <c r="BE653" s="118"/>
      <c r="BF653" s="119"/>
      <c r="BG653" s="116"/>
    </row>
    <row r="654" spans="1:59" x14ac:dyDescent="0.25">
      <c r="A654" s="116"/>
      <c r="B654" s="112"/>
      <c r="C654" s="117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  <c r="AL654" s="118"/>
      <c r="AM654" s="118"/>
      <c r="AN654" s="118"/>
      <c r="AO654" s="118"/>
      <c r="AP654" s="118"/>
      <c r="AQ654" s="118"/>
      <c r="AR654" s="118"/>
      <c r="AS654" s="118"/>
      <c r="AT654" s="118"/>
      <c r="AU654" s="118"/>
      <c r="AV654" s="118"/>
      <c r="AW654" s="118"/>
      <c r="AX654" s="118"/>
      <c r="AY654" s="118"/>
      <c r="AZ654" s="118"/>
      <c r="BA654" s="118"/>
      <c r="BB654" s="118"/>
      <c r="BC654" s="118"/>
      <c r="BD654" s="118"/>
      <c r="BE654" s="118"/>
      <c r="BF654" s="119"/>
      <c r="BG654" s="116"/>
    </row>
    <row r="655" spans="1:59" x14ac:dyDescent="0.25">
      <c r="A655" s="116"/>
      <c r="B655" s="112"/>
      <c r="C655" s="117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  <c r="AL655" s="118"/>
      <c r="AM655" s="118"/>
      <c r="AN655" s="118"/>
      <c r="AO655" s="118"/>
      <c r="AP655" s="118"/>
      <c r="AQ655" s="118"/>
      <c r="AR655" s="118"/>
      <c r="AS655" s="118"/>
      <c r="AT655" s="118"/>
      <c r="AU655" s="118"/>
      <c r="AV655" s="118"/>
      <c r="AW655" s="118"/>
      <c r="AX655" s="118"/>
      <c r="AY655" s="118"/>
      <c r="AZ655" s="118"/>
      <c r="BA655" s="118"/>
      <c r="BB655" s="118"/>
      <c r="BC655" s="118"/>
      <c r="BD655" s="118"/>
      <c r="BE655" s="118"/>
      <c r="BF655" s="119"/>
      <c r="BG655" s="116"/>
    </row>
    <row r="656" spans="1:59" x14ac:dyDescent="0.25">
      <c r="A656" s="116"/>
      <c r="B656" s="112"/>
      <c r="C656" s="117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  <c r="AL656" s="118"/>
      <c r="AM656" s="118"/>
      <c r="AN656" s="118"/>
      <c r="AO656" s="118"/>
      <c r="AP656" s="118"/>
      <c r="AQ656" s="118"/>
      <c r="AR656" s="118"/>
      <c r="AS656" s="118"/>
      <c r="AT656" s="118"/>
      <c r="AU656" s="118"/>
      <c r="AV656" s="118"/>
      <c r="AW656" s="118"/>
      <c r="AX656" s="118"/>
      <c r="AY656" s="118"/>
      <c r="AZ656" s="118"/>
      <c r="BA656" s="118"/>
      <c r="BB656" s="118"/>
      <c r="BC656" s="118"/>
      <c r="BD656" s="118"/>
      <c r="BE656" s="118"/>
      <c r="BF656" s="119"/>
      <c r="BG656" s="116"/>
    </row>
    <row r="657" spans="1:59" x14ac:dyDescent="0.25">
      <c r="A657" s="116"/>
      <c r="B657" s="112"/>
      <c r="C657" s="117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  <c r="AL657" s="118"/>
      <c r="AM657" s="118"/>
      <c r="AN657" s="118"/>
      <c r="AO657" s="118"/>
      <c r="AP657" s="118"/>
      <c r="AQ657" s="118"/>
      <c r="AR657" s="118"/>
      <c r="AS657" s="118"/>
      <c r="AT657" s="118"/>
      <c r="AU657" s="118"/>
      <c r="AV657" s="118"/>
      <c r="AW657" s="118"/>
      <c r="AX657" s="118"/>
      <c r="AY657" s="118"/>
      <c r="AZ657" s="118"/>
      <c r="BA657" s="118"/>
      <c r="BB657" s="118"/>
      <c r="BC657" s="118"/>
      <c r="BD657" s="118"/>
      <c r="BE657" s="118"/>
      <c r="BF657" s="119"/>
      <c r="BG657" s="116"/>
    </row>
    <row r="658" spans="1:59" x14ac:dyDescent="0.25">
      <c r="A658" s="116"/>
      <c r="B658" s="112"/>
      <c r="C658" s="117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  <c r="AL658" s="118"/>
      <c r="AM658" s="118"/>
      <c r="AN658" s="118"/>
      <c r="AO658" s="118"/>
      <c r="AP658" s="118"/>
      <c r="AQ658" s="118"/>
      <c r="AR658" s="118"/>
      <c r="AS658" s="118"/>
      <c r="AT658" s="118"/>
      <c r="AU658" s="118"/>
      <c r="AV658" s="118"/>
      <c r="AW658" s="118"/>
      <c r="AX658" s="118"/>
      <c r="AY658" s="118"/>
      <c r="AZ658" s="118"/>
      <c r="BA658" s="118"/>
      <c r="BB658" s="118"/>
      <c r="BC658" s="118"/>
      <c r="BD658" s="118"/>
      <c r="BE658" s="118"/>
      <c r="BF658" s="119"/>
      <c r="BG658" s="116"/>
    </row>
    <row r="659" spans="1:59" x14ac:dyDescent="0.25">
      <c r="A659" s="116"/>
      <c r="B659" s="112"/>
      <c r="C659" s="117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  <c r="AF659" s="118"/>
      <c r="AG659" s="118"/>
      <c r="AH659" s="118"/>
      <c r="AI659" s="118"/>
      <c r="AJ659" s="118"/>
      <c r="AK659" s="118"/>
      <c r="AL659" s="118"/>
      <c r="AM659" s="118"/>
      <c r="AN659" s="118"/>
      <c r="AO659" s="118"/>
      <c r="AP659" s="118"/>
      <c r="AQ659" s="118"/>
      <c r="AR659" s="118"/>
      <c r="AS659" s="118"/>
      <c r="AT659" s="118"/>
      <c r="AU659" s="118"/>
      <c r="AV659" s="118"/>
      <c r="AW659" s="118"/>
      <c r="AX659" s="118"/>
      <c r="AY659" s="118"/>
      <c r="AZ659" s="118"/>
      <c r="BA659" s="118"/>
      <c r="BB659" s="118"/>
      <c r="BC659" s="118"/>
      <c r="BD659" s="118"/>
      <c r="BE659" s="118"/>
      <c r="BF659" s="119"/>
      <c r="BG659" s="116"/>
    </row>
    <row r="660" spans="1:59" x14ac:dyDescent="0.25">
      <c r="A660" s="116"/>
      <c r="B660" s="112"/>
      <c r="C660" s="117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  <c r="AF660" s="118"/>
      <c r="AG660" s="118"/>
      <c r="AH660" s="118"/>
      <c r="AI660" s="118"/>
      <c r="AJ660" s="118"/>
      <c r="AK660" s="118"/>
      <c r="AL660" s="118"/>
      <c r="AM660" s="118"/>
      <c r="AN660" s="118"/>
      <c r="AO660" s="118"/>
      <c r="AP660" s="118"/>
      <c r="AQ660" s="118"/>
      <c r="AR660" s="118"/>
      <c r="AS660" s="118"/>
      <c r="AT660" s="118"/>
      <c r="AU660" s="118"/>
      <c r="AV660" s="118"/>
      <c r="AW660" s="118"/>
      <c r="AX660" s="118"/>
      <c r="AY660" s="118"/>
      <c r="AZ660" s="118"/>
      <c r="BA660" s="118"/>
      <c r="BB660" s="118"/>
      <c r="BC660" s="118"/>
      <c r="BD660" s="118"/>
      <c r="BE660" s="118"/>
      <c r="BF660" s="119"/>
      <c r="BG660" s="116"/>
    </row>
    <row r="661" spans="1:59" x14ac:dyDescent="0.25">
      <c r="A661" s="116"/>
      <c r="B661" s="112"/>
      <c r="C661" s="117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  <c r="AE661" s="118"/>
      <c r="AF661" s="118"/>
      <c r="AG661" s="118"/>
      <c r="AH661" s="118"/>
      <c r="AI661" s="118"/>
      <c r="AJ661" s="118"/>
      <c r="AK661" s="118"/>
      <c r="AL661" s="118"/>
      <c r="AM661" s="118"/>
      <c r="AN661" s="118"/>
      <c r="AO661" s="118"/>
      <c r="AP661" s="118"/>
      <c r="AQ661" s="118"/>
      <c r="AR661" s="118"/>
      <c r="AS661" s="118"/>
      <c r="AT661" s="118"/>
      <c r="AU661" s="118"/>
      <c r="AV661" s="118"/>
      <c r="AW661" s="118"/>
      <c r="AX661" s="118"/>
      <c r="AY661" s="118"/>
      <c r="AZ661" s="118"/>
      <c r="BA661" s="118"/>
      <c r="BB661" s="118"/>
      <c r="BC661" s="118"/>
      <c r="BD661" s="118"/>
      <c r="BE661" s="118"/>
      <c r="BF661" s="119"/>
      <c r="BG661" s="116"/>
    </row>
    <row r="662" spans="1:59" x14ac:dyDescent="0.25">
      <c r="A662" s="116"/>
      <c r="B662" s="112"/>
      <c r="C662" s="117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  <c r="AE662" s="118"/>
      <c r="AF662" s="118"/>
      <c r="AG662" s="118"/>
      <c r="AH662" s="118"/>
      <c r="AI662" s="118"/>
      <c r="AJ662" s="118"/>
      <c r="AK662" s="118"/>
      <c r="AL662" s="118"/>
      <c r="AM662" s="118"/>
      <c r="AN662" s="118"/>
      <c r="AO662" s="118"/>
      <c r="AP662" s="118"/>
      <c r="AQ662" s="118"/>
      <c r="AR662" s="118"/>
      <c r="AS662" s="118"/>
      <c r="AT662" s="118"/>
      <c r="AU662" s="118"/>
      <c r="AV662" s="118"/>
      <c r="AW662" s="118"/>
      <c r="AX662" s="118"/>
      <c r="AY662" s="118"/>
      <c r="AZ662" s="118"/>
      <c r="BA662" s="118"/>
      <c r="BB662" s="118"/>
      <c r="BC662" s="118"/>
      <c r="BD662" s="118"/>
      <c r="BE662" s="118"/>
      <c r="BF662" s="119"/>
      <c r="BG662" s="116"/>
    </row>
    <row r="663" spans="1:59" x14ac:dyDescent="0.25">
      <c r="A663" s="116"/>
      <c r="B663" s="112"/>
      <c r="C663" s="117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  <c r="AE663" s="118"/>
      <c r="AF663" s="118"/>
      <c r="AG663" s="118"/>
      <c r="AH663" s="118"/>
      <c r="AI663" s="118"/>
      <c r="AJ663" s="118"/>
      <c r="AK663" s="118"/>
      <c r="AL663" s="118"/>
      <c r="AM663" s="118"/>
      <c r="AN663" s="118"/>
      <c r="AO663" s="118"/>
      <c r="AP663" s="118"/>
      <c r="AQ663" s="118"/>
      <c r="AR663" s="118"/>
      <c r="AS663" s="118"/>
      <c r="AT663" s="118"/>
      <c r="AU663" s="118"/>
      <c r="AV663" s="118"/>
      <c r="AW663" s="118"/>
      <c r="AX663" s="118"/>
      <c r="AY663" s="118"/>
      <c r="AZ663" s="118"/>
      <c r="BA663" s="118"/>
      <c r="BB663" s="118"/>
      <c r="BC663" s="118"/>
      <c r="BD663" s="118"/>
      <c r="BE663" s="118"/>
      <c r="BF663" s="119"/>
      <c r="BG663" s="116"/>
    </row>
    <row r="664" spans="1:59" x14ac:dyDescent="0.25">
      <c r="A664" s="116"/>
      <c r="B664" s="112"/>
      <c r="C664" s="117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8"/>
      <c r="AT664" s="118"/>
      <c r="AU664" s="118"/>
      <c r="AV664" s="118"/>
      <c r="AW664" s="118"/>
      <c r="AX664" s="118"/>
      <c r="AY664" s="118"/>
      <c r="AZ664" s="118"/>
      <c r="BA664" s="118"/>
      <c r="BB664" s="118"/>
      <c r="BC664" s="118"/>
      <c r="BD664" s="118"/>
      <c r="BE664" s="118"/>
      <c r="BF664" s="119"/>
      <c r="BG664" s="116"/>
    </row>
    <row r="665" spans="1:59" x14ac:dyDescent="0.25">
      <c r="A665" s="116"/>
      <c r="B665" s="112"/>
      <c r="C665" s="117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8"/>
      <c r="AT665" s="118"/>
      <c r="AU665" s="118"/>
      <c r="AV665" s="118"/>
      <c r="AW665" s="118"/>
      <c r="AX665" s="118"/>
      <c r="AY665" s="118"/>
      <c r="AZ665" s="118"/>
      <c r="BA665" s="118"/>
      <c r="BB665" s="118"/>
      <c r="BC665" s="118"/>
      <c r="BD665" s="118"/>
      <c r="BE665" s="118"/>
      <c r="BF665" s="119"/>
      <c r="BG665" s="116"/>
    </row>
    <row r="666" spans="1:59" x14ac:dyDescent="0.25">
      <c r="A666" s="116"/>
      <c r="B666" s="112"/>
      <c r="C666" s="117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8"/>
      <c r="AT666" s="118"/>
      <c r="AU666" s="118"/>
      <c r="AV666" s="118"/>
      <c r="AW666" s="118"/>
      <c r="AX666" s="118"/>
      <c r="AY666" s="118"/>
      <c r="AZ666" s="118"/>
      <c r="BA666" s="118"/>
      <c r="BB666" s="118"/>
      <c r="BC666" s="118"/>
      <c r="BD666" s="118"/>
      <c r="BE666" s="118"/>
      <c r="BF666" s="119"/>
      <c r="BG666" s="116"/>
    </row>
    <row r="667" spans="1:59" x14ac:dyDescent="0.25">
      <c r="A667" s="116"/>
      <c r="B667" s="112"/>
      <c r="C667" s="117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8"/>
      <c r="AT667" s="118"/>
      <c r="AU667" s="118"/>
      <c r="AV667" s="118"/>
      <c r="AW667" s="118"/>
      <c r="AX667" s="118"/>
      <c r="AY667" s="118"/>
      <c r="AZ667" s="118"/>
      <c r="BA667" s="118"/>
      <c r="BB667" s="118"/>
      <c r="BC667" s="118"/>
      <c r="BD667" s="118"/>
      <c r="BE667" s="118"/>
      <c r="BF667" s="119"/>
      <c r="BG667" s="116"/>
    </row>
    <row r="668" spans="1:59" x14ac:dyDescent="0.25">
      <c r="A668" s="116"/>
      <c r="B668" s="112"/>
      <c r="C668" s="117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8"/>
      <c r="AT668" s="118"/>
      <c r="AU668" s="118"/>
      <c r="AV668" s="118"/>
      <c r="AW668" s="118"/>
      <c r="AX668" s="118"/>
      <c r="AY668" s="118"/>
      <c r="AZ668" s="118"/>
      <c r="BA668" s="118"/>
      <c r="BB668" s="118"/>
      <c r="BC668" s="118"/>
      <c r="BD668" s="118"/>
      <c r="BE668" s="118"/>
      <c r="BF668" s="119"/>
      <c r="BG668" s="116"/>
    </row>
    <row r="669" spans="1:59" x14ac:dyDescent="0.25">
      <c r="A669" s="116"/>
      <c r="B669" s="112"/>
      <c r="C669" s="117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  <c r="AE669" s="118"/>
      <c r="AF669" s="118"/>
      <c r="AG669" s="118"/>
      <c r="AH669" s="118"/>
      <c r="AI669" s="118"/>
      <c r="AJ669" s="118"/>
      <c r="AK669" s="118"/>
      <c r="AL669" s="118"/>
      <c r="AM669" s="118"/>
      <c r="AN669" s="118"/>
      <c r="AO669" s="118"/>
      <c r="AP669" s="118"/>
      <c r="AQ669" s="118"/>
      <c r="AR669" s="118"/>
      <c r="AS669" s="118"/>
      <c r="AT669" s="118"/>
      <c r="AU669" s="118"/>
      <c r="AV669" s="118"/>
      <c r="AW669" s="118"/>
      <c r="AX669" s="118"/>
      <c r="AY669" s="118"/>
      <c r="AZ669" s="118"/>
      <c r="BA669" s="118"/>
      <c r="BB669" s="118"/>
      <c r="BC669" s="118"/>
      <c r="BD669" s="118"/>
      <c r="BE669" s="118"/>
      <c r="BF669" s="119"/>
      <c r="BG669" s="116"/>
    </row>
    <row r="670" spans="1:59" x14ac:dyDescent="0.25">
      <c r="A670" s="116"/>
      <c r="B670" s="112"/>
      <c r="C670" s="117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  <c r="AE670" s="118"/>
      <c r="AF670" s="118"/>
      <c r="AG670" s="118"/>
      <c r="AH670" s="118"/>
      <c r="AI670" s="118"/>
      <c r="AJ670" s="118"/>
      <c r="AK670" s="118"/>
      <c r="AL670" s="118"/>
      <c r="AM670" s="118"/>
      <c r="AN670" s="118"/>
      <c r="AO670" s="118"/>
      <c r="AP670" s="118"/>
      <c r="AQ670" s="118"/>
      <c r="AR670" s="118"/>
      <c r="AS670" s="118"/>
      <c r="AT670" s="118"/>
      <c r="AU670" s="118"/>
      <c r="AV670" s="118"/>
      <c r="AW670" s="118"/>
      <c r="AX670" s="118"/>
      <c r="AY670" s="118"/>
      <c r="AZ670" s="118"/>
      <c r="BA670" s="118"/>
      <c r="BB670" s="118"/>
      <c r="BC670" s="118"/>
      <c r="BD670" s="118"/>
      <c r="BE670" s="118"/>
      <c r="BF670" s="119"/>
      <c r="BG670" s="116"/>
    </row>
    <row r="671" spans="1:59" x14ac:dyDescent="0.25">
      <c r="A671" s="116"/>
      <c r="B671" s="112"/>
      <c r="C671" s="117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  <c r="AE671" s="118"/>
      <c r="AF671" s="118"/>
      <c r="AG671" s="118"/>
      <c r="AH671" s="118"/>
      <c r="AI671" s="118"/>
      <c r="AJ671" s="118"/>
      <c r="AK671" s="118"/>
      <c r="AL671" s="118"/>
      <c r="AM671" s="118"/>
      <c r="AN671" s="118"/>
      <c r="AO671" s="118"/>
      <c r="AP671" s="118"/>
      <c r="AQ671" s="118"/>
      <c r="AR671" s="118"/>
      <c r="AS671" s="118"/>
      <c r="AT671" s="118"/>
      <c r="AU671" s="118"/>
      <c r="AV671" s="118"/>
      <c r="AW671" s="118"/>
      <c r="AX671" s="118"/>
      <c r="AY671" s="118"/>
      <c r="AZ671" s="118"/>
      <c r="BA671" s="118"/>
      <c r="BB671" s="118"/>
      <c r="BC671" s="118"/>
      <c r="BD671" s="118"/>
      <c r="BE671" s="118"/>
      <c r="BF671" s="119"/>
      <c r="BG671" s="116"/>
    </row>
    <row r="672" spans="1:59" x14ac:dyDescent="0.25">
      <c r="A672" s="116"/>
      <c r="B672" s="112"/>
      <c r="C672" s="117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  <c r="AE672" s="118"/>
      <c r="AF672" s="118"/>
      <c r="AG672" s="118"/>
      <c r="AH672" s="118"/>
      <c r="AI672" s="118"/>
      <c r="AJ672" s="118"/>
      <c r="AK672" s="118"/>
      <c r="AL672" s="118"/>
      <c r="AM672" s="118"/>
      <c r="AN672" s="118"/>
      <c r="AO672" s="118"/>
      <c r="AP672" s="118"/>
      <c r="AQ672" s="118"/>
      <c r="AR672" s="118"/>
      <c r="AS672" s="118"/>
      <c r="AT672" s="118"/>
      <c r="AU672" s="118"/>
      <c r="AV672" s="118"/>
      <c r="AW672" s="118"/>
      <c r="AX672" s="118"/>
      <c r="AY672" s="118"/>
      <c r="AZ672" s="118"/>
      <c r="BA672" s="118"/>
      <c r="BB672" s="118"/>
      <c r="BC672" s="118"/>
      <c r="BD672" s="118"/>
      <c r="BE672" s="118"/>
      <c r="BF672" s="119"/>
      <c r="BG672" s="116"/>
    </row>
    <row r="673" spans="1:59" x14ac:dyDescent="0.25">
      <c r="A673" s="116"/>
      <c r="B673" s="112"/>
      <c r="C673" s="117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  <c r="AE673" s="118"/>
      <c r="AF673" s="118"/>
      <c r="AG673" s="118"/>
      <c r="AH673" s="118"/>
      <c r="AI673" s="118"/>
      <c r="AJ673" s="118"/>
      <c r="AK673" s="118"/>
      <c r="AL673" s="118"/>
      <c r="AM673" s="118"/>
      <c r="AN673" s="118"/>
      <c r="AO673" s="118"/>
      <c r="AP673" s="118"/>
      <c r="AQ673" s="118"/>
      <c r="AR673" s="118"/>
      <c r="AS673" s="118"/>
      <c r="AT673" s="118"/>
      <c r="AU673" s="118"/>
      <c r="AV673" s="118"/>
      <c r="AW673" s="118"/>
      <c r="AX673" s="118"/>
      <c r="AY673" s="118"/>
      <c r="AZ673" s="118"/>
      <c r="BA673" s="118"/>
      <c r="BB673" s="118"/>
      <c r="BC673" s="118"/>
      <c r="BD673" s="118"/>
      <c r="BE673" s="118"/>
      <c r="BF673" s="119"/>
      <c r="BG673" s="116"/>
    </row>
    <row r="674" spans="1:59" x14ac:dyDescent="0.25">
      <c r="A674" s="116"/>
      <c r="B674" s="112"/>
      <c r="C674" s="117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  <c r="AE674" s="118"/>
      <c r="AF674" s="118"/>
      <c r="AG674" s="118"/>
      <c r="AH674" s="118"/>
      <c r="AI674" s="118"/>
      <c r="AJ674" s="118"/>
      <c r="AK674" s="118"/>
      <c r="AL674" s="118"/>
      <c r="AM674" s="118"/>
      <c r="AN674" s="118"/>
      <c r="AO674" s="118"/>
      <c r="AP674" s="118"/>
      <c r="AQ674" s="118"/>
      <c r="AR674" s="118"/>
      <c r="AS674" s="118"/>
      <c r="AT674" s="118"/>
      <c r="AU674" s="118"/>
      <c r="AV674" s="118"/>
      <c r="AW674" s="118"/>
      <c r="AX674" s="118"/>
      <c r="AY674" s="118"/>
      <c r="AZ674" s="118"/>
      <c r="BA674" s="118"/>
      <c r="BB674" s="118"/>
      <c r="BC674" s="118"/>
      <c r="BD674" s="118"/>
      <c r="BE674" s="118"/>
      <c r="BF674" s="119"/>
      <c r="BG674" s="116"/>
    </row>
    <row r="675" spans="1:59" x14ac:dyDescent="0.25">
      <c r="A675" s="116"/>
      <c r="B675" s="112"/>
      <c r="C675" s="117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  <c r="AE675" s="118"/>
      <c r="AF675" s="118"/>
      <c r="AG675" s="118"/>
      <c r="AH675" s="118"/>
      <c r="AI675" s="118"/>
      <c r="AJ675" s="118"/>
      <c r="AK675" s="118"/>
      <c r="AL675" s="118"/>
      <c r="AM675" s="118"/>
      <c r="AN675" s="118"/>
      <c r="AO675" s="118"/>
      <c r="AP675" s="118"/>
      <c r="AQ675" s="118"/>
      <c r="AR675" s="118"/>
      <c r="AS675" s="118"/>
      <c r="AT675" s="118"/>
      <c r="AU675" s="118"/>
      <c r="AV675" s="118"/>
      <c r="AW675" s="118"/>
      <c r="AX675" s="118"/>
      <c r="AY675" s="118"/>
      <c r="AZ675" s="118"/>
      <c r="BA675" s="118"/>
      <c r="BB675" s="118"/>
      <c r="BC675" s="118"/>
      <c r="BD675" s="118"/>
      <c r="BE675" s="118"/>
      <c r="BF675" s="119"/>
      <c r="BG675" s="116"/>
    </row>
    <row r="676" spans="1:59" x14ac:dyDescent="0.25">
      <c r="A676" s="116"/>
      <c r="B676" s="112"/>
      <c r="C676" s="117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  <c r="AE676" s="118"/>
      <c r="AF676" s="118"/>
      <c r="AG676" s="118"/>
      <c r="AH676" s="118"/>
      <c r="AI676" s="118"/>
      <c r="AJ676" s="118"/>
      <c r="AK676" s="118"/>
      <c r="AL676" s="118"/>
      <c r="AM676" s="118"/>
      <c r="AN676" s="118"/>
      <c r="AO676" s="118"/>
      <c r="AP676" s="118"/>
      <c r="AQ676" s="118"/>
      <c r="AR676" s="118"/>
      <c r="AS676" s="118"/>
      <c r="AT676" s="118"/>
      <c r="AU676" s="118"/>
      <c r="AV676" s="118"/>
      <c r="AW676" s="118"/>
      <c r="AX676" s="118"/>
      <c r="AY676" s="118"/>
      <c r="AZ676" s="118"/>
      <c r="BA676" s="118"/>
      <c r="BB676" s="118"/>
      <c r="BC676" s="118"/>
      <c r="BD676" s="118"/>
      <c r="BE676" s="118"/>
      <c r="BF676" s="119"/>
      <c r="BG676" s="116"/>
    </row>
    <row r="677" spans="1:59" x14ac:dyDescent="0.25">
      <c r="A677" s="116"/>
      <c r="B677" s="112"/>
      <c r="C677" s="117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  <c r="AE677" s="118"/>
      <c r="AF677" s="118"/>
      <c r="AG677" s="118"/>
      <c r="AH677" s="118"/>
      <c r="AI677" s="118"/>
      <c r="AJ677" s="118"/>
      <c r="AK677" s="118"/>
      <c r="AL677" s="118"/>
      <c r="AM677" s="118"/>
      <c r="AN677" s="118"/>
      <c r="AO677" s="118"/>
      <c r="AP677" s="118"/>
      <c r="AQ677" s="118"/>
      <c r="AR677" s="118"/>
      <c r="AS677" s="118"/>
      <c r="AT677" s="118"/>
      <c r="AU677" s="118"/>
      <c r="AV677" s="118"/>
      <c r="AW677" s="118"/>
      <c r="AX677" s="118"/>
      <c r="AY677" s="118"/>
      <c r="AZ677" s="118"/>
      <c r="BA677" s="118"/>
      <c r="BB677" s="118"/>
      <c r="BC677" s="118"/>
      <c r="BD677" s="118"/>
      <c r="BE677" s="118"/>
      <c r="BF677" s="119"/>
      <c r="BG677" s="116"/>
    </row>
    <row r="678" spans="1:59" x14ac:dyDescent="0.25">
      <c r="A678" s="116"/>
      <c r="B678" s="112"/>
      <c r="C678" s="117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8"/>
      <c r="AT678" s="118"/>
      <c r="AU678" s="118"/>
      <c r="AV678" s="118"/>
      <c r="AW678" s="118"/>
      <c r="AX678" s="118"/>
      <c r="AY678" s="118"/>
      <c r="AZ678" s="118"/>
      <c r="BA678" s="118"/>
      <c r="BB678" s="118"/>
      <c r="BC678" s="118"/>
      <c r="BD678" s="118"/>
      <c r="BE678" s="118"/>
      <c r="BF678" s="119"/>
      <c r="BG678" s="116"/>
    </row>
    <row r="679" spans="1:59" x14ac:dyDescent="0.25">
      <c r="A679" s="116"/>
      <c r="B679" s="112"/>
      <c r="C679" s="117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8"/>
      <c r="AT679" s="118"/>
      <c r="AU679" s="118"/>
      <c r="AV679" s="118"/>
      <c r="AW679" s="118"/>
      <c r="AX679" s="118"/>
      <c r="AY679" s="118"/>
      <c r="AZ679" s="118"/>
      <c r="BA679" s="118"/>
      <c r="BB679" s="118"/>
      <c r="BC679" s="118"/>
      <c r="BD679" s="118"/>
      <c r="BE679" s="118"/>
      <c r="BF679" s="119"/>
      <c r="BG679" s="116"/>
    </row>
    <row r="680" spans="1:59" x14ac:dyDescent="0.25">
      <c r="A680" s="116"/>
      <c r="B680" s="112"/>
      <c r="C680" s="117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8"/>
      <c r="AT680" s="118"/>
      <c r="AU680" s="118"/>
      <c r="AV680" s="118"/>
      <c r="AW680" s="118"/>
      <c r="AX680" s="118"/>
      <c r="AY680" s="118"/>
      <c r="AZ680" s="118"/>
      <c r="BA680" s="118"/>
      <c r="BB680" s="118"/>
      <c r="BC680" s="118"/>
      <c r="BD680" s="118"/>
      <c r="BE680" s="118"/>
      <c r="BF680" s="119"/>
      <c r="BG680" s="116"/>
    </row>
    <row r="681" spans="1:59" x14ac:dyDescent="0.25">
      <c r="A681" s="116"/>
      <c r="B681" s="112"/>
      <c r="C681" s="117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8"/>
      <c r="AT681" s="118"/>
      <c r="AU681" s="118"/>
      <c r="AV681" s="118"/>
      <c r="AW681" s="118"/>
      <c r="AX681" s="118"/>
      <c r="AY681" s="118"/>
      <c r="AZ681" s="118"/>
      <c r="BA681" s="118"/>
      <c r="BB681" s="118"/>
      <c r="BC681" s="118"/>
      <c r="BD681" s="118"/>
      <c r="BE681" s="118"/>
      <c r="BF681" s="119"/>
      <c r="BG681" s="116"/>
    </row>
    <row r="682" spans="1:59" x14ac:dyDescent="0.25">
      <c r="A682" s="116"/>
      <c r="B682" s="112"/>
      <c r="C682" s="117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8"/>
      <c r="AT682" s="118"/>
      <c r="AU682" s="118"/>
      <c r="AV682" s="118"/>
      <c r="AW682" s="118"/>
      <c r="AX682" s="118"/>
      <c r="AY682" s="118"/>
      <c r="AZ682" s="118"/>
      <c r="BA682" s="118"/>
      <c r="BB682" s="118"/>
      <c r="BC682" s="118"/>
      <c r="BD682" s="118"/>
      <c r="BE682" s="118"/>
      <c r="BF682" s="119"/>
      <c r="BG682" s="116"/>
    </row>
    <row r="683" spans="1:59" x14ac:dyDescent="0.25">
      <c r="A683" s="116"/>
      <c r="B683" s="112"/>
      <c r="C683" s="117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  <c r="AE683" s="118"/>
      <c r="AF683" s="118"/>
      <c r="AG683" s="118"/>
      <c r="AH683" s="118"/>
      <c r="AI683" s="118"/>
      <c r="AJ683" s="118"/>
      <c r="AK683" s="118"/>
      <c r="AL683" s="118"/>
      <c r="AM683" s="118"/>
      <c r="AN683" s="118"/>
      <c r="AO683" s="118"/>
      <c r="AP683" s="118"/>
      <c r="AQ683" s="118"/>
      <c r="AR683" s="118"/>
      <c r="AS683" s="118"/>
      <c r="AT683" s="118"/>
      <c r="AU683" s="118"/>
      <c r="AV683" s="118"/>
      <c r="AW683" s="118"/>
      <c r="AX683" s="118"/>
      <c r="AY683" s="118"/>
      <c r="AZ683" s="118"/>
      <c r="BA683" s="118"/>
      <c r="BB683" s="118"/>
      <c r="BC683" s="118"/>
      <c r="BD683" s="118"/>
      <c r="BE683" s="118"/>
      <c r="BF683" s="119"/>
      <c r="BG683" s="116"/>
    </row>
    <row r="684" spans="1:59" x14ac:dyDescent="0.25">
      <c r="A684" s="116"/>
      <c r="B684" s="112"/>
      <c r="C684" s="117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  <c r="AE684" s="118"/>
      <c r="AF684" s="118"/>
      <c r="AG684" s="118"/>
      <c r="AH684" s="118"/>
      <c r="AI684" s="118"/>
      <c r="AJ684" s="118"/>
      <c r="AK684" s="118"/>
      <c r="AL684" s="118"/>
      <c r="AM684" s="118"/>
      <c r="AN684" s="118"/>
      <c r="AO684" s="118"/>
      <c r="AP684" s="118"/>
      <c r="AQ684" s="118"/>
      <c r="AR684" s="118"/>
      <c r="AS684" s="118"/>
      <c r="AT684" s="118"/>
      <c r="AU684" s="118"/>
      <c r="AV684" s="118"/>
      <c r="AW684" s="118"/>
      <c r="AX684" s="118"/>
      <c r="AY684" s="118"/>
      <c r="AZ684" s="118"/>
      <c r="BA684" s="118"/>
      <c r="BB684" s="118"/>
      <c r="BC684" s="118"/>
      <c r="BD684" s="118"/>
      <c r="BE684" s="118"/>
      <c r="BF684" s="119"/>
      <c r="BG684" s="116"/>
    </row>
    <row r="685" spans="1:59" x14ac:dyDescent="0.25">
      <c r="A685" s="116"/>
      <c r="B685" s="112"/>
      <c r="C685" s="117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  <c r="AE685" s="118"/>
      <c r="AF685" s="118"/>
      <c r="AG685" s="118"/>
      <c r="AH685" s="118"/>
      <c r="AI685" s="118"/>
      <c r="AJ685" s="118"/>
      <c r="AK685" s="118"/>
      <c r="AL685" s="118"/>
      <c r="AM685" s="118"/>
      <c r="AN685" s="118"/>
      <c r="AO685" s="118"/>
      <c r="AP685" s="118"/>
      <c r="AQ685" s="118"/>
      <c r="AR685" s="118"/>
      <c r="AS685" s="118"/>
      <c r="AT685" s="118"/>
      <c r="AU685" s="118"/>
      <c r="AV685" s="118"/>
      <c r="AW685" s="118"/>
      <c r="AX685" s="118"/>
      <c r="AY685" s="118"/>
      <c r="AZ685" s="118"/>
      <c r="BA685" s="118"/>
      <c r="BB685" s="118"/>
      <c r="BC685" s="118"/>
      <c r="BD685" s="118"/>
      <c r="BE685" s="118"/>
      <c r="BF685" s="119"/>
      <c r="BG685" s="116"/>
    </row>
    <row r="686" spans="1:59" x14ac:dyDescent="0.25">
      <c r="A686" s="116"/>
      <c r="B686" s="112"/>
      <c r="C686" s="117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  <c r="AE686" s="118"/>
      <c r="AF686" s="118"/>
      <c r="AG686" s="118"/>
      <c r="AH686" s="118"/>
      <c r="AI686" s="118"/>
      <c r="AJ686" s="118"/>
      <c r="AK686" s="118"/>
      <c r="AL686" s="118"/>
      <c r="AM686" s="118"/>
      <c r="AN686" s="118"/>
      <c r="AO686" s="118"/>
      <c r="AP686" s="118"/>
      <c r="AQ686" s="118"/>
      <c r="AR686" s="118"/>
      <c r="AS686" s="118"/>
      <c r="AT686" s="118"/>
      <c r="AU686" s="118"/>
      <c r="AV686" s="118"/>
      <c r="AW686" s="118"/>
      <c r="AX686" s="118"/>
      <c r="AY686" s="118"/>
      <c r="AZ686" s="118"/>
      <c r="BA686" s="118"/>
      <c r="BB686" s="118"/>
      <c r="BC686" s="118"/>
      <c r="BD686" s="118"/>
      <c r="BE686" s="118"/>
      <c r="BF686" s="119"/>
      <c r="BG686" s="116"/>
    </row>
    <row r="687" spans="1:59" x14ac:dyDescent="0.25">
      <c r="A687" s="116"/>
      <c r="B687" s="112"/>
      <c r="C687" s="117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  <c r="AE687" s="118"/>
      <c r="AF687" s="118"/>
      <c r="AG687" s="118"/>
      <c r="AH687" s="118"/>
      <c r="AI687" s="118"/>
      <c r="AJ687" s="118"/>
      <c r="AK687" s="118"/>
      <c r="AL687" s="118"/>
      <c r="AM687" s="118"/>
      <c r="AN687" s="118"/>
      <c r="AO687" s="118"/>
      <c r="AP687" s="118"/>
      <c r="AQ687" s="118"/>
      <c r="AR687" s="118"/>
      <c r="AS687" s="118"/>
      <c r="AT687" s="118"/>
      <c r="AU687" s="118"/>
      <c r="AV687" s="118"/>
      <c r="AW687" s="118"/>
      <c r="AX687" s="118"/>
      <c r="AY687" s="118"/>
      <c r="AZ687" s="118"/>
      <c r="BA687" s="118"/>
      <c r="BB687" s="118"/>
      <c r="BC687" s="118"/>
      <c r="BD687" s="118"/>
      <c r="BE687" s="118"/>
      <c r="BF687" s="119"/>
      <c r="BG687" s="116"/>
    </row>
    <row r="688" spans="1:59" x14ac:dyDescent="0.25">
      <c r="A688" s="116"/>
      <c r="B688" s="112"/>
      <c r="C688" s="117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  <c r="AE688" s="118"/>
      <c r="AF688" s="118"/>
      <c r="AG688" s="118"/>
      <c r="AH688" s="118"/>
      <c r="AI688" s="118"/>
      <c r="AJ688" s="118"/>
      <c r="AK688" s="118"/>
      <c r="AL688" s="118"/>
      <c r="AM688" s="118"/>
      <c r="AN688" s="118"/>
      <c r="AO688" s="118"/>
      <c r="AP688" s="118"/>
      <c r="AQ688" s="118"/>
      <c r="AR688" s="118"/>
      <c r="AS688" s="118"/>
      <c r="AT688" s="118"/>
      <c r="AU688" s="118"/>
      <c r="AV688" s="118"/>
      <c r="AW688" s="118"/>
      <c r="AX688" s="118"/>
      <c r="AY688" s="118"/>
      <c r="AZ688" s="118"/>
      <c r="BA688" s="118"/>
      <c r="BB688" s="118"/>
      <c r="BC688" s="118"/>
      <c r="BD688" s="118"/>
      <c r="BE688" s="118"/>
      <c r="BF688" s="119"/>
      <c r="BG688" s="116"/>
    </row>
    <row r="689" spans="1:59" x14ac:dyDescent="0.25">
      <c r="A689" s="116"/>
      <c r="B689" s="112"/>
      <c r="C689" s="117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  <c r="AE689" s="118"/>
      <c r="AF689" s="118"/>
      <c r="AG689" s="118"/>
      <c r="AH689" s="118"/>
      <c r="AI689" s="118"/>
      <c r="AJ689" s="118"/>
      <c r="AK689" s="118"/>
      <c r="AL689" s="118"/>
      <c r="AM689" s="118"/>
      <c r="AN689" s="118"/>
      <c r="AO689" s="118"/>
      <c r="AP689" s="118"/>
      <c r="AQ689" s="118"/>
      <c r="AR689" s="118"/>
      <c r="AS689" s="118"/>
      <c r="AT689" s="118"/>
      <c r="AU689" s="118"/>
      <c r="AV689" s="118"/>
      <c r="AW689" s="118"/>
      <c r="AX689" s="118"/>
      <c r="AY689" s="118"/>
      <c r="AZ689" s="118"/>
      <c r="BA689" s="118"/>
      <c r="BB689" s="118"/>
      <c r="BC689" s="118"/>
      <c r="BD689" s="118"/>
      <c r="BE689" s="118"/>
      <c r="BF689" s="119"/>
      <c r="BG689" s="116"/>
    </row>
    <row r="690" spans="1:59" x14ac:dyDescent="0.25">
      <c r="A690" s="116"/>
      <c r="B690" s="112"/>
      <c r="C690" s="117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  <c r="AE690" s="118"/>
      <c r="AF690" s="118"/>
      <c r="AG690" s="118"/>
      <c r="AH690" s="118"/>
      <c r="AI690" s="118"/>
      <c r="AJ690" s="118"/>
      <c r="AK690" s="118"/>
      <c r="AL690" s="118"/>
      <c r="AM690" s="118"/>
      <c r="AN690" s="118"/>
      <c r="AO690" s="118"/>
      <c r="AP690" s="118"/>
      <c r="AQ690" s="118"/>
      <c r="AR690" s="118"/>
      <c r="AS690" s="118"/>
      <c r="AT690" s="118"/>
      <c r="AU690" s="118"/>
      <c r="AV690" s="118"/>
      <c r="AW690" s="118"/>
      <c r="AX690" s="118"/>
      <c r="AY690" s="118"/>
      <c r="AZ690" s="118"/>
      <c r="BA690" s="118"/>
      <c r="BB690" s="118"/>
      <c r="BC690" s="118"/>
      <c r="BD690" s="118"/>
      <c r="BE690" s="118"/>
      <c r="BF690" s="119"/>
      <c r="BG690" s="116"/>
    </row>
    <row r="691" spans="1:59" x14ac:dyDescent="0.25">
      <c r="A691" s="116"/>
      <c r="B691" s="112"/>
      <c r="C691" s="117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  <c r="AE691" s="118"/>
      <c r="AF691" s="118"/>
      <c r="AG691" s="118"/>
      <c r="AH691" s="118"/>
      <c r="AI691" s="118"/>
      <c r="AJ691" s="118"/>
      <c r="AK691" s="118"/>
      <c r="AL691" s="118"/>
      <c r="AM691" s="118"/>
      <c r="AN691" s="118"/>
      <c r="AO691" s="118"/>
      <c r="AP691" s="118"/>
      <c r="AQ691" s="118"/>
      <c r="AR691" s="118"/>
      <c r="AS691" s="118"/>
      <c r="AT691" s="118"/>
      <c r="AU691" s="118"/>
      <c r="AV691" s="118"/>
      <c r="AW691" s="118"/>
      <c r="AX691" s="118"/>
      <c r="AY691" s="118"/>
      <c r="AZ691" s="118"/>
      <c r="BA691" s="118"/>
      <c r="BB691" s="118"/>
      <c r="BC691" s="118"/>
      <c r="BD691" s="118"/>
      <c r="BE691" s="118"/>
      <c r="BF691" s="119"/>
      <c r="BG691" s="116"/>
    </row>
    <row r="692" spans="1:59" x14ac:dyDescent="0.25">
      <c r="A692" s="116"/>
      <c r="B692" s="112"/>
      <c r="C692" s="117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  <c r="AF692" s="118"/>
      <c r="AG692" s="118"/>
      <c r="AH692" s="118"/>
      <c r="AI692" s="118"/>
      <c r="AJ692" s="118"/>
      <c r="AK692" s="118"/>
      <c r="AL692" s="118"/>
      <c r="AM692" s="118"/>
      <c r="AN692" s="118"/>
      <c r="AO692" s="118"/>
      <c r="AP692" s="118"/>
      <c r="AQ692" s="118"/>
      <c r="AR692" s="118"/>
      <c r="AS692" s="118"/>
      <c r="AT692" s="118"/>
      <c r="AU692" s="118"/>
      <c r="AV692" s="118"/>
      <c r="AW692" s="118"/>
      <c r="AX692" s="118"/>
      <c r="AY692" s="118"/>
      <c r="AZ692" s="118"/>
      <c r="BA692" s="118"/>
      <c r="BB692" s="118"/>
      <c r="BC692" s="118"/>
      <c r="BD692" s="118"/>
      <c r="BE692" s="118"/>
      <c r="BF692" s="119"/>
      <c r="BG692" s="116"/>
    </row>
    <row r="693" spans="1:59" x14ac:dyDescent="0.25">
      <c r="A693" s="116"/>
      <c r="B693" s="112"/>
      <c r="C693" s="117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  <c r="AF693" s="118"/>
      <c r="AG693" s="118"/>
      <c r="AH693" s="118"/>
      <c r="AI693" s="118"/>
      <c r="AJ693" s="118"/>
      <c r="AK693" s="118"/>
      <c r="AL693" s="118"/>
      <c r="AM693" s="118"/>
      <c r="AN693" s="118"/>
      <c r="AO693" s="118"/>
      <c r="AP693" s="118"/>
      <c r="AQ693" s="118"/>
      <c r="AR693" s="118"/>
      <c r="AS693" s="118"/>
      <c r="AT693" s="118"/>
      <c r="AU693" s="118"/>
      <c r="AV693" s="118"/>
      <c r="AW693" s="118"/>
      <c r="AX693" s="118"/>
      <c r="AY693" s="118"/>
      <c r="AZ693" s="118"/>
      <c r="BA693" s="118"/>
      <c r="BB693" s="118"/>
      <c r="BC693" s="118"/>
      <c r="BD693" s="118"/>
      <c r="BE693" s="118"/>
      <c r="BF693" s="119"/>
      <c r="BG693" s="116"/>
    </row>
    <row r="694" spans="1:59" x14ac:dyDescent="0.25">
      <c r="A694" s="116"/>
      <c r="B694" s="112"/>
      <c r="C694" s="117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  <c r="AF694" s="118"/>
      <c r="AG694" s="118"/>
      <c r="AH694" s="118"/>
      <c r="AI694" s="118"/>
      <c r="AJ694" s="118"/>
      <c r="AK694" s="118"/>
      <c r="AL694" s="118"/>
      <c r="AM694" s="118"/>
      <c r="AN694" s="118"/>
      <c r="AO694" s="118"/>
      <c r="AP694" s="118"/>
      <c r="AQ694" s="118"/>
      <c r="AR694" s="118"/>
      <c r="AS694" s="118"/>
      <c r="AT694" s="118"/>
      <c r="AU694" s="118"/>
      <c r="AV694" s="118"/>
      <c r="AW694" s="118"/>
      <c r="AX694" s="118"/>
      <c r="AY694" s="118"/>
      <c r="AZ694" s="118"/>
      <c r="BA694" s="118"/>
      <c r="BB694" s="118"/>
      <c r="BC694" s="118"/>
      <c r="BD694" s="118"/>
      <c r="BE694" s="118"/>
      <c r="BF694" s="119"/>
      <c r="BG694" s="116"/>
    </row>
    <row r="695" spans="1:59" x14ac:dyDescent="0.25">
      <c r="A695" s="116"/>
      <c r="B695" s="112"/>
      <c r="C695" s="117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  <c r="AF695" s="118"/>
      <c r="AG695" s="118"/>
      <c r="AH695" s="118"/>
      <c r="AI695" s="118"/>
      <c r="AJ695" s="118"/>
      <c r="AK695" s="118"/>
      <c r="AL695" s="118"/>
      <c r="AM695" s="118"/>
      <c r="AN695" s="118"/>
      <c r="AO695" s="118"/>
      <c r="AP695" s="118"/>
      <c r="AQ695" s="118"/>
      <c r="AR695" s="118"/>
      <c r="AS695" s="118"/>
      <c r="AT695" s="118"/>
      <c r="AU695" s="118"/>
      <c r="AV695" s="118"/>
      <c r="AW695" s="118"/>
      <c r="AX695" s="118"/>
      <c r="AY695" s="118"/>
      <c r="AZ695" s="118"/>
      <c r="BA695" s="118"/>
      <c r="BB695" s="118"/>
      <c r="BC695" s="118"/>
      <c r="BD695" s="118"/>
      <c r="BE695" s="118"/>
      <c r="BF695" s="119"/>
      <c r="BG695" s="116"/>
    </row>
    <row r="696" spans="1:59" x14ac:dyDescent="0.25">
      <c r="A696" s="116"/>
      <c r="B696" s="112"/>
      <c r="C696" s="117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  <c r="AF696" s="118"/>
      <c r="AG696" s="118"/>
      <c r="AH696" s="118"/>
      <c r="AI696" s="118"/>
      <c r="AJ696" s="118"/>
      <c r="AK696" s="118"/>
      <c r="AL696" s="118"/>
      <c r="AM696" s="118"/>
      <c r="AN696" s="118"/>
      <c r="AO696" s="118"/>
      <c r="AP696" s="118"/>
      <c r="AQ696" s="118"/>
      <c r="AR696" s="118"/>
      <c r="AS696" s="118"/>
      <c r="AT696" s="118"/>
      <c r="AU696" s="118"/>
      <c r="AV696" s="118"/>
      <c r="AW696" s="118"/>
      <c r="AX696" s="118"/>
      <c r="AY696" s="118"/>
      <c r="AZ696" s="118"/>
      <c r="BA696" s="118"/>
      <c r="BB696" s="118"/>
      <c r="BC696" s="118"/>
      <c r="BD696" s="118"/>
      <c r="BE696" s="118"/>
      <c r="BF696" s="119"/>
      <c r="BG696" s="116"/>
    </row>
    <row r="697" spans="1:59" x14ac:dyDescent="0.25">
      <c r="A697" s="116"/>
      <c r="B697" s="112"/>
      <c r="C697" s="117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  <c r="AE697" s="118"/>
      <c r="AF697" s="118"/>
      <c r="AG697" s="118"/>
      <c r="AH697" s="118"/>
      <c r="AI697" s="118"/>
      <c r="AJ697" s="118"/>
      <c r="AK697" s="118"/>
      <c r="AL697" s="118"/>
      <c r="AM697" s="118"/>
      <c r="AN697" s="118"/>
      <c r="AO697" s="118"/>
      <c r="AP697" s="118"/>
      <c r="AQ697" s="118"/>
      <c r="AR697" s="118"/>
      <c r="AS697" s="118"/>
      <c r="AT697" s="118"/>
      <c r="AU697" s="118"/>
      <c r="AV697" s="118"/>
      <c r="AW697" s="118"/>
      <c r="AX697" s="118"/>
      <c r="AY697" s="118"/>
      <c r="AZ697" s="118"/>
      <c r="BA697" s="118"/>
      <c r="BB697" s="118"/>
      <c r="BC697" s="118"/>
      <c r="BD697" s="118"/>
      <c r="BE697" s="118"/>
      <c r="BF697" s="119"/>
      <c r="BG697" s="116"/>
    </row>
    <row r="698" spans="1:59" x14ac:dyDescent="0.25">
      <c r="A698" s="116"/>
      <c r="B698" s="112"/>
      <c r="C698" s="117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  <c r="AE698" s="118"/>
      <c r="AF698" s="118"/>
      <c r="AG698" s="118"/>
      <c r="AH698" s="118"/>
      <c r="AI698" s="118"/>
      <c r="AJ698" s="118"/>
      <c r="AK698" s="118"/>
      <c r="AL698" s="118"/>
      <c r="AM698" s="118"/>
      <c r="AN698" s="118"/>
      <c r="AO698" s="118"/>
      <c r="AP698" s="118"/>
      <c r="AQ698" s="118"/>
      <c r="AR698" s="118"/>
      <c r="AS698" s="118"/>
      <c r="AT698" s="118"/>
      <c r="AU698" s="118"/>
      <c r="AV698" s="118"/>
      <c r="AW698" s="118"/>
      <c r="AX698" s="118"/>
      <c r="AY698" s="118"/>
      <c r="AZ698" s="118"/>
      <c r="BA698" s="118"/>
      <c r="BB698" s="118"/>
      <c r="BC698" s="118"/>
      <c r="BD698" s="118"/>
      <c r="BE698" s="118"/>
      <c r="BF698" s="119"/>
      <c r="BG698" s="116"/>
    </row>
    <row r="699" spans="1:59" x14ac:dyDescent="0.25">
      <c r="A699" s="116"/>
      <c r="B699" s="112"/>
      <c r="C699" s="117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  <c r="AE699" s="118"/>
      <c r="AF699" s="118"/>
      <c r="AG699" s="118"/>
      <c r="AH699" s="118"/>
      <c r="AI699" s="118"/>
      <c r="AJ699" s="118"/>
      <c r="AK699" s="118"/>
      <c r="AL699" s="118"/>
      <c r="AM699" s="118"/>
      <c r="AN699" s="118"/>
      <c r="AO699" s="118"/>
      <c r="AP699" s="118"/>
      <c r="AQ699" s="118"/>
      <c r="AR699" s="118"/>
      <c r="AS699" s="118"/>
      <c r="AT699" s="118"/>
      <c r="AU699" s="118"/>
      <c r="AV699" s="118"/>
      <c r="AW699" s="118"/>
      <c r="AX699" s="118"/>
      <c r="AY699" s="118"/>
      <c r="AZ699" s="118"/>
      <c r="BA699" s="118"/>
      <c r="BB699" s="118"/>
      <c r="BC699" s="118"/>
      <c r="BD699" s="118"/>
      <c r="BE699" s="118"/>
      <c r="BF699" s="119"/>
      <c r="BG699" s="116"/>
    </row>
    <row r="700" spans="1:59" x14ac:dyDescent="0.25">
      <c r="A700" s="116"/>
      <c r="B700" s="112"/>
      <c r="C700" s="117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  <c r="AE700" s="118"/>
      <c r="AF700" s="118"/>
      <c r="AG700" s="118"/>
      <c r="AH700" s="118"/>
      <c r="AI700" s="118"/>
      <c r="AJ700" s="118"/>
      <c r="AK700" s="118"/>
      <c r="AL700" s="118"/>
      <c r="AM700" s="118"/>
      <c r="AN700" s="118"/>
      <c r="AO700" s="118"/>
      <c r="AP700" s="118"/>
      <c r="AQ700" s="118"/>
      <c r="AR700" s="118"/>
      <c r="AS700" s="118"/>
      <c r="AT700" s="118"/>
      <c r="AU700" s="118"/>
      <c r="AV700" s="118"/>
      <c r="AW700" s="118"/>
      <c r="AX700" s="118"/>
      <c r="AY700" s="118"/>
      <c r="AZ700" s="118"/>
      <c r="BA700" s="118"/>
      <c r="BB700" s="118"/>
      <c r="BC700" s="118"/>
      <c r="BD700" s="118"/>
      <c r="BE700" s="118"/>
      <c r="BF700" s="119"/>
      <c r="BG700" s="116"/>
    </row>
    <row r="701" spans="1:59" x14ac:dyDescent="0.25">
      <c r="A701" s="116"/>
      <c r="B701" s="112"/>
      <c r="C701" s="117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  <c r="AE701" s="118"/>
      <c r="AF701" s="118"/>
      <c r="AG701" s="118"/>
      <c r="AH701" s="118"/>
      <c r="AI701" s="118"/>
      <c r="AJ701" s="118"/>
      <c r="AK701" s="118"/>
      <c r="AL701" s="118"/>
      <c r="AM701" s="118"/>
      <c r="AN701" s="118"/>
      <c r="AO701" s="118"/>
      <c r="AP701" s="118"/>
      <c r="AQ701" s="118"/>
      <c r="AR701" s="118"/>
      <c r="AS701" s="118"/>
      <c r="AT701" s="118"/>
      <c r="AU701" s="118"/>
      <c r="AV701" s="118"/>
      <c r="AW701" s="118"/>
      <c r="AX701" s="118"/>
      <c r="AY701" s="118"/>
      <c r="AZ701" s="118"/>
      <c r="BA701" s="118"/>
      <c r="BB701" s="118"/>
      <c r="BC701" s="118"/>
      <c r="BD701" s="118"/>
      <c r="BE701" s="118"/>
      <c r="BF701" s="119"/>
      <c r="BG701" s="116"/>
    </row>
    <row r="702" spans="1:59" x14ac:dyDescent="0.25">
      <c r="A702" s="116"/>
      <c r="B702" s="112"/>
      <c r="C702" s="117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  <c r="AE702" s="118"/>
      <c r="AF702" s="118"/>
      <c r="AG702" s="118"/>
      <c r="AH702" s="118"/>
      <c r="AI702" s="118"/>
      <c r="AJ702" s="118"/>
      <c r="AK702" s="118"/>
      <c r="AL702" s="118"/>
      <c r="AM702" s="118"/>
      <c r="AN702" s="118"/>
      <c r="AO702" s="118"/>
      <c r="AP702" s="118"/>
      <c r="AQ702" s="118"/>
      <c r="AR702" s="118"/>
      <c r="AS702" s="118"/>
      <c r="AT702" s="118"/>
      <c r="AU702" s="118"/>
      <c r="AV702" s="118"/>
      <c r="AW702" s="118"/>
      <c r="AX702" s="118"/>
      <c r="AY702" s="118"/>
      <c r="AZ702" s="118"/>
      <c r="BA702" s="118"/>
      <c r="BB702" s="118"/>
      <c r="BC702" s="118"/>
      <c r="BD702" s="118"/>
      <c r="BE702" s="118"/>
      <c r="BF702" s="119"/>
      <c r="BG702" s="116"/>
    </row>
    <row r="703" spans="1:59" x14ac:dyDescent="0.25">
      <c r="A703" s="116"/>
      <c r="B703" s="112"/>
      <c r="C703" s="117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  <c r="AE703" s="118"/>
      <c r="AF703" s="118"/>
      <c r="AG703" s="118"/>
      <c r="AH703" s="118"/>
      <c r="AI703" s="118"/>
      <c r="AJ703" s="118"/>
      <c r="AK703" s="118"/>
      <c r="AL703" s="118"/>
      <c r="AM703" s="118"/>
      <c r="AN703" s="118"/>
      <c r="AO703" s="118"/>
      <c r="AP703" s="118"/>
      <c r="AQ703" s="118"/>
      <c r="AR703" s="118"/>
      <c r="AS703" s="118"/>
      <c r="AT703" s="118"/>
      <c r="AU703" s="118"/>
      <c r="AV703" s="118"/>
      <c r="AW703" s="118"/>
      <c r="AX703" s="118"/>
      <c r="AY703" s="118"/>
      <c r="AZ703" s="118"/>
      <c r="BA703" s="118"/>
      <c r="BB703" s="118"/>
      <c r="BC703" s="118"/>
      <c r="BD703" s="118"/>
      <c r="BE703" s="118"/>
      <c r="BF703" s="119"/>
      <c r="BG703" s="116"/>
    </row>
    <row r="704" spans="1:59" x14ac:dyDescent="0.25">
      <c r="A704" s="116"/>
      <c r="B704" s="112"/>
      <c r="C704" s="117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  <c r="AE704" s="118"/>
      <c r="AF704" s="118"/>
      <c r="AG704" s="118"/>
      <c r="AH704" s="118"/>
      <c r="AI704" s="118"/>
      <c r="AJ704" s="118"/>
      <c r="AK704" s="118"/>
      <c r="AL704" s="118"/>
      <c r="AM704" s="118"/>
      <c r="AN704" s="118"/>
      <c r="AO704" s="118"/>
      <c r="AP704" s="118"/>
      <c r="AQ704" s="118"/>
      <c r="AR704" s="118"/>
      <c r="AS704" s="118"/>
      <c r="AT704" s="118"/>
      <c r="AU704" s="118"/>
      <c r="AV704" s="118"/>
      <c r="AW704" s="118"/>
      <c r="AX704" s="118"/>
      <c r="AY704" s="118"/>
      <c r="AZ704" s="118"/>
      <c r="BA704" s="118"/>
      <c r="BB704" s="118"/>
      <c r="BC704" s="118"/>
      <c r="BD704" s="118"/>
      <c r="BE704" s="118"/>
      <c r="BF704" s="119"/>
      <c r="BG704" s="116"/>
    </row>
    <row r="705" spans="1:59" x14ac:dyDescent="0.25">
      <c r="A705" s="116"/>
      <c r="B705" s="112"/>
      <c r="C705" s="117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  <c r="AE705" s="118"/>
      <c r="AF705" s="118"/>
      <c r="AG705" s="118"/>
      <c r="AH705" s="118"/>
      <c r="AI705" s="118"/>
      <c r="AJ705" s="118"/>
      <c r="AK705" s="118"/>
      <c r="AL705" s="118"/>
      <c r="AM705" s="118"/>
      <c r="AN705" s="118"/>
      <c r="AO705" s="118"/>
      <c r="AP705" s="118"/>
      <c r="AQ705" s="118"/>
      <c r="AR705" s="118"/>
      <c r="AS705" s="118"/>
      <c r="AT705" s="118"/>
      <c r="AU705" s="118"/>
      <c r="AV705" s="118"/>
      <c r="AW705" s="118"/>
      <c r="AX705" s="118"/>
      <c r="AY705" s="118"/>
      <c r="AZ705" s="118"/>
      <c r="BA705" s="118"/>
      <c r="BB705" s="118"/>
      <c r="BC705" s="118"/>
      <c r="BD705" s="118"/>
      <c r="BE705" s="118"/>
      <c r="BF705" s="119"/>
      <c r="BG705" s="116"/>
    </row>
    <row r="706" spans="1:59" x14ac:dyDescent="0.25">
      <c r="A706" s="116"/>
      <c r="B706" s="112"/>
      <c r="C706" s="117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  <c r="AE706" s="118"/>
      <c r="AF706" s="118"/>
      <c r="AG706" s="118"/>
      <c r="AH706" s="118"/>
      <c r="AI706" s="118"/>
      <c r="AJ706" s="118"/>
      <c r="AK706" s="118"/>
      <c r="AL706" s="118"/>
      <c r="AM706" s="118"/>
      <c r="AN706" s="118"/>
      <c r="AO706" s="118"/>
      <c r="AP706" s="118"/>
      <c r="AQ706" s="118"/>
      <c r="AR706" s="118"/>
      <c r="AS706" s="118"/>
      <c r="AT706" s="118"/>
      <c r="AU706" s="118"/>
      <c r="AV706" s="118"/>
      <c r="AW706" s="118"/>
      <c r="AX706" s="118"/>
      <c r="AY706" s="118"/>
      <c r="AZ706" s="118"/>
      <c r="BA706" s="118"/>
      <c r="BB706" s="118"/>
      <c r="BC706" s="118"/>
      <c r="BD706" s="118"/>
      <c r="BE706" s="118"/>
      <c r="BF706" s="119"/>
      <c r="BG706" s="116"/>
    </row>
    <row r="707" spans="1:59" x14ac:dyDescent="0.25">
      <c r="A707" s="116"/>
      <c r="B707" s="112"/>
      <c r="C707" s="117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  <c r="AE707" s="118"/>
      <c r="AF707" s="118"/>
      <c r="AG707" s="118"/>
      <c r="AH707" s="118"/>
      <c r="AI707" s="118"/>
      <c r="AJ707" s="118"/>
      <c r="AK707" s="118"/>
      <c r="AL707" s="118"/>
      <c r="AM707" s="118"/>
      <c r="AN707" s="118"/>
      <c r="AO707" s="118"/>
      <c r="AP707" s="118"/>
      <c r="AQ707" s="118"/>
      <c r="AR707" s="118"/>
      <c r="AS707" s="118"/>
      <c r="AT707" s="118"/>
      <c r="AU707" s="118"/>
      <c r="AV707" s="118"/>
      <c r="AW707" s="118"/>
      <c r="AX707" s="118"/>
      <c r="AY707" s="118"/>
      <c r="AZ707" s="118"/>
      <c r="BA707" s="118"/>
      <c r="BB707" s="118"/>
      <c r="BC707" s="118"/>
      <c r="BD707" s="118"/>
      <c r="BE707" s="118"/>
      <c r="BF707" s="119"/>
      <c r="BG707" s="116"/>
    </row>
    <row r="708" spans="1:59" x14ac:dyDescent="0.25">
      <c r="A708" s="116"/>
      <c r="B708" s="112"/>
      <c r="C708" s="117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  <c r="AE708" s="118"/>
      <c r="AF708" s="118"/>
      <c r="AG708" s="118"/>
      <c r="AH708" s="118"/>
      <c r="AI708" s="118"/>
      <c r="AJ708" s="118"/>
      <c r="AK708" s="118"/>
      <c r="AL708" s="118"/>
      <c r="AM708" s="118"/>
      <c r="AN708" s="118"/>
      <c r="AO708" s="118"/>
      <c r="AP708" s="118"/>
      <c r="AQ708" s="118"/>
      <c r="AR708" s="118"/>
      <c r="AS708" s="118"/>
      <c r="AT708" s="118"/>
      <c r="AU708" s="118"/>
      <c r="AV708" s="118"/>
      <c r="AW708" s="118"/>
      <c r="AX708" s="118"/>
      <c r="AY708" s="118"/>
      <c r="AZ708" s="118"/>
      <c r="BA708" s="118"/>
      <c r="BB708" s="118"/>
      <c r="BC708" s="118"/>
      <c r="BD708" s="118"/>
      <c r="BE708" s="118"/>
      <c r="BF708" s="119"/>
      <c r="BG708" s="116"/>
    </row>
    <row r="709" spans="1:59" x14ac:dyDescent="0.25">
      <c r="A709" s="116"/>
      <c r="B709" s="112"/>
      <c r="C709" s="117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  <c r="AE709" s="118"/>
      <c r="AF709" s="118"/>
      <c r="AG709" s="118"/>
      <c r="AH709" s="118"/>
      <c r="AI709" s="118"/>
      <c r="AJ709" s="118"/>
      <c r="AK709" s="118"/>
      <c r="AL709" s="118"/>
      <c r="AM709" s="118"/>
      <c r="AN709" s="118"/>
      <c r="AO709" s="118"/>
      <c r="AP709" s="118"/>
      <c r="AQ709" s="118"/>
      <c r="AR709" s="118"/>
      <c r="AS709" s="118"/>
      <c r="AT709" s="118"/>
      <c r="AU709" s="118"/>
      <c r="AV709" s="118"/>
      <c r="AW709" s="118"/>
      <c r="AX709" s="118"/>
      <c r="AY709" s="118"/>
      <c r="AZ709" s="118"/>
      <c r="BA709" s="118"/>
      <c r="BB709" s="118"/>
      <c r="BC709" s="118"/>
      <c r="BD709" s="118"/>
      <c r="BE709" s="118"/>
      <c r="BF709" s="119"/>
      <c r="BG709" s="116"/>
    </row>
    <row r="710" spans="1:59" x14ac:dyDescent="0.25">
      <c r="A710" s="116"/>
      <c r="B710" s="112"/>
      <c r="C710" s="117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  <c r="AE710" s="118"/>
      <c r="AF710" s="118"/>
      <c r="AG710" s="118"/>
      <c r="AH710" s="118"/>
      <c r="AI710" s="118"/>
      <c r="AJ710" s="118"/>
      <c r="AK710" s="118"/>
      <c r="AL710" s="118"/>
      <c r="AM710" s="118"/>
      <c r="AN710" s="118"/>
      <c r="AO710" s="118"/>
      <c r="AP710" s="118"/>
      <c r="AQ710" s="118"/>
      <c r="AR710" s="118"/>
      <c r="AS710" s="118"/>
      <c r="AT710" s="118"/>
      <c r="AU710" s="118"/>
      <c r="AV710" s="118"/>
      <c r="AW710" s="118"/>
      <c r="AX710" s="118"/>
      <c r="AY710" s="118"/>
      <c r="AZ710" s="118"/>
      <c r="BA710" s="118"/>
      <c r="BB710" s="118"/>
      <c r="BC710" s="118"/>
      <c r="BD710" s="118"/>
      <c r="BE710" s="118"/>
      <c r="BF710" s="119"/>
      <c r="BG710" s="116"/>
    </row>
    <row r="711" spans="1:59" x14ac:dyDescent="0.25">
      <c r="A711" s="116"/>
      <c r="B711" s="112"/>
      <c r="C711" s="117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  <c r="AE711" s="118"/>
      <c r="AF711" s="118"/>
      <c r="AG711" s="118"/>
      <c r="AH711" s="118"/>
      <c r="AI711" s="118"/>
      <c r="AJ711" s="118"/>
      <c r="AK711" s="118"/>
      <c r="AL711" s="118"/>
      <c r="AM711" s="118"/>
      <c r="AN711" s="118"/>
      <c r="AO711" s="118"/>
      <c r="AP711" s="118"/>
      <c r="AQ711" s="118"/>
      <c r="AR711" s="118"/>
      <c r="AS711" s="118"/>
      <c r="AT711" s="118"/>
      <c r="AU711" s="118"/>
      <c r="AV711" s="118"/>
      <c r="AW711" s="118"/>
      <c r="AX711" s="118"/>
      <c r="AY711" s="118"/>
      <c r="AZ711" s="118"/>
      <c r="BA711" s="118"/>
      <c r="BB711" s="118"/>
      <c r="BC711" s="118"/>
      <c r="BD711" s="118"/>
      <c r="BE711" s="118"/>
      <c r="BF711" s="119"/>
      <c r="BG711" s="116"/>
    </row>
    <row r="712" spans="1:59" x14ac:dyDescent="0.25">
      <c r="A712" s="116"/>
      <c r="B712" s="112"/>
      <c r="C712" s="117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  <c r="AE712" s="118"/>
      <c r="AF712" s="118"/>
      <c r="AG712" s="118"/>
      <c r="AH712" s="118"/>
      <c r="AI712" s="118"/>
      <c r="AJ712" s="118"/>
      <c r="AK712" s="118"/>
      <c r="AL712" s="118"/>
      <c r="AM712" s="118"/>
      <c r="AN712" s="118"/>
      <c r="AO712" s="118"/>
      <c r="AP712" s="118"/>
      <c r="AQ712" s="118"/>
      <c r="AR712" s="118"/>
      <c r="AS712" s="118"/>
      <c r="AT712" s="118"/>
      <c r="AU712" s="118"/>
      <c r="AV712" s="118"/>
      <c r="AW712" s="118"/>
      <c r="AX712" s="118"/>
      <c r="AY712" s="118"/>
      <c r="AZ712" s="118"/>
      <c r="BA712" s="118"/>
      <c r="BB712" s="118"/>
      <c r="BC712" s="118"/>
      <c r="BD712" s="118"/>
      <c r="BE712" s="118"/>
      <c r="BF712" s="119"/>
      <c r="BG712" s="116"/>
    </row>
    <row r="713" spans="1:59" x14ac:dyDescent="0.25">
      <c r="A713" s="116"/>
      <c r="B713" s="112"/>
      <c r="C713" s="117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  <c r="AE713" s="118"/>
      <c r="AF713" s="118"/>
      <c r="AG713" s="118"/>
      <c r="AH713" s="118"/>
      <c r="AI713" s="118"/>
      <c r="AJ713" s="118"/>
      <c r="AK713" s="118"/>
      <c r="AL713" s="118"/>
      <c r="AM713" s="118"/>
      <c r="AN713" s="118"/>
      <c r="AO713" s="118"/>
      <c r="AP713" s="118"/>
      <c r="AQ713" s="118"/>
      <c r="AR713" s="118"/>
      <c r="AS713" s="118"/>
      <c r="AT713" s="118"/>
      <c r="AU713" s="118"/>
      <c r="AV713" s="118"/>
      <c r="AW713" s="118"/>
      <c r="AX713" s="118"/>
      <c r="AY713" s="118"/>
      <c r="AZ713" s="118"/>
      <c r="BA713" s="118"/>
      <c r="BB713" s="118"/>
      <c r="BC713" s="118"/>
      <c r="BD713" s="118"/>
      <c r="BE713" s="118"/>
      <c r="BF713" s="119"/>
      <c r="BG713" s="116"/>
    </row>
    <row r="714" spans="1:59" x14ac:dyDescent="0.25">
      <c r="A714" s="116"/>
      <c r="B714" s="112"/>
      <c r="C714" s="117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  <c r="AE714" s="118"/>
      <c r="AF714" s="118"/>
      <c r="AG714" s="118"/>
      <c r="AH714" s="118"/>
      <c r="AI714" s="118"/>
      <c r="AJ714" s="118"/>
      <c r="AK714" s="118"/>
      <c r="AL714" s="118"/>
      <c r="AM714" s="118"/>
      <c r="AN714" s="118"/>
      <c r="AO714" s="118"/>
      <c r="AP714" s="118"/>
      <c r="AQ714" s="118"/>
      <c r="AR714" s="118"/>
      <c r="AS714" s="118"/>
      <c r="AT714" s="118"/>
      <c r="AU714" s="118"/>
      <c r="AV714" s="118"/>
      <c r="AW714" s="118"/>
      <c r="AX714" s="118"/>
      <c r="AY714" s="118"/>
      <c r="AZ714" s="118"/>
      <c r="BA714" s="118"/>
      <c r="BB714" s="118"/>
      <c r="BC714" s="118"/>
      <c r="BD714" s="118"/>
      <c r="BE714" s="118"/>
      <c r="BF714" s="119"/>
      <c r="BG714" s="116"/>
    </row>
    <row r="715" spans="1:59" x14ac:dyDescent="0.25">
      <c r="A715" s="116"/>
      <c r="B715" s="112"/>
      <c r="C715" s="117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  <c r="AE715" s="118"/>
      <c r="AF715" s="118"/>
      <c r="AG715" s="118"/>
      <c r="AH715" s="118"/>
      <c r="AI715" s="118"/>
      <c r="AJ715" s="118"/>
      <c r="AK715" s="118"/>
      <c r="AL715" s="118"/>
      <c r="AM715" s="118"/>
      <c r="AN715" s="118"/>
      <c r="AO715" s="118"/>
      <c r="AP715" s="118"/>
      <c r="AQ715" s="118"/>
      <c r="AR715" s="118"/>
      <c r="AS715" s="118"/>
      <c r="AT715" s="118"/>
      <c r="AU715" s="118"/>
      <c r="AV715" s="118"/>
      <c r="AW715" s="118"/>
      <c r="AX715" s="118"/>
      <c r="AY715" s="118"/>
      <c r="AZ715" s="118"/>
      <c r="BA715" s="118"/>
      <c r="BB715" s="118"/>
      <c r="BC715" s="118"/>
      <c r="BD715" s="118"/>
      <c r="BE715" s="118"/>
      <c r="BF715" s="119"/>
      <c r="BG715" s="116"/>
    </row>
    <row r="716" spans="1:59" x14ac:dyDescent="0.25">
      <c r="A716" s="116"/>
      <c r="B716" s="112"/>
      <c r="C716" s="117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  <c r="AE716" s="118"/>
      <c r="AF716" s="118"/>
      <c r="AG716" s="118"/>
      <c r="AH716" s="118"/>
      <c r="AI716" s="118"/>
      <c r="AJ716" s="118"/>
      <c r="AK716" s="118"/>
      <c r="AL716" s="118"/>
      <c r="AM716" s="118"/>
      <c r="AN716" s="118"/>
      <c r="AO716" s="118"/>
      <c r="AP716" s="118"/>
      <c r="AQ716" s="118"/>
      <c r="AR716" s="118"/>
      <c r="AS716" s="118"/>
      <c r="AT716" s="118"/>
      <c r="AU716" s="118"/>
      <c r="AV716" s="118"/>
      <c r="AW716" s="118"/>
      <c r="AX716" s="118"/>
      <c r="AY716" s="118"/>
      <c r="AZ716" s="118"/>
      <c r="BA716" s="118"/>
      <c r="BB716" s="118"/>
      <c r="BC716" s="118"/>
      <c r="BD716" s="118"/>
      <c r="BE716" s="118"/>
      <c r="BF716" s="119"/>
      <c r="BG716" s="116"/>
    </row>
    <row r="717" spans="1:59" x14ac:dyDescent="0.25">
      <c r="A717" s="116"/>
      <c r="B717" s="112"/>
      <c r="C717" s="117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  <c r="AE717" s="118"/>
      <c r="AF717" s="118"/>
      <c r="AG717" s="118"/>
      <c r="AH717" s="118"/>
      <c r="AI717" s="118"/>
      <c r="AJ717" s="118"/>
      <c r="AK717" s="118"/>
      <c r="AL717" s="118"/>
      <c r="AM717" s="118"/>
      <c r="AN717" s="118"/>
      <c r="AO717" s="118"/>
      <c r="AP717" s="118"/>
      <c r="AQ717" s="118"/>
      <c r="AR717" s="118"/>
      <c r="AS717" s="118"/>
      <c r="AT717" s="118"/>
      <c r="AU717" s="118"/>
      <c r="AV717" s="118"/>
      <c r="AW717" s="118"/>
      <c r="AX717" s="118"/>
      <c r="AY717" s="118"/>
      <c r="AZ717" s="118"/>
      <c r="BA717" s="118"/>
      <c r="BB717" s="118"/>
      <c r="BC717" s="118"/>
      <c r="BD717" s="118"/>
      <c r="BE717" s="118"/>
      <c r="BF717" s="119"/>
      <c r="BG717" s="116"/>
    </row>
    <row r="718" spans="1:59" x14ac:dyDescent="0.25">
      <c r="A718" s="116"/>
      <c r="B718" s="112"/>
      <c r="C718" s="117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  <c r="AE718" s="118"/>
      <c r="AF718" s="118"/>
      <c r="AG718" s="118"/>
      <c r="AH718" s="118"/>
      <c r="AI718" s="118"/>
      <c r="AJ718" s="118"/>
      <c r="AK718" s="118"/>
      <c r="AL718" s="118"/>
      <c r="AM718" s="118"/>
      <c r="AN718" s="118"/>
      <c r="AO718" s="118"/>
      <c r="AP718" s="118"/>
      <c r="AQ718" s="118"/>
      <c r="AR718" s="118"/>
      <c r="AS718" s="118"/>
      <c r="AT718" s="118"/>
      <c r="AU718" s="118"/>
      <c r="AV718" s="118"/>
      <c r="AW718" s="118"/>
      <c r="AX718" s="118"/>
      <c r="AY718" s="118"/>
      <c r="AZ718" s="118"/>
      <c r="BA718" s="118"/>
      <c r="BB718" s="118"/>
      <c r="BC718" s="118"/>
      <c r="BD718" s="118"/>
      <c r="BE718" s="118"/>
      <c r="BF718" s="119"/>
      <c r="BG718" s="116"/>
    </row>
    <row r="719" spans="1:59" x14ac:dyDescent="0.25">
      <c r="A719" s="116"/>
      <c r="B719" s="112"/>
      <c r="C719" s="117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  <c r="AE719" s="118"/>
      <c r="AF719" s="118"/>
      <c r="AG719" s="118"/>
      <c r="AH719" s="118"/>
      <c r="AI719" s="118"/>
      <c r="AJ719" s="118"/>
      <c r="AK719" s="118"/>
      <c r="AL719" s="118"/>
      <c r="AM719" s="118"/>
      <c r="AN719" s="118"/>
      <c r="AO719" s="118"/>
      <c r="AP719" s="118"/>
      <c r="AQ719" s="118"/>
      <c r="AR719" s="118"/>
      <c r="AS719" s="118"/>
      <c r="AT719" s="118"/>
      <c r="AU719" s="118"/>
      <c r="AV719" s="118"/>
      <c r="AW719" s="118"/>
      <c r="AX719" s="118"/>
      <c r="AY719" s="118"/>
      <c r="AZ719" s="118"/>
      <c r="BA719" s="118"/>
      <c r="BB719" s="118"/>
      <c r="BC719" s="118"/>
      <c r="BD719" s="118"/>
      <c r="BE719" s="118"/>
      <c r="BF719" s="119"/>
      <c r="BG719" s="116"/>
    </row>
    <row r="720" spans="1:59" x14ac:dyDescent="0.25">
      <c r="A720" s="116"/>
      <c r="B720" s="112"/>
      <c r="C720" s="117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  <c r="AE720" s="118"/>
      <c r="AF720" s="118"/>
      <c r="AG720" s="118"/>
      <c r="AH720" s="118"/>
      <c r="AI720" s="118"/>
      <c r="AJ720" s="118"/>
      <c r="AK720" s="118"/>
      <c r="AL720" s="118"/>
      <c r="AM720" s="118"/>
      <c r="AN720" s="118"/>
      <c r="AO720" s="118"/>
      <c r="AP720" s="118"/>
      <c r="AQ720" s="118"/>
      <c r="AR720" s="118"/>
      <c r="AS720" s="118"/>
      <c r="AT720" s="118"/>
      <c r="AU720" s="118"/>
      <c r="AV720" s="118"/>
      <c r="AW720" s="118"/>
      <c r="AX720" s="118"/>
      <c r="AY720" s="118"/>
      <c r="AZ720" s="118"/>
      <c r="BA720" s="118"/>
      <c r="BB720" s="118"/>
      <c r="BC720" s="118"/>
      <c r="BD720" s="118"/>
      <c r="BE720" s="118"/>
      <c r="BF720" s="119"/>
      <c r="BG720" s="116"/>
    </row>
    <row r="721" spans="1:59" x14ac:dyDescent="0.25">
      <c r="A721" s="116"/>
      <c r="B721" s="112"/>
      <c r="C721" s="117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  <c r="AE721" s="118"/>
      <c r="AF721" s="118"/>
      <c r="AG721" s="118"/>
      <c r="AH721" s="118"/>
      <c r="AI721" s="118"/>
      <c r="AJ721" s="118"/>
      <c r="AK721" s="118"/>
      <c r="AL721" s="118"/>
      <c r="AM721" s="118"/>
      <c r="AN721" s="118"/>
      <c r="AO721" s="118"/>
      <c r="AP721" s="118"/>
      <c r="AQ721" s="118"/>
      <c r="AR721" s="118"/>
      <c r="AS721" s="118"/>
      <c r="AT721" s="118"/>
      <c r="AU721" s="118"/>
      <c r="AV721" s="118"/>
      <c r="AW721" s="118"/>
      <c r="AX721" s="118"/>
      <c r="AY721" s="118"/>
      <c r="AZ721" s="118"/>
      <c r="BA721" s="118"/>
      <c r="BB721" s="118"/>
      <c r="BC721" s="118"/>
      <c r="BD721" s="118"/>
      <c r="BE721" s="118"/>
      <c r="BF721" s="119"/>
      <c r="BG721" s="116"/>
    </row>
    <row r="722" spans="1:59" x14ac:dyDescent="0.25">
      <c r="A722" s="116"/>
      <c r="B722" s="112"/>
      <c r="C722" s="117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  <c r="AE722" s="118"/>
      <c r="AF722" s="118"/>
      <c r="AG722" s="118"/>
      <c r="AH722" s="118"/>
      <c r="AI722" s="118"/>
      <c r="AJ722" s="118"/>
      <c r="AK722" s="118"/>
      <c r="AL722" s="118"/>
      <c r="AM722" s="118"/>
      <c r="AN722" s="118"/>
      <c r="AO722" s="118"/>
      <c r="AP722" s="118"/>
      <c r="AQ722" s="118"/>
      <c r="AR722" s="118"/>
      <c r="AS722" s="118"/>
      <c r="AT722" s="118"/>
      <c r="AU722" s="118"/>
      <c r="AV722" s="118"/>
      <c r="AW722" s="118"/>
      <c r="AX722" s="118"/>
      <c r="AY722" s="118"/>
      <c r="AZ722" s="118"/>
      <c r="BA722" s="118"/>
      <c r="BB722" s="118"/>
      <c r="BC722" s="118"/>
      <c r="BD722" s="118"/>
      <c r="BE722" s="118"/>
      <c r="BF722" s="119"/>
      <c r="BG722" s="116"/>
    </row>
    <row r="723" spans="1:59" x14ac:dyDescent="0.25">
      <c r="A723" s="116"/>
      <c r="B723" s="112"/>
      <c r="C723" s="117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  <c r="AE723" s="118"/>
      <c r="AF723" s="118"/>
      <c r="AG723" s="118"/>
      <c r="AH723" s="118"/>
      <c r="AI723" s="118"/>
      <c r="AJ723" s="118"/>
      <c r="AK723" s="118"/>
      <c r="AL723" s="118"/>
      <c r="AM723" s="118"/>
      <c r="AN723" s="118"/>
      <c r="AO723" s="118"/>
      <c r="AP723" s="118"/>
      <c r="AQ723" s="118"/>
      <c r="AR723" s="118"/>
      <c r="AS723" s="118"/>
      <c r="AT723" s="118"/>
      <c r="AU723" s="118"/>
      <c r="AV723" s="118"/>
      <c r="AW723" s="118"/>
      <c r="AX723" s="118"/>
      <c r="AY723" s="118"/>
      <c r="AZ723" s="118"/>
      <c r="BA723" s="118"/>
      <c r="BB723" s="118"/>
      <c r="BC723" s="118"/>
      <c r="BD723" s="118"/>
      <c r="BE723" s="118"/>
      <c r="BF723" s="119"/>
      <c r="BG723" s="116"/>
    </row>
    <row r="724" spans="1:59" x14ac:dyDescent="0.25">
      <c r="A724" s="116"/>
      <c r="B724" s="112"/>
      <c r="C724" s="117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  <c r="AE724" s="118"/>
      <c r="AF724" s="118"/>
      <c r="AG724" s="118"/>
      <c r="AH724" s="118"/>
      <c r="AI724" s="118"/>
      <c r="AJ724" s="118"/>
      <c r="AK724" s="118"/>
      <c r="AL724" s="118"/>
      <c r="AM724" s="118"/>
      <c r="AN724" s="118"/>
      <c r="AO724" s="118"/>
      <c r="AP724" s="118"/>
      <c r="AQ724" s="118"/>
      <c r="AR724" s="118"/>
      <c r="AS724" s="118"/>
      <c r="AT724" s="118"/>
      <c r="AU724" s="118"/>
      <c r="AV724" s="118"/>
      <c r="AW724" s="118"/>
      <c r="AX724" s="118"/>
      <c r="AY724" s="118"/>
      <c r="AZ724" s="118"/>
      <c r="BA724" s="118"/>
      <c r="BB724" s="118"/>
      <c r="BC724" s="118"/>
      <c r="BD724" s="118"/>
      <c r="BE724" s="118"/>
      <c r="BF724" s="119"/>
      <c r="BG724" s="116"/>
    </row>
    <row r="725" spans="1:59" x14ac:dyDescent="0.25">
      <c r="A725" s="116"/>
      <c r="B725" s="112"/>
      <c r="C725" s="117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  <c r="AE725" s="118"/>
      <c r="AF725" s="118"/>
      <c r="AG725" s="118"/>
      <c r="AH725" s="118"/>
      <c r="AI725" s="118"/>
      <c r="AJ725" s="118"/>
      <c r="AK725" s="118"/>
      <c r="AL725" s="118"/>
      <c r="AM725" s="118"/>
      <c r="AN725" s="118"/>
      <c r="AO725" s="118"/>
      <c r="AP725" s="118"/>
      <c r="AQ725" s="118"/>
      <c r="AR725" s="118"/>
      <c r="AS725" s="118"/>
      <c r="AT725" s="118"/>
      <c r="AU725" s="118"/>
      <c r="AV725" s="118"/>
      <c r="AW725" s="118"/>
      <c r="AX725" s="118"/>
      <c r="AY725" s="118"/>
      <c r="AZ725" s="118"/>
      <c r="BA725" s="118"/>
      <c r="BB725" s="118"/>
      <c r="BC725" s="118"/>
      <c r="BD725" s="118"/>
      <c r="BE725" s="118"/>
      <c r="BF725" s="119"/>
      <c r="BG725" s="116"/>
    </row>
    <row r="726" spans="1:59" x14ac:dyDescent="0.25">
      <c r="A726" s="116"/>
      <c r="B726" s="112"/>
      <c r="C726" s="117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  <c r="AE726" s="118"/>
      <c r="AF726" s="118"/>
      <c r="AG726" s="118"/>
      <c r="AH726" s="118"/>
      <c r="AI726" s="118"/>
      <c r="AJ726" s="118"/>
      <c r="AK726" s="118"/>
      <c r="AL726" s="118"/>
      <c r="AM726" s="118"/>
      <c r="AN726" s="118"/>
      <c r="AO726" s="118"/>
      <c r="AP726" s="118"/>
      <c r="AQ726" s="118"/>
      <c r="AR726" s="118"/>
      <c r="AS726" s="118"/>
      <c r="AT726" s="118"/>
      <c r="AU726" s="118"/>
      <c r="AV726" s="118"/>
      <c r="AW726" s="118"/>
      <c r="AX726" s="118"/>
      <c r="AY726" s="118"/>
      <c r="AZ726" s="118"/>
      <c r="BA726" s="118"/>
      <c r="BB726" s="118"/>
      <c r="BC726" s="118"/>
      <c r="BD726" s="118"/>
      <c r="BE726" s="118"/>
      <c r="BF726" s="119"/>
      <c r="BG726" s="116"/>
    </row>
    <row r="727" spans="1:59" x14ac:dyDescent="0.25">
      <c r="A727" s="116"/>
      <c r="B727" s="112"/>
      <c r="C727" s="117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  <c r="AE727" s="118"/>
      <c r="AF727" s="118"/>
      <c r="AG727" s="118"/>
      <c r="AH727" s="118"/>
      <c r="AI727" s="118"/>
      <c r="AJ727" s="118"/>
      <c r="AK727" s="118"/>
      <c r="AL727" s="118"/>
      <c r="AM727" s="118"/>
      <c r="AN727" s="118"/>
      <c r="AO727" s="118"/>
      <c r="AP727" s="118"/>
      <c r="AQ727" s="118"/>
      <c r="AR727" s="118"/>
      <c r="AS727" s="118"/>
      <c r="AT727" s="118"/>
      <c r="AU727" s="118"/>
      <c r="AV727" s="118"/>
      <c r="AW727" s="118"/>
      <c r="AX727" s="118"/>
      <c r="AY727" s="118"/>
      <c r="AZ727" s="118"/>
      <c r="BA727" s="118"/>
      <c r="BB727" s="118"/>
      <c r="BC727" s="118"/>
      <c r="BD727" s="118"/>
      <c r="BE727" s="118"/>
      <c r="BF727" s="119"/>
      <c r="BG727" s="116"/>
    </row>
    <row r="728" spans="1:59" x14ac:dyDescent="0.25">
      <c r="A728" s="116"/>
      <c r="B728" s="112"/>
      <c r="C728" s="117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  <c r="AE728" s="118"/>
      <c r="AF728" s="118"/>
      <c r="AG728" s="118"/>
      <c r="AH728" s="118"/>
      <c r="AI728" s="118"/>
      <c r="AJ728" s="118"/>
      <c r="AK728" s="118"/>
      <c r="AL728" s="118"/>
      <c r="AM728" s="118"/>
      <c r="AN728" s="118"/>
      <c r="AO728" s="118"/>
      <c r="AP728" s="118"/>
      <c r="AQ728" s="118"/>
      <c r="AR728" s="118"/>
      <c r="AS728" s="118"/>
      <c r="AT728" s="118"/>
      <c r="AU728" s="118"/>
      <c r="AV728" s="118"/>
      <c r="AW728" s="118"/>
      <c r="AX728" s="118"/>
      <c r="AY728" s="118"/>
      <c r="AZ728" s="118"/>
      <c r="BA728" s="118"/>
      <c r="BB728" s="118"/>
      <c r="BC728" s="118"/>
      <c r="BD728" s="118"/>
      <c r="BE728" s="118"/>
      <c r="BF728" s="119"/>
      <c r="BG728" s="116"/>
    </row>
    <row r="729" spans="1:59" x14ac:dyDescent="0.25">
      <c r="A729" s="116"/>
      <c r="B729" s="112"/>
      <c r="C729" s="117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  <c r="AE729" s="118"/>
      <c r="AF729" s="118"/>
      <c r="AG729" s="118"/>
      <c r="AH729" s="118"/>
      <c r="AI729" s="118"/>
      <c r="AJ729" s="118"/>
      <c r="AK729" s="118"/>
      <c r="AL729" s="118"/>
      <c r="AM729" s="118"/>
      <c r="AN729" s="118"/>
      <c r="AO729" s="118"/>
      <c r="AP729" s="118"/>
      <c r="AQ729" s="118"/>
      <c r="AR729" s="118"/>
      <c r="AS729" s="118"/>
      <c r="AT729" s="118"/>
      <c r="AU729" s="118"/>
      <c r="AV729" s="118"/>
      <c r="AW729" s="118"/>
      <c r="AX729" s="118"/>
      <c r="AY729" s="118"/>
      <c r="AZ729" s="118"/>
      <c r="BA729" s="118"/>
      <c r="BB729" s="118"/>
      <c r="BC729" s="118"/>
      <c r="BD729" s="118"/>
      <c r="BE729" s="118"/>
      <c r="BF729" s="119"/>
      <c r="BG729" s="116"/>
    </row>
    <row r="730" spans="1:59" x14ac:dyDescent="0.25">
      <c r="A730" s="116"/>
      <c r="B730" s="112"/>
      <c r="C730" s="117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  <c r="AE730" s="118"/>
      <c r="AF730" s="118"/>
      <c r="AG730" s="118"/>
      <c r="AH730" s="118"/>
      <c r="AI730" s="118"/>
      <c r="AJ730" s="118"/>
      <c r="AK730" s="118"/>
      <c r="AL730" s="118"/>
      <c r="AM730" s="118"/>
      <c r="AN730" s="118"/>
      <c r="AO730" s="118"/>
      <c r="AP730" s="118"/>
      <c r="AQ730" s="118"/>
      <c r="AR730" s="118"/>
      <c r="AS730" s="118"/>
      <c r="AT730" s="118"/>
      <c r="AU730" s="118"/>
      <c r="AV730" s="118"/>
      <c r="AW730" s="118"/>
      <c r="AX730" s="118"/>
      <c r="AY730" s="118"/>
      <c r="AZ730" s="118"/>
      <c r="BA730" s="118"/>
      <c r="BB730" s="118"/>
      <c r="BC730" s="118"/>
      <c r="BD730" s="118"/>
      <c r="BE730" s="118"/>
      <c r="BF730" s="119"/>
      <c r="BG730" s="116"/>
    </row>
    <row r="731" spans="1:59" x14ac:dyDescent="0.25">
      <c r="A731" s="116"/>
      <c r="B731" s="112"/>
      <c r="C731" s="117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  <c r="AE731" s="118"/>
      <c r="AF731" s="118"/>
      <c r="AG731" s="118"/>
      <c r="AH731" s="118"/>
      <c r="AI731" s="118"/>
      <c r="AJ731" s="118"/>
      <c r="AK731" s="118"/>
      <c r="AL731" s="118"/>
      <c r="AM731" s="118"/>
      <c r="AN731" s="118"/>
      <c r="AO731" s="118"/>
      <c r="AP731" s="118"/>
      <c r="AQ731" s="118"/>
      <c r="AR731" s="118"/>
      <c r="AS731" s="118"/>
      <c r="AT731" s="118"/>
      <c r="AU731" s="118"/>
      <c r="AV731" s="118"/>
      <c r="AW731" s="118"/>
      <c r="AX731" s="118"/>
      <c r="AY731" s="118"/>
      <c r="AZ731" s="118"/>
      <c r="BA731" s="118"/>
      <c r="BB731" s="118"/>
      <c r="BC731" s="118"/>
      <c r="BD731" s="118"/>
      <c r="BE731" s="118"/>
      <c r="BF731" s="119"/>
      <c r="BG731" s="116"/>
    </row>
    <row r="732" spans="1:59" x14ac:dyDescent="0.25">
      <c r="A732" s="116"/>
      <c r="B732" s="112"/>
      <c r="C732" s="117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  <c r="AE732" s="118"/>
      <c r="AF732" s="118"/>
      <c r="AG732" s="118"/>
      <c r="AH732" s="118"/>
      <c r="AI732" s="118"/>
      <c r="AJ732" s="118"/>
      <c r="AK732" s="118"/>
      <c r="AL732" s="118"/>
      <c r="AM732" s="118"/>
      <c r="AN732" s="118"/>
      <c r="AO732" s="118"/>
      <c r="AP732" s="118"/>
      <c r="AQ732" s="118"/>
      <c r="AR732" s="118"/>
      <c r="AS732" s="118"/>
      <c r="AT732" s="118"/>
      <c r="AU732" s="118"/>
      <c r="AV732" s="118"/>
      <c r="AW732" s="118"/>
      <c r="AX732" s="118"/>
      <c r="AY732" s="118"/>
      <c r="AZ732" s="118"/>
      <c r="BA732" s="118"/>
      <c r="BB732" s="118"/>
      <c r="BC732" s="118"/>
      <c r="BD732" s="118"/>
      <c r="BE732" s="118"/>
      <c r="BF732" s="119"/>
      <c r="BG732" s="116"/>
    </row>
    <row r="733" spans="1:59" x14ac:dyDescent="0.25">
      <c r="A733" s="116"/>
      <c r="B733" s="112"/>
      <c r="C733" s="117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  <c r="AE733" s="118"/>
      <c r="AF733" s="118"/>
      <c r="AG733" s="118"/>
      <c r="AH733" s="118"/>
      <c r="AI733" s="118"/>
      <c r="AJ733" s="118"/>
      <c r="AK733" s="118"/>
      <c r="AL733" s="118"/>
      <c r="AM733" s="118"/>
      <c r="AN733" s="118"/>
      <c r="AO733" s="118"/>
      <c r="AP733" s="118"/>
      <c r="AQ733" s="118"/>
      <c r="AR733" s="118"/>
      <c r="AS733" s="118"/>
      <c r="AT733" s="118"/>
      <c r="AU733" s="118"/>
      <c r="AV733" s="118"/>
      <c r="AW733" s="118"/>
      <c r="AX733" s="118"/>
      <c r="AY733" s="118"/>
      <c r="AZ733" s="118"/>
      <c r="BA733" s="118"/>
      <c r="BB733" s="118"/>
      <c r="BC733" s="118"/>
      <c r="BD733" s="118"/>
      <c r="BE733" s="118"/>
      <c r="BF733" s="119"/>
      <c r="BG733" s="116"/>
    </row>
    <row r="734" spans="1:59" x14ac:dyDescent="0.25">
      <c r="A734" s="116"/>
      <c r="B734" s="112"/>
      <c r="C734" s="117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  <c r="AE734" s="118"/>
      <c r="AF734" s="118"/>
      <c r="AG734" s="118"/>
      <c r="AH734" s="118"/>
      <c r="AI734" s="118"/>
      <c r="AJ734" s="118"/>
      <c r="AK734" s="118"/>
      <c r="AL734" s="118"/>
      <c r="AM734" s="118"/>
      <c r="AN734" s="118"/>
      <c r="AO734" s="118"/>
      <c r="AP734" s="118"/>
      <c r="AQ734" s="118"/>
      <c r="AR734" s="118"/>
      <c r="AS734" s="118"/>
      <c r="AT734" s="118"/>
      <c r="AU734" s="118"/>
      <c r="AV734" s="118"/>
      <c r="AW734" s="118"/>
      <c r="AX734" s="118"/>
      <c r="AY734" s="118"/>
      <c r="AZ734" s="118"/>
      <c r="BA734" s="118"/>
      <c r="BB734" s="118"/>
      <c r="BC734" s="118"/>
      <c r="BD734" s="118"/>
      <c r="BE734" s="118"/>
      <c r="BF734" s="119"/>
      <c r="BG734" s="116"/>
    </row>
    <row r="735" spans="1:59" x14ac:dyDescent="0.25">
      <c r="A735" s="116"/>
      <c r="B735" s="112"/>
      <c r="C735" s="117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  <c r="AE735" s="118"/>
      <c r="AF735" s="118"/>
      <c r="AG735" s="118"/>
      <c r="AH735" s="118"/>
      <c r="AI735" s="118"/>
      <c r="AJ735" s="118"/>
      <c r="AK735" s="118"/>
      <c r="AL735" s="118"/>
      <c r="AM735" s="118"/>
      <c r="AN735" s="118"/>
      <c r="AO735" s="118"/>
      <c r="AP735" s="118"/>
      <c r="AQ735" s="118"/>
      <c r="AR735" s="118"/>
      <c r="AS735" s="118"/>
      <c r="AT735" s="118"/>
      <c r="AU735" s="118"/>
      <c r="AV735" s="118"/>
      <c r="AW735" s="118"/>
      <c r="AX735" s="118"/>
      <c r="AY735" s="118"/>
      <c r="AZ735" s="118"/>
      <c r="BA735" s="118"/>
      <c r="BB735" s="118"/>
      <c r="BC735" s="118"/>
      <c r="BD735" s="118"/>
      <c r="BE735" s="118"/>
      <c r="BF735" s="119"/>
      <c r="BG735" s="116"/>
    </row>
    <row r="736" spans="1:59" x14ac:dyDescent="0.25">
      <c r="A736" s="116"/>
      <c r="B736" s="112"/>
      <c r="C736" s="117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  <c r="AE736" s="118"/>
      <c r="AF736" s="118"/>
      <c r="AG736" s="118"/>
      <c r="AH736" s="118"/>
      <c r="AI736" s="118"/>
      <c r="AJ736" s="118"/>
      <c r="AK736" s="118"/>
      <c r="AL736" s="118"/>
      <c r="AM736" s="118"/>
      <c r="AN736" s="118"/>
      <c r="AO736" s="118"/>
      <c r="AP736" s="118"/>
      <c r="AQ736" s="118"/>
      <c r="AR736" s="118"/>
      <c r="AS736" s="118"/>
      <c r="AT736" s="118"/>
      <c r="AU736" s="118"/>
      <c r="AV736" s="118"/>
      <c r="AW736" s="118"/>
      <c r="AX736" s="118"/>
      <c r="AY736" s="118"/>
      <c r="AZ736" s="118"/>
      <c r="BA736" s="118"/>
      <c r="BB736" s="118"/>
      <c r="BC736" s="118"/>
      <c r="BD736" s="118"/>
      <c r="BE736" s="118"/>
      <c r="BF736" s="119"/>
      <c r="BG736" s="116"/>
    </row>
    <row r="737" spans="1:59" x14ac:dyDescent="0.25">
      <c r="A737" s="116"/>
      <c r="B737" s="112"/>
      <c r="C737" s="117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  <c r="AE737" s="118"/>
      <c r="AF737" s="118"/>
      <c r="AG737" s="118"/>
      <c r="AH737" s="118"/>
      <c r="AI737" s="118"/>
      <c r="AJ737" s="118"/>
      <c r="AK737" s="118"/>
      <c r="AL737" s="118"/>
      <c r="AM737" s="118"/>
      <c r="AN737" s="118"/>
      <c r="AO737" s="118"/>
      <c r="AP737" s="118"/>
      <c r="AQ737" s="118"/>
      <c r="AR737" s="118"/>
      <c r="AS737" s="118"/>
      <c r="AT737" s="118"/>
      <c r="AU737" s="118"/>
      <c r="AV737" s="118"/>
      <c r="AW737" s="118"/>
      <c r="AX737" s="118"/>
      <c r="AY737" s="118"/>
      <c r="AZ737" s="118"/>
      <c r="BA737" s="118"/>
      <c r="BB737" s="118"/>
      <c r="BC737" s="118"/>
      <c r="BD737" s="118"/>
      <c r="BE737" s="118"/>
      <c r="BF737" s="119"/>
      <c r="BG737" s="116"/>
    </row>
    <row r="738" spans="1:59" x14ac:dyDescent="0.25">
      <c r="A738" s="116"/>
      <c r="B738" s="112"/>
      <c r="C738" s="117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  <c r="AE738" s="118"/>
      <c r="AF738" s="118"/>
      <c r="AG738" s="118"/>
      <c r="AH738" s="118"/>
      <c r="AI738" s="118"/>
      <c r="AJ738" s="118"/>
      <c r="AK738" s="118"/>
      <c r="AL738" s="118"/>
      <c r="AM738" s="118"/>
      <c r="AN738" s="118"/>
      <c r="AO738" s="118"/>
      <c r="AP738" s="118"/>
      <c r="AQ738" s="118"/>
      <c r="AR738" s="118"/>
      <c r="AS738" s="118"/>
      <c r="AT738" s="118"/>
      <c r="AU738" s="118"/>
      <c r="AV738" s="118"/>
      <c r="AW738" s="118"/>
      <c r="AX738" s="118"/>
      <c r="AY738" s="118"/>
      <c r="AZ738" s="118"/>
      <c r="BA738" s="118"/>
      <c r="BB738" s="118"/>
      <c r="BC738" s="118"/>
      <c r="BD738" s="118"/>
      <c r="BE738" s="118"/>
      <c r="BF738" s="119"/>
      <c r="BG738" s="116"/>
    </row>
    <row r="739" spans="1:59" x14ac:dyDescent="0.25">
      <c r="A739" s="116"/>
      <c r="B739" s="112"/>
      <c r="C739" s="117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  <c r="AE739" s="118"/>
      <c r="AF739" s="118"/>
      <c r="AG739" s="118"/>
      <c r="AH739" s="118"/>
      <c r="AI739" s="118"/>
      <c r="AJ739" s="118"/>
      <c r="AK739" s="118"/>
      <c r="AL739" s="118"/>
      <c r="AM739" s="118"/>
      <c r="AN739" s="118"/>
      <c r="AO739" s="118"/>
      <c r="AP739" s="118"/>
      <c r="AQ739" s="118"/>
      <c r="AR739" s="118"/>
      <c r="AS739" s="118"/>
      <c r="AT739" s="118"/>
      <c r="AU739" s="118"/>
      <c r="AV739" s="118"/>
      <c r="AW739" s="118"/>
      <c r="AX739" s="118"/>
      <c r="AY739" s="118"/>
      <c r="AZ739" s="118"/>
      <c r="BA739" s="118"/>
      <c r="BB739" s="118"/>
      <c r="BC739" s="118"/>
      <c r="BD739" s="118"/>
      <c r="BE739" s="118"/>
      <c r="BF739" s="119"/>
      <c r="BG739" s="116"/>
    </row>
    <row r="740" spans="1:59" x14ac:dyDescent="0.25">
      <c r="A740" s="116"/>
      <c r="B740" s="112"/>
      <c r="C740" s="117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  <c r="AE740" s="118"/>
      <c r="AF740" s="118"/>
      <c r="AG740" s="118"/>
      <c r="AH740" s="118"/>
      <c r="AI740" s="118"/>
      <c r="AJ740" s="118"/>
      <c r="AK740" s="118"/>
      <c r="AL740" s="118"/>
      <c r="AM740" s="118"/>
      <c r="AN740" s="118"/>
      <c r="AO740" s="118"/>
      <c r="AP740" s="118"/>
      <c r="AQ740" s="118"/>
      <c r="AR740" s="118"/>
      <c r="AS740" s="118"/>
      <c r="AT740" s="118"/>
      <c r="AU740" s="118"/>
      <c r="AV740" s="118"/>
      <c r="AW740" s="118"/>
      <c r="AX740" s="118"/>
      <c r="AY740" s="118"/>
      <c r="AZ740" s="118"/>
      <c r="BA740" s="118"/>
      <c r="BB740" s="118"/>
      <c r="BC740" s="118"/>
      <c r="BD740" s="118"/>
      <c r="BE740" s="118"/>
      <c r="BF740" s="119"/>
      <c r="BG740" s="116"/>
    </row>
    <row r="741" spans="1:59" x14ac:dyDescent="0.25">
      <c r="A741" s="116"/>
      <c r="B741" s="112"/>
      <c r="C741" s="117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  <c r="AE741" s="118"/>
      <c r="AF741" s="118"/>
      <c r="AG741" s="118"/>
      <c r="AH741" s="118"/>
      <c r="AI741" s="118"/>
      <c r="AJ741" s="118"/>
      <c r="AK741" s="118"/>
      <c r="AL741" s="118"/>
      <c r="AM741" s="118"/>
      <c r="AN741" s="118"/>
      <c r="AO741" s="118"/>
      <c r="AP741" s="118"/>
      <c r="AQ741" s="118"/>
      <c r="AR741" s="118"/>
      <c r="AS741" s="118"/>
      <c r="AT741" s="118"/>
      <c r="AU741" s="118"/>
      <c r="AV741" s="118"/>
      <c r="AW741" s="118"/>
      <c r="AX741" s="118"/>
      <c r="AY741" s="118"/>
      <c r="AZ741" s="118"/>
      <c r="BA741" s="118"/>
      <c r="BB741" s="118"/>
      <c r="BC741" s="118"/>
      <c r="BD741" s="118"/>
      <c r="BE741" s="118"/>
      <c r="BF741" s="119"/>
      <c r="BG741" s="116"/>
    </row>
    <row r="742" spans="1:59" x14ac:dyDescent="0.25">
      <c r="A742" s="116"/>
      <c r="B742" s="112"/>
      <c r="C742" s="117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  <c r="AE742" s="118"/>
      <c r="AF742" s="118"/>
      <c r="AG742" s="118"/>
      <c r="AH742" s="118"/>
      <c r="AI742" s="118"/>
      <c r="AJ742" s="118"/>
      <c r="AK742" s="118"/>
      <c r="AL742" s="118"/>
      <c r="AM742" s="118"/>
      <c r="AN742" s="118"/>
      <c r="AO742" s="118"/>
      <c r="AP742" s="118"/>
      <c r="AQ742" s="118"/>
      <c r="AR742" s="118"/>
      <c r="AS742" s="118"/>
      <c r="AT742" s="118"/>
      <c r="AU742" s="118"/>
      <c r="AV742" s="118"/>
      <c r="AW742" s="118"/>
      <c r="AX742" s="118"/>
      <c r="AY742" s="118"/>
      <c r="AZ742" s="118"/>
      <c r="BA742" s="118"/>
      <c r="BB742" s="118"/>
      <c r="BC742" s="118"/>
      <c r="BD742" s="118"/>
      <c r="BE742" s="118"/>
      <c r="BF742" s="119"/>
      <c r="BG742" s="116"/>
    </row>
    <row r="743" spans="1:59" x14ac:dyDescent="0.25">
      <c r="A743" s="116"/>
      <c r="B743" s="112"/>
      <c r="C743" s="117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  <c r="AE743" s="118"/>
      <c r="AF743" s="118"/>
      <c r="AG743" s="118"/>
      <c r="AH743" s="118"/>
      <c r="AI743" s="118"/>
      <c r="AJ743" s="118"/>
      <c r="AK743" s="118"/>
      <c r="AL743" s="118"/>
      <c r="AM743" s="118"/>
      <c r="AN743" s="118"/>
      <c r="AO743" s="118"/>
      <c r="AP743" s="118"/>
      <c r="AQ743" s="118"/>
      <c r="AR743" s="118"/>
      <c r="AS743" s="118"/>
      <c r="AT743" s="118"/>
      <c r="AU743" s="118"/>
      <c r="AV743" s="118"/>
      <c r="AW743" s="118"/>
      <c r="AX743" s="118"/>
      <c r="AY743" s="118"/>
      <c r="AZ743" s="118"/>
      <c r="BA743" s="118"/>
      <c r="BB743" s="118"/>
      <c r="BC743" s="118"/>
      <c r="BD743" s="118"/>
      <c r="BE743" s="118"/>
      <c r="BF743" s="119"/>
      <c r="BG743" s="116"/>
    </row>
    <row r="744" spans="1:59" x14ac:dyDescent="0.25">
      <c r="A744" s="116"/>
      <c r="B744" s="112"/>
      <c r="C744" s="117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  <c r="AE744" s="118"/>
      <c r="AF744" s="118"/>
      <c r="AG744" s="118"/>
      <c r="AH744" s="118"/>
      <c r="AI744" s="118"/>
      <c r="AJ744" s="118"/>
      <c r="AK744" s="118"/>
      <c r="AL744" s="118"/>
      <c r="AM744" s="118"/>
      <c r="AN744" s="118"/>
      <c r="AO744" s="118"/>
      <c r="AP744" s="118"/>
      <c r="AQ744" s="118"/>
      <c r="AR744" s="118"/>
      <c r="AS744" s="118"/>
      <c r="AT744" s="118"/>
      <c r="AU744" s="118"/>
      <c r="AV744" s="118"/>
      <c r="AW744" s="118"/>
      <c r="AX744" s="118"/>
      <c r="AY744" s="118"/>
      <c r="AZ744" s="118"/>
      <c r="BA744" s="118"/>
      <c r="BB744" s="118"/>
      <c r="BC744" s="118"/>
      <c r="BD744" s="118"/>
      <c r="BE744" s="118"/>
      <c r="BF744" s="119"/>
      <c r="BG744" s="116"/>
    </row>
    <row r="745" spans="1:59" x14ac:dyDescent="0.25">
      <c r="A745" s="116"/>
      <c r="B745" s="112"/>
      <c r="C745" s="117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  <c r="AE745" s="118"/>
      <c r="AF745" s="118"/>
      <c r="AG745" s="118"/>
      <c r="AH745" s="118"/>
      <c r="AI745" s="118"/>
      <c r="AJ745" s="118"/>
      <c r="AK745" s="118"/>
      <c r="AL745" s="118"/>
      <c r="AM745" s="118"/>
      <c r="AN745" s="118"/>
      <c r="AO745" s="118"/>
      <c r="AP745" s="118"/>
      <c r="AQ745" s="118"/>
      <c r="AR745" s="118"/>
      <c r="AS745" s="118"/>
      <c r="AT745" s="118"/>
      <c r="AU745" s="118"/>
      <c r="AV745" s="118"/>
      <c r="AW745" s="118"/>
      <c r="AX745" s="118"/>
      <c r="AY745" s="118"/>
      <c r="AZ745" s="118"/>
      <c r="BA745" s="118"/>
      <c r="BB745" s="118"/>
      <c r="BC745" s="118"/>
      <c r="BD745" s="118"/>
      <c r="BE745" s="118"/>
      <c r="BF745" s="119"/>
      <c r="BG745" s="116"/>
    </row>
    <row r="746" spans="1:59" x14ac:dyDescent="0.25">
      <c r="A746" s="116"/>
      <c r="B746" s="112"/>
      <c r="C746" s="117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  <c r="AE746" s="118"/>
      <c r="AF746" s="118"/>
      <c r="AG746" s="118"/>
      <c r="AH746" s="118"/>
      <c r="AI746" s="118"/>
      <c r="AJ746" s="118"/>
      <c r="AK746" s="118"/>
      <c r="AL746" s="118"/>
      <c r="AM746" s="118"/>
      <c r="AN746" s="118"/>
      <c r="AO746" s="118"/>
      <c r="AP746" s="118"/>
      <c r="AQ746" s="118"/>
      <c r="AR746" s="118"/>
      <c r="AS746" s="118"/>
      <c r="AT746" s="118"/>
      <c r="AU746" s="118"/>
      <c r="AV746" s="118"/>
      <c r="AW746" s="118"/>
      <c r="AX746" s="118"/>
      <c r="AY746" s="118"/>
      <c r="AZ746" s="118"/>
      <c r="BA746" s="118"/>
      <c r="BB746" s="118"/>
      <c r="BC746" s="118"/>
      <c r="BD746" s="118"/>
      <c r="BE746" s="118"/>
      <c r="BF746" s="119"/>
      <c r="BG746" s="116"/>
    </row>
    <row r="747" spans="1:59" x14ac:dyDescent="0.25">
      <c r="A747" s="116"/>
      <c r="B747" s="112"/>
      <c r="C747" s="117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  <c r="AE747" s="118"/>
      <c r="AF747" s="118"/>
      <c r="AG747" s="118"/>
      <c r="AH747" s="118"/>
      <c r="AI747" s="118"/>
      <c r="AJ747" s="118"/>
      <c r="AK747" s="118"/>
      <c r="AL747" s="118"/>
      <c r="AM747" s="118"/>
      <c r="AN747" s="118"/>
      <c r="AO747" s="118"/>
      <c r="AP747" s="118"/>
      <c r="AQ747" s="118"/>
      <c r="AR747" s="118"/>
      <c r="AS747" s="118"/>
      <c r="AT747" s="118"/>
      <c r="AU747" s="118"/>
      <c r="AV747" s="118"/>
      <c r="AW747" s="118"/>
      <c r="AX747" s="118"/>
      <c r="AY747" s="118"/>
      <c r="AZ747" s="118"/>
      <c r="BA747" s="118"/>
      <c r="BB747" s="118"/>
      <c r="BC747" s="118"/>
      <c r="BD747" s="118"/>
      <c r="BE747" s="118"/>
      <c r="BF747" s="119"/>
      <c r="BG747" s="116"/>
    </row>
    <row r="748" spans="1:59" x14ac:dyDescent="0.25">
      <c r="A748" s="116"/>
      <c r="B748" s="112"/>
      <c r="C748" s="117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  <c r="AE748" s="118"/>
      <c r="AF748" s="118"/>
      <c r="AG748" s="118"/>
      <c r="AH748" s="118"/>
      <c r="AI748" s="118"/>
      <c r="AJ748" s="118"/>
      <c r="AK748" s="118"/>
      <c r="AL748" s="118"/>
      <c r="AM748" s="118"/>
      <c r="AN748" s="118"/>
      <c r="AO748" s="118"/>
      <c r="AP748" s="118"/>
      <c r="AQ748" s="118"/>
      <c r="AR748" s="118"/>
      <c r="AS748" s="118"/>
      <c r="AT748" s="118"/>
      <c r="AU748" s="118"/>
      <c r="AV748" s="118"/>
      <c r="AW748" s="118"/>
      <c r="AX748" s="118"/>
      <c r="AY748" s="118"/>
      <c r="AZ748" s="118"/>
      <c r="BA748" s="118"/>
      <c r="BB748" s="118"/>
      <c r="BC748" s="118"/>
      <c r="BD748" s="118"/>
      <c r="BE748" s="118"/>
      <c r="BF748" s="119"/>
      <c r="BG748" s="116"/>
    </row>
    <row r="749" spans="1:59" x14ac:dyDescent="0.25">
      <c r="A749" s="116"/>
      <c r="B749" s="112"/>
      <c r="C749" s="117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  <c r="AE749" s="118"/>
      <c r="AF749" s="118"/>
      <c r="AG749" s="118"/>
      <c r="AH749" s="118"/>
      <c r="AI749" s="118"/>
      <c r="AJ749" s="118"/>
      <c r="AK749" s="118"/>
      <c r="AL749" s="118"/>
      <c r="AM749" s="118"/>
      <c r="AN749" s="118"/>
      <c r="AO749" s="118"/>
      <c r="AP749" s="118"/>
      <c r="AQ749" s="118"/>
      <c r="AR749" s="118"/>
      <c r="AS749" s="118"/>
      <c r="AT749" s="118"/>
      <c r="AU749" s="118"/>
      <c r="AV749" s="118"/>
      <c r="AW749" s="118"/>
      <c r="AX749" s="118"/>
      <c r="AY749" s="118"/>
      <c r="AZ749" s="118"/>
      <c r="BA749" s="118"/>
      <c r="BB749" s="118"/>
      <c r="BC749" s="118"/>
      <c r="BD749" s="118"/>
      <c r="BE749" s="118"/>
      <c r="BF749" s="119"/>
      <c r="BG749" s="116"/>
    </row>
    <row r="750" spans="1:59" x14ac:dyDescent="0.25">
      <c r="A750" s="116"/>
      <c r="B750" s="112"/>
      <c r="C750" s="117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  <c r="AE750" s="118"/>
      <c r="AF750" s="118"/>
      <c r="AG750" s="118"/>
      <c r="AH750" s="118"/>
      <c r="AI750" s="118"/>
      <c r="AJ750" s="118"/>
      <c r="AK750" s="118"/>
      <c r="AL750" s="118"/>
      <c r="AM750" s="118"/>
      <c r="AN750" s="118"/>
      <c r="AO750" s="118"/>
      <c r="AP750" s="118"/>
      <c r="AQ750" s="118"/>
      <c r="AR750" s="118"/>
      <c r="AS750" s="118"/>
      <c r="AT750" s="118"/>
      <c r="AU750" s="118"/>
      <c r="AV750" s="118"/>
      <c r="AW750" s="118"/>
      <c r="AX750" s="118"/>
      <c r="AY750" s="118"/>
      <c r="AZ750" s="118"/>
      <c r="BA750" s="118"/>
      <c r="BB750" s="118"/>
      <c r="BC750" s="118"/>
      <c r="BD750" s="118"/>
      <c r="BE750" s="118"/>
      <c r="BF750" s="119"/>
      <c r="BG750" s="116"/>
    </row>
    <row r="751" spans="1:59" x14ac:dyDescent="0.25">
      <c r="A751" s="116"/>
      <c r="B751" s="112"/>
      <c r="C751" s="117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  <c r="AE751" s="118"/>
      <c r="AF751" s="118"/>
      <c r="AG751" s="118"/>
      <c r="AH751" s="118"/>
      <c r="AI751" s="118"/>
      <c r="AJ751" s="118"/>
      <c r="AK751" s="118"/>
      <c r="AL751" s="118"/>
      <c r="AM751" s="118"/>
      <c r="AN751" s="118"/>
      <c r="AO751" s="118"/>
      <c r="AP751" s="118"/>
      <c r="AQ751" s="118"/>
      <c r="AR751" s="118"/>
      <c r="AS751" s="118"/>
      <c r="AT751" s="118"/>
      <c r="AU751" s="118"/>
      <c r="AV751" s="118"/>
      <c r="AW751" s="118"/>
      <c r="AX751" s="118"/>
      <c r="AY751" s="118"/>
      <c r="AZ751" s="118"/>
      <c r="BA751" s="118"/>
      <c r="BB751" s="118"/>
      <c r="BC751" s="118"/>
      <c r="BD751" s="118"/>
      <c r="BE751" s="118"/>
      <c r="BF751" s="119"/>
      <c r="BG751" s="116"/>
    </row>
    <row r="752" spans="1:59" x14ac:dyDescent="0.25">
      <c r="A752" s="116"/>
      <c r="B752" s="112"/>
      <c r="C752" s="117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  <c r="AE752" s="118"/>
      <c r="AF752" s="118"/>
      <c r="AG752" s="118"/>
      <c r="AH752" s="118"/>
      <c r="AI752" s="118"/>
      <c r="AJ752" s="118"/>
      <c r="AK752" s="118"/>
      <c r="AL752" s="118"/>
      <c r="AM752" s="118"/>
      <c r="AN752" s="118"/>
      <c r="AO752" s="118"/>
      <c r="AP752" s="118"/>
      <c r="AQ752" s="118"/>
      <c r="AR752" s="118"/>
      <c r="AS752" s="118"/>
      <c r="AT752" s="118"/>
      <c r="AU752" s="118"/>
      <c r="AV752" s="118"/>
      <c r="AW752" s="118"/>
      <c r="AX752" s="118"/>
      <c r="AY752" s="118"/>
      <c r="AZ752" s="118"/>
      <c r="BA752" s="118"/>
      <c r="BB752" s="118"/>
      <c r="BC752" s="118"/>
      <c r="BD752" s="118"/>
      <c r="BE752" s="118"/>
      <c r="BF752" s="119"/>
      <c r="BG752" s="116"/>
    </row>
    <row r="753" spans="1:59" x14ac:dyDescent="0.25">
      <c r="A753" s="116"/>
      <c r="B753" s="112"/>
      <c r="C753" s="117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  <c r="AE753" s="118"/>
      <c r="AF753" s="118"/>
      <c r="AG753" s="118"/>
      <c r="AH753" s="118"/>
      <c r="AI753" s="118"/>
      <c r="AJ753" s="118"/>
      <c r="AK753" s="118"/>
      <c r="AL753" s="118"/>
      <c r="AM753" s="118"/>
      <c r="AN753" s="118"/>
      <c r="AO753" s="118"/>
      <c r="AP753" s="118"/>
      <c r="AQ753" s="118"/>
      <c r="AR753" s="118"/>
      <c r="AS753" s="118"/>
      <c r="AT753" s="118"/>
      <c r="AU753" s="118"/>
      <c r="AV753" s="118"/>
      <c r="AW753" s="118"/>
      <c r="AX753" s="118"/>
      <c r="AY753" s="118"/>
      <c r="AZ753" s="118"/>
      <c r="BA753" s="118"/>
      <c r="BB753" s="118"/>
      <c r="BC753" s="118"/>
      <c r="BD753" s="118"/>
      <c r="BE753" s="118"/>
      <c r="BF753" s="119"/>
      <c r="BG753" s="116"/>
    </row>
    <row r="754" spans="1:59" x14ac:dyDescent="0.25">
      <c r="A754" s="116"/>
      <c r="B754" s="112"/>
      <c r="C754" s="117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  <c r="AE754" s="118"/>
      <c r="AF754" s="118"/>
      <c r="AG754" s="118"/>
      <c r="AH754" s="118"/>
      <c r="AI754" s="118"/>
      <c r="AJ754" s="118"/>
      <c r="AK754" s="118"/>
      <c r="AL754" s="118"/>
      <c r="AM754" s="118"/>
      <c r="AN754" s="118"/>
      <c r="AO754" s="118"/>
      <c r="AP754" s="118"/>
      <c r="AQ754" s="118"/>
      <c r="AR754" s="118"/>
      <c r="AS754" s="118"/>
      <c r="AT754" s="118"/>
      <c r="AU754" s="118"/>
      <c r="AV754" s="118"/>
      <c r="AW754" s="118"/>
      <c r="AX754" s="118"/>
      <c r="AY754" s="118"/>
      <c r="AZ754" s="118"/>
      <c r="BA754" s="118"/>
      <c r="BB754" s="118"/>
      <c r="BC754" s="118"/>
      <c r="BD754" s="118"/>
      <c r="BE754" s="118"/>
      <c r="BF754" s="119"/>
      <c r="BG754" s="116"/>
    </row>
    <row r="755" spans="1:59" x14ac:dyDescent="0.25">
      <c r="A755" s="116"/>
      <c r="B755" s="112"/>
      <c r="C755" s="117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  <c r="AE755" s="118"/>
      <c r="AF755" s="118"/>
      <c r="AG755" s="118"/>
      <c r="AH755" s="118"/>
      <c r="AI755" s="118"/>
      <c r="AJ755" s="118"/>
      <c r="AK755" s="118"/>
      <c r="AL755" s="118"/>
      <c r="AM755" s="118"/>
      <c r="AN755" s="118"/>
      <c r="AO755" s="118"/>
      <c r="AP755" s="118"/>
      <c r="AQ755" s="118"/>
      <c r="AR755" s="118"/>
      <c r="AS755" s="118"/>
      <c r="AT755" s="118"/>
      <c r="AU755" s="118"/>
      <c r="AV755" s="118"/>
      <c r="AW755" s="118"/>
      <c r="AX755" s="118"/>
      <c r="AY755" s="118"/>
      <c r="AZ755" s="118"/>
      <c r="BA755" s="118"/>
      <c r="BB755" s="118"/>
      <c r="BC755" s="118"/>
      <c r="BD755" s="118"/>
      <c r="BE755" s="118"/>
      <c r="BF755" s="119"/>
      <c r="BG755" s="116"/>
    </row>
    <row r="756" spans="1:59" x14ac:dyDescent="0.25">
      <c r="A756" s="116"/>
      <c r="B756" s="112"/>
      <c r="C756" s="117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  <c r="AE756" s="118"/>
      <c r="AF756" s="118"/>
      <c r="AG756" s="118"/>
      <c r="AH756" s="118"/>
      <c r="AI756" s="118"/>
      <c r="AJ756" s="118"/>
      <c r="AK756" s="118"/>
      <c r="AL756" s="118"/>
      <c r="AM756" s="118"/>
      <c r="AN756" s="118"/>
      <c r="AO756" s="118"/>
      <c r="AP756" s="118"/>
      <c r="AQ756" s="118"/>
      <c r="AR756" s="118"/>
      <c r="AS756" s="118"/>
      <c r="AT756" s="118"/>
      <c r="AU756" s="118"/>
      <c r="AV756" s="118"/>
      <c r="AW756" s="118"/>
      <c r="AX756" s="118"/>
      <c r="AY756" s="118"/>
      <c r="AZ756" s="118"/>
      <c r="BA756" s="118"/>
      <c r="BB756" s="118"/>
      <c r="BC756" s="118"/>
      <c r="BD756" s="118"/>
      <c r="BE756" s="118"/>
      <c r="BF756" s="119"/>
      <c r="BG756" s="116"/>
    </row>
    <row r="757" spans="1:59" x14ac:dyDescent="0.25">
      <c r="A757" s="116"/>
      <c r="B757" s="112"/>
      <c r="C757" s="117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  <c r="AE757" s="118"/>
      <c r="AF757" s="118"/>
      <c r="AG757" s="118"/>
      <c r="AH757" s="118"/>
      <c r="AI757" s="118"/>
      <c r="AJ757" s="118"/>
      <c r="AK757" s="118"/>
      <c r="AL757" s="118"/>
      <c r="AM757" s="118"/>
      <c r="AN757" s="118"/>
      <c r="AO757" s="118"/>
      <c r="AP757" s="118"/>
      <c r="AQ757" s="118"/>
      <c r="AR757" s="118"/>
      <c r="AS757" s="118"/>
      <c r="AT757" s="118"/>
      <c r="AU757" s="118"/>
      <c r="AV757" s="118"/>
      <c r="AW757" s="118"/>
      <c r="AX757" s="118"/>
      <c r="AY757" s="118"/>
      <c r="AZ757" s="118"/>
      <c r="BA757" s="118"/>
      <c r="BB757" s="118"/>
      <c r="BC757" s="118"/>
      <c r="BD757" s="118"/>
      <c r="BE757" s="118"/>
      <c r="BF757" s="119"/>
      <c r="BG757" s="116"/>
    </row>
    <row r="758" spans="1:59" x14ac:dyDescent="0.25">
      <c r="A758" s="116"/>
      <c r="B758" s="112"/>
      <c r="C758" s="117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  <c r="AE758" s="118"/>
      <c r="AF758" s="118"/>
      <c r="AG758" s="118"/>
      <c r="AH758" s="118"/>
      <c r="AI758" s="118"/>
      <c r="AJ758" s="118"/>
      <c r="AK758" s="118"/>
      <c r="AL758" s="118"/>
      <c r="AM758" s="118"/>
      <c r="AN758" s="118"/>
      <c r="AO758" s="118"/>
      <c r="AP758" s="118"/>
      <c r="AQ758" s="118"/>
      <c r="AR758" s="118"/>
      <c r="AS758" s="118"/>
      <c r="AT758" s="118"/>
      <c r="AU758" s="118"/>
      <c r="AV758" s="118"/>
      <c r="AW758" s="118"/>
      <c r="AX758" s="118"/>
      <c r="AY758" s="118"/>
      <c r="AZ758" s="118"/>
      <c r="BA758" s="118"/>
      <c r="BB758" s="118"/>
      <c r="BC758" s="118"/>
      <c r="BD758" s="118"/>
      <c r="BE758" s="118"/>
      <c r="BF758" s="119"/>
      <c r="BG758" s="116"/>
    </row>
    <row r="759" spans="1:59" x14ac:dyDescent="0.25">
      <c r="A759" s="116"/>
      <c r="B759" s="112"/>
      <c r="C759" s="117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  <c r="AE759" s="118"/>
      <c r="AF759" s="118"/>
      <c r="AG759" s="118"/>
      <c r="AH759" s="118"/>
      <c r="AI759" s="118"/>
      <c r="AJ759" s="118"/>
      <c r="AK759" s="118"/>
      <c r="AL759" s="118"/>
      <c r="AM759" s="118"/>
      <c r="AN759" s="118"/>
      <c r="AO759" s="118"/>
      <c r="AP759" s="118"/>
      <c r="AQ759" s="118"/>
      <c r="AR759" s="118"/>
      <c r="AS759" s="118"/>
      <c r="AT759" s="118"/>
      <c r="AU759" s="118"/>
      <c r="AV759" s="118"/>
      <c r="AW759" s="118"/>
      <c r="AX759" s="118"/>
      <c r="AY759" s="118"/>
      <c r="AZ759" s="118"/>
      <c r="BA759" s="118"/>
      <c r="BB759" s="118"/>
      <c r="BC759" s="118"/>
      <c r="BD759" s="118"/>
      <c r="BE759" s="118"/>
      <c r="BF759" s="119"/>
      <c r="BG759" s="116"/>
    </row>
    <row r="760" spans="1:59" x14ac:dyDescent="0.25">
      <c r="A760" s="116"/>
      <c r="B760" s="112"/>
      <c r="C760" s="117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  <c r="AE760" s="118"/>
      <c r="AF760" s="118"/>
      <c r="AG760" s="118"/>
      <c r="AH760" s="118"/>
      <c r="AI760" s="118"/>
      <c r="AJ760" s="118"/>
      <c r="AK760" s="118"/>
      <c r="AL760" s="118"/>
      <c r="AM760" s="118"/>
      <c r="AN760" s="118"/>
      <c r="AO760" s="118"/>
      <c r="AP760" s="118"/>
      <c r="AQ760" s="118"/>
      <c r="AR760" s="118"/>
      <c r="AS760" s="118"/>
      <c r="AT760" s="118"/>
      <c r="AU760" s="118"/>
      <c r="AV760" s="118"/>
      <c r="AW760" s="118"/>
      <c r="AX760" s="118"/>
      <c r="AY760" s="118"/>
      <c r="AZ760" s="118"/>
      <c r="BA760" s="118"/>
      <c r="BB760" s="118"/>
      <c r="BC760" s="118"/>
      <c r="BD760" s="118"/>
      <c r="BE760" s="118"/>
      <c r="BF760" s="119"/>
      <c r="BG760" s="116"/>
    </row>
    <row r="761" spans="1:59" x14ac:dyDescent="0.25">
      <c r="A761" s="116"/>
      <c r="B761" s="112"/>
      <c r="C761" s="117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  <c r="AE761" s="118"/>
      <c r="AF761" s="118"/>
      <c r="AG761" s="118"/>
      <c r="AH761" s="118"/>
      <c r="AI761" s="118"/>
      <c r="AJ761" s="118"/>
      <c r="AK761" s="118"/>
      <c r="AL761" s="118"/>
      <c r="AM761" s="118"/>
      <c r="AN761" s="118"/>
      <c r="AO761" s="118"/>
      <c r="AP761" s="118"/>
      <c r="AQ761" s="118"/>
      <c r="AR761" s="118"/>
      <c r="AS761" s="118"/>
      <c r="AT761" s="118"/>
      <c r="AU761" s="118"/>
      <c r="AV761" s="118"/>
      <c r="AW761" s="118"/>
      <c r="AX761" s="118"/>
      <c r="AY761" s="118"/>
      <c r="AZ761" s="118"/>
      <c r="BA761" s="118"/>
      <c r="BB761" s="118"/>
      <c r="BC761" s="118"/>
      <c r="BD761" s="118"/>
      <c r="BE761" s="118"/>
      <c r="BF761" s="119"/>
      <c r="BG761" s="116"/>
    </row>
    <row r="762" spans="1:59" x14ac:dyDescent="0.25">
      <c r="A762" s="116"/>
      <c r="B762" s="112"/>
      <c r="C762" s="117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  <c r="AE762" s="118"/>
      <c r="AF762" s="118"/>
      <c r="AG762" s="118"/>
      <c r="AH762" s="118"/>
      <c r="AI762" s="118"/>
      <c r="AJ762" s="118"/>
      <c r="AK762" s="118"/>
      <c r="AL762" s="118"/>
      <c r="AM762" s="118"/>
      <c r="AN762" s="118"/>
      <c r="AO762" s="118"/>
      <c r="AP762" s="118"/>
      <c r="AQ762" s="118"/>
      <c r="AR762" s="118"/>
      <c r="AS762" s="118"/>
      <c r="AT762" s="118"/>
      <c r="AU762" s="118"/>
      <c r="AV762" s="118"/>
      <c r="AW762" s="118"/>
      <c r="AX762" s="118"/>
      <c r="AY762" s="118"/>
      <c r="AZ762" s="118"/>
      <c r="BA762" s="118"/>
      <c r="BB762" s="118"/>
      <c r="BC762" s="118"/>
      <c r="BD762" s="118"/>
      <c r="BE762" s="118"/>
      <c r="BF762" s="119"/>
      <c r="BG762" s="116"/>
    </row>
    <row r="763" spans="1:59" x14ac:dyDescent="0.25">
      <c r="A763" s="116"/>
      <c r="B763" s="112"/>
      <c r="C763" s="117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  <c r="AE763" s="118"/>
      <c r="AF763" s="118"/>
      <c r="AG763" s="118"/>
      <c r="AH763" s="118"/>
      <c r="AI763" s="118"/>
      <c r="AJ763" s="118"/>
      <c r="AK763" s="118"/>
      <c r="AL763" s="118"/>
      <c r="AM763" s="118"/>
      <c r="AN763" s="118"/>
      <c r="AO763" s="118"/>
      <c r="AP763" s="118"/>
      <c r="AQ763" s="118"/>
      <c r="AR763" s="118"/>
      <c r="AS763" s="118"/>
      <c r="AT763" s="118"/>
      <c r="AU763" s="118"/>
      <c r="AV763" s="118"/>
      <c r="AW763" s="118"/>
      <c r="AX763" s="118"/>
      <c r="AY763" s="118"/>
      <c r="AZ763" s="118"/>
      <c r="BA763" s="118"/>
      <c r="BB763" s="118"/>
      <c r="BC763" s="118"/>
      <c r="BD763" s="118"/>
      <c r="BE763" s="118"/>
      <c r="BF763" s="119"/>
      <c r="BG763" s="116"/>
    </row>
    <row r="764" spans="1:59" x14ac:dyDescent="0.25">
      <c r="A764" s="116"/>
      <c r="B764" s="112"/>
      <c r="C764" s="117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  <c r="AE764" s="118"/>
      <c r="AF764" s="118"/>
      <c r="AG764" s="118"/>
      <c r="AH764" s="118"/>
      <c r="AI764" s="118"/>
      <c r="AJ764" s="118"/>
      <c r="AK764" s="118"/>
      <c r="AL764" s="118"/>
      <c r="AM764" s="118"/>
      <c r="AN764" s="118"/>
      <c r="AO764" s="118"/>
      <c r="AP764" s="118"/>
      <c r="AQ764" s="118"/>
      <c r="AR764" s="118"/>
      <c r="AS764" s="118"/>
      <c r="AT764" s="118"/>
      <c r="AU764" s="118"/>
      <c r="AV764" s="118"/>
      <c r="AW764" s="118"/>
      <c r="AX764" s="118"/>
      <c r="AY764" s="118"/>
      <c r="AZ764" s="118"/>
      <c r="BA764" s="118"/>
      <c r="BB764" s="118"/>
      <c r="BC764" s="118"/>
      <c r="BD764" s="118"/>
      <c r="BE764" s="118"/>
      <c r="BF764" s="119"/>
      <c r="BG764" s="116"/>
    </row>
    <row r="765" spans="1:59" x14ac:dyDescent="0.25">
      <c r="A765" s="116"/>
      <c r="B765" s="112"/>
      <c r="C765" s="117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  <c r="AE765" s="118"/>
      <c r="AF765" s="118"/>
      <c r="AG765" s="118"/>
      <c r="AH765" s="118"/>
      <c r="AI765" s="118"/>
      <c r="AJ765" s="118"/>
      <c r="AK765" s="118"/>
      <c r="AL765" s="118"/>
      <c r="AM765" s="118"/>
      <c r="AN765" s="118"/>
      <c r="AO765" s="118"/>
      <c r="AP765" s="118"/>
      <c r="AQ765" s="118"/>
      <c r="AR765" s="118"/>
      <c r="AS765" s="118"/>
      <c r="AT765" s="118"/>
      <c r="AU765" s="118"/>
      <c r="AV765" s="118"/>
      <c r="AW765" s="118"/>
      <c r="AX765" s="118"/>
      <c r="AY765" s="118"/>
      <c r="AZ765" s="118"/>
      <c r="BA765" s="118"/>
      <c r="BB765" s="118"/>
      <c r="BC765" s="118"/>
      <c r="BD765" s="118"/>
      <c r="BE765" s="118"/>
      <c r="BF765" s="119"/>
      <c r="BG765" s="116"/>
    </row>
    <row r="766" spans="1:59" x14ac:dyDescent="0.25">
      <c r="A766" s="116"/>
      <c r="B766" s="112"/>
      <c r="C766" s="117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  <c r="AE766" s="118"/>
      <c r="AF766" s="118"/>
      <c r="AG766" s="118"/>
      <c r="AH766" s="118"/>
      <c r="AI766" s="118"/>
      <c r="AJ766" s="118"/>
      <c r="AK766" s="118"/>
      <c r="AL766" s="118"/>
      <c r="AM766" s="118"/>
      <c r="AN766" s="118"/>
      <c r="AO766" s="118"/>
      <c r="AP766" s="118"/>
      <c r="AQ766" s="118"/>
      <c r="AR766" s="118"/>
      <c r="AS766" s="118"/>
      <c r="AT766" s="118"/>
      <c r="AU766" s="118"/>
      <c r="AV766" s="118"/>
      <c r="AW766" s="118"/>
      <c r="AX766" s="118"/>
      <c r="AY766" s="118"/>
      <c r="AZ766" s="118"/>
      <c r="BA766" s="118"/>
      <c r="BB766" s="118"/>
      <c r="BC766" s="118"/>
      <c r="BD766" s="118"/>
      <c r="BE766" s="118"/>
      <c r="BF766" s="119"/>
      <c r="BG766" s="116"/>
    </row>
    <row r="767" spans="1:59" x14ac:dyDescent="0.25">
      <c r="A767" s="116"/>
      <c r="B767" s="112"/>
      <c r="C767" s="117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  <c r="AE767" s="118"/>
      <c r="AF767" s="118"/>
      <c r="AG767" s="118"/>
      <c r="AH767" s="118"/>
      <c r="AI767" s="118"/>
      <c r="AJ767" s="118"/>
      <c r="AK767" s="118"/>
      <c r="AL767" s="118"/>
      <c r="AM767" s="118"/>
      <c r="AN767" s="118"/>
      <c r="AO767" s="118"/>
      <c r="AP767" s="118"/>
      <c r="AQ767" s="118"/>
      <c r="AR767" s="118"/>
      <c r="AS767" s="118"/>
      <c r="AT767" s="118"/>
      <c r="AU767" s="118"/>
      <c r="AV767" s="118"/>
      <c r="AW767" s="118"/>
      <c r="AX767" s="118"/>
      <c r="AY767" s="118"/>
      <c r="AZ767" s="118"/>
      <c r="BA767" s="118"/>
      <c r="BB767" s="118"/>
      <c r="BC767" s="118"/>
      <c r="BD767" s="118"/>
      <c r="BE767" s="118"/>
      <c r="BF767" s="119"/>
      <c r="BG767" s="116"/>
    </row>
    <row r="768" spans="1:59" x14ac:dyDescent="0.25">
      <c r="A768" s="116"/>
      <c r="B768" s="112"/>
      <c r="C768" s="117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  <c r="AE768" s="118"/>
      <c r="AF768" s="118"/>
      <c r="AG768" s="118"/>
      <c r="AH768" s="118"/>
      <c r="AI768" s="118"/>
      <c r="AJ768" s="118"/>
      <c r="AK768" s="118"/>
      <c r="AL768" s="118"/>
      <c r="AM768" s="118"/>
      <c r="AN768" s="118"/>
      <c r="AO768" s="118"/>
      <c r="AP768" s="118"/>
      <c r="AQ768" s="118"/>
      <c r="AR768" s="118"/>
      <c r="AS768" s="118"/>
      <c r="AT768" s="118"/>
      <c r="AU768" s="118"/>
      <c r="AV768" s="118"/>
      <c r="AW768" s="118"/>
      <c r="AX768" s="118"/>
      <c r="AY768" s="118"/>
      <c r="AZ768" s="118"/>
      <c r="BA768" s="118"/>
      <c r="BB768" s="118"/>
      <c r="BC768" s="118"/>
      <c r="BD768" s="118"/>
      <c r="BE768" s="118"/>
      <c r="BF768" s="119"/>
      <c r="BG768" s="116"/>
    </row>
    <row r="769" spans="1:59" x14ac:dyDescent="0.25">
      <c r="A769" s="116"/>
      <c r="B769" s="112"/>
      <c r="C769" s="117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  <c r="AE769" s="118"/>
      <c r="AF769" s="118"/>
      <c r="AG769" s="118"/>
      <c r="AH769" s="118"/>
      <c r="AI769" s="118"/>
      <c r="AJ769" s="118"/>
      <c r="AK769" s="118"/>
      <c r="AL769" s="118"/>
      <c r="AM769" s="118"/>
      <c r="AN769" s="118"/>
      <c r="AO769" s="118"/>
      <c r="AP769" s="118"/>
      <c r="AQ769" s="118"/>
      <c r="AR769" s="118"/>
      <c r="AS769" s="118"/>
      <c r="AT769" s="118"/>
      <c r="AU769" s="118"/>
      <c r="AV769" s="118"/>
      <c r="AW769" s="118"/>
      <c r="AX769" s="118"/>
      <c r="AY769" s="118"/>
      <c r="AZ769" s="118"/>
      <c r="BA769" s="118"/>
      <c r="BB769" s="118"/>
      <c r="BC769" s="118"/>
      <c r="BD769" s="118"/>
      <c r="BE769" s="118"/>
      <c r="BF769" s="119"/>
      <c r="BG769" s="116"/>
    </row>
    <row r="770" spans="1:59" x14ac:dyDescent="0.25">
      <c r="A770" s="116"/>
      <c r="B770" s="112"/>
      <c r="C770" s="117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  <c r="AE770" s="118"/>
      <c r="AF770" s="118"/>
      <c r="AG770" s="118"/>
      <c r="AH770" s="118"/>
      <c r="AI770" s="118"/>
      <c r="AJ770" s="118"/>
      <c r="AK770" s="118"/>
      <c r="AL770" s="118"/>
      <c r="AM770" s="118"/>
      <c r="AN770" s="118"/>
      <c r="AO770" s="118"/>
      <c r="AP770" s="118"/>
      <c r="AQ770" s="118"/>
      <c r="AR770" s="118"/>
      <c r="AS770" s="118"/>
      <c r="AT770" s="118"/>
      <c r="AU770" s="118"/>
      <c r="AV770" s="118"/>
      <c r="AW770" s="118"/>
      <c r="AX770" s="118"/>
      <c r="AY770" s="118"/>
      <c r="AZ770" s="118"/>
      <c r="BA770" s="118"/>
      <c r="BB770" s="118"/>
      <c r="BC770" s="118"/>
      <c r="BD770" s="118"/>
      <c r="BE770" s="118"/>
      <c r="BF770" s="119"/>
      <c r="BG770" s="116"/>
    </row>
    <row r="771" spans="1:59" x14ac:dyDescent="0.25">
      <c r="A771" s="116"/>
      <c r="B771" s="112"/>
      <c r="C771" s="117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  <c r="AE771" s="118"/>
      <c r="AF771" s="118"/>
      <c r="AG771" s="118"/>
      <c r="AH771" s="118"/>
      <c r="AI771" s="118"/>
      <c r="AJ771" s="118"/>
      <c r="AK771" s="118"/>
      <c r="AL771" s="118"/>
      <c r="AM771" s="118"/>
      <c r="AN771" s="118"/>
      <c r="AO771" s="118"/>
      <c r="AP771" s="118"/>
      <c r="AQ771" s="118"/>
      <c r="AR771" s="118"/>
      <c r="AS771" s="118"/>
      <c r="AT771" s="118"/>
      <c r="AU771" s="118"/>
      <c r="AV771" s="118"/>
      <c r="AW771" s="118"/>
      <c r="AX771" s="118"/>
      <c r="AY771" s="118"/>
      <c r="AZ771" s="118"/>
      <c r="BA771" s="118"/>
      <c r="BB771" s="118"/>
      <c r="BC771" s="118"/>
      <c r="BD771" s="118"/>
      <c r="BE771" s="118"/>
      <c r="BF771" s="119"/>
      <c r="BG771" s="116"/>
    </row>
    <row r="772" spans="1:59" x14ac:dyDescent="0.25">
      <c r="A772" s="116"/>
      <c r="B772" s="112"/>
      <c r="C772" s="117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  <c r="AE772" s="118"/>
      <c r="AF772" s="118"/>
      <c r="AG772" s="118"/>
      <c r="AH772" s="118"/>
      <c r="AI772" s="118"/>
      <c r="AJ772" s="118"/>
      <c r="AK772" s="118"/>
      <c r="AL772" s="118"/>
      <c r="AM772" s="118"/>
      <c r="AN772" s="118"/>
      <c r="AO772" s="118"/>
      <c r="AP772" s="118"/>
      <c r="AQ772" s="118"/>
      <c r="AR772" s="118"/>
      <c r="AS772" s="118"/>
      <c r="AT772" s="118"/>
      <c r="AU772" s="118"/>
      <c r="AV772" s="118"/>
      <c r="AW772" s="118"/>
      <c r="AX772" s="118"/>
      <c r="AY772" s="118"/>
      <c r="AZ772" s="118"/>
      <c r="BA772" s="118"/>
      <c r="BB772" s="118"/>
      <c r="BC772" s="118"/>
      <c r="BD772" s="118"/>
      <c r="BE772" s="118"/>
      <c r="BF772" s="119"/>
      <c r="BG772" s="116"/>
    </row>
    <row r="773" spans="1:59" x14ac:dyDescent="0.25">
      <c r="A773" s="116"/>
      <c r="B773" s="112"/>
      <c r="C773" s="117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  <c r="AE773" s="118"/>
      <c r="AF773" s="118"/>
      <c r="AG773" s="118"/>
      <c r="AH773" s="118"/>
      <c r="AI773" s="118"/>
      <c r="AJ773" s="118"/>
      <c r="AK773" s="118"/>
      <c r="AL773" s="118"/>
      <c r="AM773" s="118"/>
      <c r="AN773" s="118"/>
      <c r="AO773" s="118"/>
      <c r="AP773" s="118"/>
      <c r="AQ773" s="118"/>
      <c r="AR773" s="118"/>
      <c r="AS773" s="118"/>
      <c r="AT773" s="118"/>
      <c r="AU773" s="118"/>
      <c r="AV773" s="118"/>
      <c r="AW773" s="118"/>
      <c r="AX773" s="118"/>
      <c r="AY773" s="118"/>
      <c r="AZ773" s="118"/>
      <c r="BA773" s="118"/>
      <c r="BB773" s="118"/>
      <c r="BC773" s="118"/>
      <c r="BD773" s="118"/>
      <c r="BE773" s="118"/>
      <c r="BF773" s="119"/>
      <c r="BG773" s="116"/>
    </row>
    <row r="774" spans="1:59" x14ac:dyDescent="0.25">
      <c r="A774" s="116"/>
      <c r="B774" s="112"/>
      <c r="C774" s="117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  <c r="AE774" s="118"/>
      <c r="AF774" s="118"/>
      <c r="AG774" s="118"/>
      <c r="AH774" s="118"/>
      <c r="AI774" s="118"/>
      <c r="AJ774" s="118"/>
      <c r="AK774" s="118"/>
      <c r="AL774" s="118"/>
      <c r="AM774" s="118"/>
      <c r="AN774" s="118"/>
      <c r="AO774" s="118"/>
      <c r="AP774" s="118"/>
      <c r="AQ774" s="118"/>
      <c r="AR774" s="118"/>
      <c r="AS774" s="118"/>
      <c r="AT774" s="118"/>
      <c r="AU774" s="118"/>
      <c r="AV774" s="118"/>
      <c r="AW774" s="118"/>
      <c r="AX774" s="118"/>
      <c r="AY774" s="118"/>
      <c r="AZ774" s="118"/>
      <c r="BA774" s="118"/>
      <c r="BB774" s="118"/>
      <c r="BC774" s="118"/>
      <c r="BD774" s="118"/>
      <c r="BE774" s="118"/>
      <c r="BF774" s="119"/>
      <c r="BG774" s="116"/>
    </row>
    <row r="775" spans="1:59" x14ac:dyDescent="0.25">
      <c r="A775" s="116"/>
      <c r="B775" s="112"/>
      <c r="C775" s="117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  <c r="AE775" s="118"/>
      <c r="AF775" s="118"/>
      <c r="AG775" s="118"/>
      <c r="AH775" s="118"/>
      <c r="AI775" s="118"/>
      <c r="AJ775" s="118"/>
      <c r="AK775" s="118"/>
      <c r="AL775" s="118"/>
      <c r="AM775" s="118"/>
      <c r="AN775" s="118"/>
      <c r="AO775" s="118"/>
      <c r="AP775" s="118"/>
      <c r="AQ775" s="118"/>
      <c r="AR775" s="118"/>
      <c r="AS775" s="118"/>
      <c r="AT775" s="118"/>
      <c r="AU775" s="118"/>
      <c r="AV775" s="118"/>
      <c r="AW775" s="118"/>
      <c r="AX775" s="118"/>
      <c r="AY775" s="118"/>
      <c r="AZ775" s="118"/>
      <c r="BA775" s="118"/>
      <c r="BB775" s="118"/>
      <c r="BC775" s="118"/>
      <c r="BD775" s="118"/>
      <c r="BE775" s="118"/>
      <c r="BF775" s="119"/>
      <c r="BG775" s="116"/>
    </row>
    <row r="776" spans="1:59" x14ac:dyDescent="0.25">
      <c r="A776" s="116"/>
      <c r="B776" s="112"/>
      <c r="C776" s="117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  <c r="AE776" s="118"/>
      <c r="AF776" s="118"/>
      <c r="AG776" s="118"/>
      <c r="AH776" s="118"/>
      <c r="AI776" s="118"/>
      <c r="AJ776" s="118"/>
      <c r="AK776" s="118"/>
      <c r="AL776" s="118"/>
      <c r="AM776" s="118"/>
      <c r="AN776" s="118"/>
      <c r="AO776" s="118"/>
      <c r="AP776" s="118"/>
      <c r="AQ776" s="118"/>
      <c r="AR776" s="118"/>
      <c r="AS776" s="118"/>
      <c r="AT776" s="118"/>
      <c r="AU776" s="118"/>
      <c r="AV776" s="118"/>
      <c r="AW776" s="118"/>
      <c r="AX776" s="118"/>
      <c r="AY776" s="118"/>
      <c r="AZ776" s="118"/>
      <c r="BA776" s="118"/>
      <c r="BB776" s="118"/>
      <c r="BC776" s="118"/>
      <c r="BD776" s="118"/>
      <c r="BE776" s="118"/>
      <c r="BF776" s="119"/>
      <c r="BG776" s="116"/>
    </row>
    <row r="777" spans="1:59" x14ac:dyDescent="0.25">
      <c r="A777" s="116"/>
      <c r="B777" s="112"/>
      <c r="C777" s="117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  <c r="AE777" s="118"/>
      <c r="AF777" s="118"/>
      <c r="AG777" s="118"/>
      <c r="AH777" s="118"/>
      <c r="AI777" s="118"/>
      <c r="AJ777" s="118"/>
      <c r="AK777" s="118"/>
      <c r="AL777" s="118"/>
      <c r="AM777" s="118"/>
      <c r="AN777" s="118"/>
      <c r="AO777" s="118"/>
      <c r="AP777" s="118"/>
      <c r="AQ777" s="118"/>
      <c r="AR777" s="118"/>
      <c r="AS777" s="118"/>
      <c r="AT777" s="118"/>
      <c r="AU777" s="118"/>
      <c r="AV777" s="118"/>
      <c r="AW777" s="118"/>
      <c r="AX777" s="118"/>
      <c r="AY777" s="118"/>
      <c r="AZ777" s="118"/>
      <c r="BA777" s="118"/>
      <c r="BB777" s="118"/>
      <c r="BC777" s="118"/>
      <c r="BD777" s="118"/>
      <c r="BE777" s="118"/>
      <c r="BF777" s="119"/>
      <c r="BG777" s="116"/>
    </row>
    <row r="778" spans="1:59" x14ac:dyDescent="0.25">
      <c r="A778" s="116"/>
      <c r="B778" s="112"/>
      <c r="C778" s="117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  <c r="AE778" s="118"/>
      <c r="AF778" s="118"/>
      <c r="AG778" s="118"/>
      <c r="AH778" s="118"/>
      <c r="AI778" s="118"/>
      <c r="AJ778" s="118"/>
      <c r="AK778" s="118"/>
      <c r="AL778" s="118"/>
      <c r="AM778" s="118"/>
      <c r="AN778" s="118"/>
      <c r="AO778" s="118"/>
      <c r="AP778" s="118"/>
      <c r="AQ778" s="118"/>
      <c r="AR778" s="118"/>
      <c r="AS778" s="118"/>
      <c r="AT778" s="118"/>
      <c r="AU778" s="118"/>
      <c r="AV778" s="118"/>
      <c r="AW778" s="118"/>
      <c r="AX778" s="118"/>
      <c r="AY778" s="118"/>
      <c r="AZ778" s="118"/>
      <c r="BA778" s="118"/>
      <c r="BB778" s="118"/>
      <c r="BC778" s="118"/>
      <c r="BD778" s="118"/>
      <c r="BE778" s="118"/>
      <c r="BF778" s="119"/>
      <c r="BG778" s="116"/>
    </row>
    <row r="779" spans="1:59" x14ac:dyDescent="0.25">
      <c r="A779" s="116"/>
      <c r="B779" s="112"/>
      <c r="C779" s="117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  <c r="AE779" s="118"/>
      <c r="AF779" s="118"/>
      <c r="AG779" s="118"/>
      <c r="AH779" s="118"/>
      <c r="AI779" s="118"/>
      <c r="AJ779" s="118"/>
      <c r="AK779" s="118"/>
      <c r="AL779" s="118"/>
      <c r="AM779" s="118"/>
      <c r="AN779" s="118"/>
      <c r="AO779" s="118"/>
      <c r="AP779" s="118"/>
      <c r="AQ779" s="118"/>
      <c r="AR779" s="118"/>
      <c r="AS779" s="118"/>
      <c r="AT779" s="118"/>
      <c r="AU779" s="118"/>
      <c r="AV779" s="118"/>
      <c r="AW779" s="118"/>
      <c r="AX779" s="118"/>
      <c r="AY779" s="118"/>
      <c r="AZ779" s="118"/>
      <c r="BA779" s="118"/>
      <c r="BB779" s="118"/>
      <c r="BC779" s="118"/>
      <c r="BD779" s="118"/>
      <c r="BE779" s="118"/>
      <c r="BF779" s="119"/>
      <c r="BG779" s="116"/>
    </row>
    <row r="780" spans="1:59" x14ac:dyDescent="0.25">
      <c r="A780" s="116"/>
      <c r="B780" s="112"/>
      <c r="C780" s="117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  <c r="AE780" s="118"/>
      <c r="AF780" s="118"/>
      <c r="AG780" s="118"/>
      <c r="AH780" s="118"/>
      <c r="AI780" s="118"/>
      <c r="AJ780" s="118"/>
      <c r="AK780" s="118"/>
      <c r="AL780" s="118"/>
      <c r="AM780" s="118"/>
      <c r="AN780" s="118"/>
      <c r="AO780" s="118"/>
      <c r="AP780" s="118"/>
      <c r="AQ780" s="118"/>
      <c r="AR780" s="118"/>
      <c r="AS780" s="118"/>
      <c r="AT780" s="118"/>
      <c r="AU780" s="118"/>
      <c r="AV780" s="118"/>
      <c r="AW780" s="118"/>
      <c r="AX780" s="118"/>
      <c r="AY780" s="118"/>
      <c r="AZ780" s="118"/>
      <c r="BA780" s="118"/>
      <c r="BB780" s="118"/>
      <c r="BC780" s="118"/>
      <c r="BD780" s="118"/>
      <c r="BE780" s="118"/>
      <c r="BF780" s="119"/>
      <c r="BG780" s="116"/>
    </row>
    <row r="781" spans="1:59" x14ac:dyDescent="0.25">
      <c r="A781" s="116"/>
      <c r="B781" s="112"/>
      <c r="C781" s="117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  <c r="AE781" s="118"/>
      <c r="AF781" s="118"/>
      <c r="AG781" s="118"/>
      <c r="AH781" s="118"/>
      <c r="AI781" s="118"/>
      <c r="AJ781" s="118"/>
      <c r="AK781" s="118"/>
      <c r="AL781" s="118"/>
      <c r="AM781" s="118"/>
      <c r="AN781" s="118"/>
      <c r="AO781" s="118"/>
      <c r="AP781" s="118"/>
      <c r="AQ781" s="118"/>
      <c r="AR781" s="118"/>
      <c r="AS781" s="118"/>
      <c r="AT781" s="118"/>
      <c r="AU781" s="118"/>
      <c r="AV781" s="118"/>
      <c r="AW781" s="118"/>
      <c r="AX781" s="118"/>
      <c r="AY781" s="118"/>
      <c r="AZ781" s="118"/>
      <c r="BA781" s="118"/>
      <c r="BB781" s="118"/>
      <c r="BC781" s="118"/>
      <c r="BD781" s="118"/>
      <c r="BE781" s="118"/>
      <c r="BF781" s="119"/>
      <c r="BG781" s="116"/>
    </row>
    <row r="782" spans="1:59" x14ac:dyDescent="0.25">
      <c r="A782" s="116"/>
      <c r="B782" s="112"/>
      <c r="C782" s="117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  <c r="AF782" s="118"/>
      <c r="AG782" s="118"/>
      <c r="AH782" s="118"/>
      <c r="AI782" s="118"/>
      <c r="AJ782" s="118"/>
      <c r="AK782" s="118"/>
      <c r="AL782" s="118"/>
      <c r="AM782" s="118"/>
      <c r="AN782" s="118"/>
      <c r="AO782" s="118"/>
      <c r="AP782" s="118"/>
      <c r="AQ782" s="118"/>
      <c r="AR782" s="118"/>
      <c r="AS782" s="118"/>
      <c r="AT782" s="118"/>
      <c r="AU782" s="118"/>
      <c r="AV782" s="118"/>
      <c r="AW782" s="118"/>
      <c r="AX782" s="118"/>
      <c r="AY782" s="118"/>
      <c r="AZ782" s="118"/>
      <c r="BA782" s="118"/>
      <c r="BB782" s="118"/>
      <c r="BC782" s="118"/>
      <c r="BD782" s="118"/>
      <c r="BE782" s="118"/>
      <c r="BF782" s="119"/>
      <c r="BG782" s="116"/>
    </row>
    <row r="783" spans="1:59" x14ac:dyDescent="0.25">
      <c r="A783" s="116"/>
      <c r="B783" s="112"/>
      <c r="C783" s="117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  <c r="AF783" s="118"/>
      <c r="AG783" s="118"/>
      <c r="AH783" s="118"/>
      <c r="AI783" s="118"/>
      <c r="AJ783" s="118"/>
      <c r="AK783" s="118"/>
      <c r="AL783" s="118"/>
      <c r="AM783" s="118"/>
      <c r="AN783" s="118"/>
      <c r="AO783" s="118"/>
      <c r="AP783" s="118"/>
      <c r="AQ783" s="118"/>
      <c r="AR783" s="118"/>
      <c r="AS783" s="118"/>
      <c r="AT783" s="118"/>
      <c r="AU783" s="118"/>
      <c r="AV783" s="118"/>
      <c r="AW783" s="118"/>
      <c r="AX783" s="118"/>
      <c r="AY783" s="118"/>
      <c r="AZ783" s="118"/>
      <c r="BA783" s="118"/>
      <c r="BB783" s="118"/>
      <c r="BC783" s="118"/>
      <c r="BD783" s="118"/>
      <c r="BE783" s="118"/>
      <c r="BF783" s="119"/>
      <c r="BG783" s="116"/>
    </row>
    <row r="784" spans="1:59" x14ac:dyDescent="0.25">
      <c r="A784" s="116"/>
      <c r="B784" s="112"/>
      <c r="C784" s="117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  <c r="AF784" s="118"/>
      <c r="AG784" s="118"/>
      <c r="AH784" s="118"/>
      <c r="AI784" s="118"/>
      <c r="AJ784" s="118"/>
      <c r="AK784" s="118"/>
      <c r="AL784" s="118"/>
      <c r="AM784" s="118"/>
      <c r="AN784" s="118"/>
      <c r="AO784" s="118"/>
      <c r="AP784" s="118"/>
      <c r="AQ784" s="118"/>
      <c r="AR784" s="118"/>
      <c r="AS784" s="118"/>
      <c r="AT784" s="118"/>
      <c r="AU784" s="118"/>
      <c r="AV784" s="118"/>
      <c r="AW784" s="118"/>
      <c r="AX784" s="118"/>
      <c r="AY784" s="118"/>
      <c r="AZ784" s="118"/>
      <c r="BA784" s="118"/>
      <c r="BB784" s="118"/>
      <c r="BC784" s="118"/>
      <c r="BD784" s="118"/>
      <c r="BE784" s="118"/>
      <c r="BF784" s="119"/>
      <c r="BG784" s="116"/>
    </row>
    <row r="785" spans="1:59" x14ac:dyDescent="0.25">
      <c r="A785" s="116"/>
      <c r="B785" s="112"/>
      <c r="C785" s="117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  <c r="AF785" s="118"/>
      <c r="AG785" s="118"/>
      <c r="AH785" s="118"/>
      <c r="AI785" s="118"/>
      <c r="AJ785" s="118"/>
      <c r="AK785" s="118"/>
      <c r="AL785" s="118"/>
      <c r="AM785" s="118"/>
      <c r="AN785" s="118"/>
      <c r="AO785" s="118"/>
      <c r="AP785" s="118"/>
      <c r="AQ785" s="118"/>
      <c r="AR785" s="118"/>
      <c r="AS785" s="118"/>
      <c r="AT785" s="118"/>
      <c r="AU785" s="118"/>
      <c r="AV785" s="118"/>
      <c r="AW785" s="118"/>
      <c r="AX785" s="118"/>
      <c r="AY785" s="118"/>
      <c r="AZ785" s="118"/>
      <c r="BA785" s="118"/>
      <c r="BB785" s="118"/>
      <c r="BC785" s="118"/>
      <c r="BD785" s="118"/>
      <c r="BE785" s="118"/>
      <c r="BF785" s="119"/>
      <c r="BG785" s="116"/>
    </row>
    <row r="786" spans="1:59" x14ac:dyDescent="0.25">
      <c r="A786" s="116"/>
      <c r="B786" s="112"/>
      <c r="C786" s="117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  <c r="AF786" s="118"/>
      <c r="AG786" s="118"/>
      <c r="AH786" s="118"/>
      <c r="AI786" s="118"/>
      <c r="AJ786" s="118"/>
      <c r="AK786" s="118"/>
      <c r="AL786" s="118"/>
      <c r="AM786" s="118"/>
      <c r="AN786" s="118"/>
      <c r="AO786" s="118"/>
      <c r="AP786" s="118"/>
      <c r="AQ786" s="118"/>
      <c r="AR786" s="118"/>
      <c r="AS786" s="118"/>
      <c r="AT786" s="118"/>
      <c r="AU786" s="118"/>
      <c r="AV786" s="118"/>
      <c r="AW786" s="118"/>
      <c r="AX786" s="118"/>
      <c r="AY786" s="118"/>
      <c r="AZ786" s="118"/>
      <c r="BA786" s="118"/>
      <c r="BB786" s="118"/>
      <c r="BC786" s="118"/>
      <c r="BD786" s="118"/>
      <c r="BE786" s="118"/>
      <c r="BF786" s="119"/>
      <c r="BG786" s="116"/>
    </row>
    <row r="787" spans="1:59" x14ac:dyDescent="0.25">
      <c r="A787" s="116"/>
      <c r="B787" s="112"/>
      <c r="C787" s="117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  <c r="AF787" s="118"/>
      <c r="AG787" s="118"/>
      <c r="AH787" s="118"/>
      <c r="AI787" s="118"/>
      <c r="AJ787" s="118"/>
      <c r="AK787" s="118"/>
      <c r="AL787" s="118"/>
      <c r="AM787" s="118"/>
      <c r="AN787" s="118"/>
      <c r="AO787" s="118"/>
      <c r="AP787" s="118"/>
      <c r="AQ787" s="118"/>
      <c r="AR787" s="118"/>
      <c r="AS787" s="118"/>
      <c r="AT787" s="118"/>
      <c r="AU787" s="118"/>
      <c r="AV787" s="118"/>
      <c r="AW787" s="118"/>
      <c r="AX787" s="118"/>
      <c r="AY787" s="118"/>
      <c r="AZ787" s="118"/>
      <c r="BA787" s="118"/>
      <c r="BB787" s="118"/>
      <c r="BC787" s="118"/>
      <c r="BD787" s="118"/>
      <c r="BE787" s="118"/>
      <c r="BF787" s="119"/>
      <c r="BG787" s="116"/>
    </row>
    <row r="788" spans="1:59" x14ac:dyDescent="0.25">
      <c r="A788" s="116"/>
      <c r="B788" s="112"/>
      <c r="C788" s="117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  <c r="AE788" s="118"/>
      <c r="AF788" s="118"/>
      <c r="AG788" s="118"/>
      <c r="AH788" s="118"/>
      <c r="AI788" s="118"/>
      <c r="AJ788" s="118"/>
      <c r="AK788" s="118"/>
      <c r="AL788" s="118"/>
      <c r="AM788" s="118"/>
      <c r="AN788" s="118"/>
      <c r="AO788" s="118"/>
      <c r="AP788" s="118"/>
      <c r="AQ788" s="118"/>
      <c r="AR788" s="118"/>
      <c r="AS788" s="118"/>
      <c r="AT788" s="118"/>
      <c r="AU788" s="118"/>
      <c r="AV788" s="118"/>
      <c r="AW788" s="118"/>
      <c r="AX788" s="118"/>
      <c r="AY788" s="118"/>
      <c r="AZ788" s="118"/>
      <c r="BA788" s="118"/>
      <c r="BB788" s="118"/>
      <c r="BC788" s="118"/>
      <c r="BD788" s="118"/>
      <c r="BE788" s="118"/>
      <c r="BF788" s="119"/>
      <c r="BG788" s="116"/>
    </row>
    <row r="789" spans="1:59" x14ac:dyDescent="0.25">
      <c r="A789" s="116"/>
      <c r="B789" s="112"/>
      <c r="C789" s="117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  <c r="AE789" s="118"/>
      <c r="AF789" s="118"/>
      <c r="AG789" s="118"/>
      <c r="AH789" s="118"/>
      <c r="AI789" s="118"/>
      <c r="AJ789" s="118"/>
      <c r="AK789" s="118"/>
      <c r="AL789" s="118"/>
      <c r="AM789" s="118"/>
      <c r="AN789" s="118"/>
      <c r="AO789" s="118"/>
      <c r="AP789" s="118"/>
      <c r="AQ789" s="118"/>
      <c r="AR789" s="118"/>
      <c r="AS789" s="118"/>
      <c r="AT789" s="118"/>
      <c r="AU789" s="118"/>
      <c r="AV789" s="118"/>
      <c r="AW789" s="118"/>
      <c r="AX789" s="118"/>
      <c r="AY789" s="118"/>
      <c r="AZ789" s="118"/>
      <c r="BA789" s="118"/>
      <c r="BB789" s="118"/>
      <c r="BC789" s="118"/>
      <c r="BD789" s="118"/>
      <c r="BE789" s="118"/>
      <c r="BF789" s="119"/>
      <c r="BG789" s="116"/>
    </row>
    <row r="790" spans="1:59" x14ac:dyDescent="0.25">
      <c r="A790" s="116"/>
      <c r="B790" s="112"/>
      <c r="C790" s="117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  <c r="AE790" s="118"/>
      <c r="AF790" s="118"/>
      <c r="AG790" s="118"/>
      <c r="AH790" s="118"/>
      <c r="AI790" s="118"/>
      <c r="AJ790" s="118"/>
      <c r="AK790" s="118"/>
      <c r="AL790" s="118"/>
      <c r="AM790" s="118"/>
      <c r="AN790" s="118"/>
      <c r="AO790" s="118"/>
      <c r="AP790" s="118"/>
      <c r="AQ790" s="118"/>
      <c r="AR790" s="118"/>
      <c r="AS790" s="118"/>
      <c r="AT790" s="118"/>
      <c r="AU790" s="118"/>
      <c r="AV790" s="118"/>
      <c r="AW790" s="118"/>
      <c r="AX790" s="118"/>
      <c r="AY790" s="118"/>
      <c r="AZ790" s="118"/>
      <c r="BA790" s="118"/>
      <c r="BB790" s="118"/>
      <c r="BC790" s="118"/>
      <c r="BD790" s="118"/>
      <c r="BE790" s="118"/>
      <c r="BF790" s="119"/>
      <c r="BG790" s="116"/>
    </row>
    <row r="791" spans="1:59" x14ac:dyDescent="0.25">
      <c r="A791" s="116"/>
      <c r="B791" s="112"/>
      <c r="C791" s="117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  <c r="AE791" s="118"/>
      <c r="AF791" s="118"/>
      <c r="AG791" s="118"/>
      <c r="AH791" s="118"/>
      <c r="AI791" s="118"/>
      <c r="AJ791" s="118"/>
      <c r="AK791" s="118"/>
      <c r="AL791" s="118"/>
      <c r="AM791" s="118"/>
      <c r="AN791" s="118"/>
      <c r="AO791" s="118"/>
      <c r="AP791" s="118"/>
      <c r="AQ791" s="118"/>
      <c r="AR791" s="118"/>
      <c r="AS791" s="118"/>
      <c r="AT791" s="118"/>
      <c r="AU791" s="118"/>
      <c r="AV791" s="118"/>
      <c r="AW791" s="118"/>
      <c r="AX791" s="118"/>
      <c r="AY791" s="118"/>
      <c r="AZ791" s="118"/>
      <c r="BA791" s="118"/>
      <c r="BB791" s="118"/>
      <c r="BC791" s="118"/>
      <c r="BD791" s="118"/>
      <c r="BE791" s="118"/>
      <c r="BF791" s="119"/>
      <c r="BG791" s="116"/>
    </row>
    <row r="792" spans="1:59" x14ac:dyDescent="0.25">
      <c r="A792" s="116"/>
      <c r="B792" s="112"/>
      <c r="C792" s="117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  <c r="AE792" s="118"/>
      <c r="AF792" s="118"/>
      <c r="AG792" s="118"/>
      <c r="AH792" s="118"/>
      <c r="AI792" s="118"/>
      <c r="AJ792" s="118"/>
      <c r="AK792" s="118"/>
      <c r="AL792" s="118"/>
      <c r="AM792" s="118"/>
      <c r="AN792" s="118"/>
      <c r="AO792" s="118"/>
      <c r="AP792" s="118"/>
      <c r="AQ792" s="118"/>
      <c r="AR792" s="118"/>
      <c r="AS792" s="118"/>
      <c r="AT792" s="118"/>
      <c r="AU792" s="118"/>
      <c r="AV792" s="118"/>
      <c r="AW792" s="118"/>
      <c r="AX792" s="118"/>
      <c r="AY792" s="118"/>
      <c r="AZ792" s="118"/>
      <c r="BA792" s="118"/>
      <c r="BB792" s="118"/>
      <c r="BC792" s="118"/>
      <c r="BD792" s="118"/>
      <c r="BE792" s="118"/>
      <c r="BF792" s="119"/>
      <c r="BG792" s="116"/>
    </row>
    <row r="793" spans="1:59" x14ac:dyDescent="0.25">
      <c r="A793" s="116"/>
      <c r="B793" s="112"/>
      <c r="C793" s="117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  <c r="AE793" s="118"/>
      <c r="AF793" s="118"/>
      <c r="AG793" s="118"/>
      <c r="AH793" s="118"/>
      <c r="AI793" s="118"/>
      <c r="AJ793" s="118"/>
      <c r="AK793" s="118"/>
      <c r="AL793" s="118"/>
      <c r="AM793" s="118"/>
      <c r="AN793" s="118"/>
      <c r="AO793" s="118"/>
      <c r="AP793" s="118"/>
      <c r="AQ793" s="118"/>
      <c r="AR793" s="118"/>
      <c r="AS793" s="118"/>
      <c r="AT793" s="118"/>
      <c r="AU793" s="118"/>
      <c r="AV793" s="118"/>
      <c r="AW793" s="118"/>
      <c r="AX793" s="118"/>
      <c r="AY793" s="118"/>
      <c r="AZ793" s="118"/>
      <c r="BA793" s="118"/>
      <c r="BB793" s="118"/>
      <c r="BC793" s="118"/>
      <c r="BD793" s="118"/>
      <c r="BE793" s="118"/>
      <c r="BF793" s="119"/>
      <c r="BG793" s="116"/>
    </row>
    <row r="794" spans="1:59" x14ac:dyDescent="0.25">
      <c r="A794" s="116"/>
      <c r="B794" s="112"/>
      <c r="C794" s="117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  <c r="AE794" s="118"/>
      <c r="AF794" s="118"/>
      <c r="AG794" s="118"/>
      <c r="AH794" s="118"/>
      <c r="AI794" s="118"/>
      <c r="AJ794" s="118"/>
      <c r="AK794" s="118"/>
      <c r="AL794" s="118"/>
      <c r="AM794" s="118"/>
      <c r="AN794" s="118"/>
      <c r="AO794" s="118"/>
      <c r="AP794" s="118"/>
      <c r="AQ794" s="118"/>
      <c r="AR794" s="118"/>
      <c r="AS794" s="118"/>
      <c r="AT794" s="118"/>
      <c r="AU794" s="118"/>
      <c r="AV794" s="118"/>
      <c r="AW794" s="118"/>
      <c r="AX794" s="118"/>
      <c r="AY794" s="118"/>
      <c r="AZ794" s="118"/>
      <c r="BA794" s="118"/>
      <c r="BB794" s="118"/>
      <c r="BC794" s="118"/>
      <c r="BD794" s="118"/>
      <c r="BE794" s="118"/>
      <c r="BF794" s="119"/>
      <c r="BG794" s="116"/>
    </row>
    <row r="795" spans="1:59" x14ac:dyDescent="0.25">
      <c r="A795" s="116"/>
      <c r="B795" s="112"/>
      <c r="C795" s="117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  <c r="AE795" s="118"/>
      <c r="AF795" s="118"/>
      <c r="AG795" s="118"/>
      <c r="AH795" s="118"/>
      <c r="AI795" s="118"/>
      <c r="AJ795" s="118"/>
      <c r="AK795" s="118"/>
      <c r="AL795" s="118"/>
      <c r="AM795" s="118"/>
      <c r="AN795" s="118"/>
      <c r="AO795" s="118"/>
      <c r="AP795" s="118"/>
      <c r="AQ795" s="118"/>
      <c r="AR795" s="118"/>
      <c r="AS795" s="118"/>
      <c r="AT795" s="118"/>
      <c r="AU795" s="118"/>
      <c r="AV795" s="118"/>
      <c r="AW795" s="118"/>
      <c r="AX795" s="118"/>
      <c r="AY795" s="118"/>
      <c r="AZ795" s="118"/>
      <c r="BA795" s="118"/>
      <c r="BB795" s="118"/>
      <c r="BC795" s="118"/>
      <c r="BD795" s="118"/>
      <c r="BE795" s="118"/>
      <c r="BF795" s="119"/>
      <c r="BG795" s="116"/>
    </row>
    <row r="796" spans="1:59" x14ac:dyDescent="0.25">
      <c r="A796" s="116"/>
      <c r="B796" s="112"/>
      <c r="C796" s="117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  <c r="AE796" s="118"/>
      <c r="AF796" s="118"/>
      <c r="AG796" s="118"/>
      <c r="AH796" s="118"/>
      <c r="AI796" s="118"/>
      <c r="AJ796" s="118"/>
      <c r="AK796" s="118"/>
      <c r="AL796" s="118"/>
      <c r="AM796" s="118"/>
      <c r="AN796" s="118"/>
      <c r="AO796" s="118"/>
      <c r="AP796" s="118"/>
      <c r="AQ796" s="118"/>
      <c r="AR796" s="118"/>
      <c r="AS796" s="118"/>
      <c r="AT796" s="118"/>
      <c r="AU796" s="118"/>
      <c r="AV796" s="118"/>
      <c r="AW796" s="118"/>
      <c r="AX796" s="118"/>
      <c r="AY796" s="118"/>
      <c r="AZ796" s="118"/>
      <c r="BA796" s="118"/>
      <c r="BB796" s="118"/>
      <c r="BC796" s="118"/>
      <c r="BD796" s="118"/>
      <c r="BE796" s="118"/>
      <c r="BF796" s="119"/>
      <c r="BG796" s="116"/>
    </row>
    <row r="797" spans="1:59" x14ac:dyDescent="0.25">
      <c r="A797" s="116"/>
      <c r="B797" s="112"/>
      <c r="C797" s="117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  <c r="AF797" s="118"/>
      <c r="AG797" s="118"/>
      <c r="AH797" s="118"/>
      <c r="AI797" s="118"/>
      <c r="AJ797" s="118"/>
      <c r="AK797" s="118"/>
      <c r="AL797" s="118"/>
      <c r="AM797" s="118"/>
      <c r="AN797" s="118"/>
      <c r="AO797" s="118"/>
      <c r="AP797" s="118"/>
      <c r="AQ797" s="118"/>
      <c r="AR797" s="118"/>
      <c r="AS797" s="118"/>
      <c r="AT797" s="118"/>
      <c r="AU797" s="118"/>
      <c r="AV797" s="118"/>
      <c r="AW797" s="118"/>
      <c r="AX797" s="118"/>
      <c r="AY797" s="118"/>
      <c r="AZ797" s="118"/>
      <c r="BA797" s="118"/>
      <c r="BB797" s="118"/>
      <c r="BC797" s="118"/>
      <c r="BD797" s="118"/>
      <c r="BE797" s="118"/>
      <c r="BF797" s="119"/>
      <c r="BG797" s="116"/>
    </row>
    <row r="798" spans="1:59" x14ac:dyDescent="0.25">
      <c r="A798" s="116"/>
      <c r="B798" s="112"/>
      <c r="C798" s="117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  <c r="AE798" s="118"/>
      <c r="AF798" s="118"/>
      <c r="AG798" s="118"/>
      <c r="AH798" s="118"/>
      <c r="AI798" s="118"/>
      <c r="AJ798" s="118"/>
      <c r="AK798" s="118"/>
      <c r="AL798" s="118"/>
      <c r="AM798" s="118"/>
      <c r="AN798" s="118"/>
      <c r="AO798" s="118"/>
      <c r="AP798" s="118"/>
      <c r="AQ798" s="118"/>
      <c r="AR798" s="118"/>
      <c r="AS798" s="118"/>
      <c r="AT798" s="118"/>
      <c r="AU798" s="118"/>
      <c r="AV798" s="118"/>
      <c r="AW798" s="118"/>
      <c r="AX798" s="118"/>
      <c r="AY798" s="118"/>
      <c r="AZ798" s="118"/>
      <c r="BA798" s="118"/>
      <c r="BB798" s="118"/>
      <c r="BC798" s="118"/>
      <c r="BD798" s="118"/>
      <c r="BE798" s="118"/>
      <c r="BF798" s="119"/>
      <c r="BG798" s="116"/>
    </row>
    <row r="799" spans="1:59" x14ac:dyDescent="0.25">
      <c r="A799" s="116"/>
      <c r="B799" s="112"/>
      <c r="C799" s="117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  <c r="AE799" s="118"/>
      <c r="AF799" s="118"/>
      <c r="AG799" s="118"/>
      <c r="AH799" s="118"/>
      <c r="AI799" s="118"/>
      <c r="AJ799" s="118"/>
      <c r="AK799" s="118"/>
      <c r="AL799" s="118"/>
      <c r="AM799" s="118"/>
      <c r="AN799" s="118"/>
      <c r="AO799" s="118"/>
      <c r="AP799" s="118"/>
      <c r="AQ799" s="118"/>
      <c r="AR799" s="118"/>
      <c r="AS799" s="118"/>
      <c r="AT799" s="118"/>
      <c r="AU799" s="118"/>
      <c r="AV799" s="118"/>
      <c r="AW799" s="118"/>
      <c r="AX799" s="118"/>
      <c r="AY799" s="118"/>
      <c r="AZ799" s="118"/>
      <c r="BA799" s="118"/>
      <c r="BB799" s="118"/>
      <c r="BC799" s="118"/>
      <c r="BD799" s="118"/>
      <c r="BE799" s="118"/>
      <c r="BF799" s="119"/>
      <c r="BG799" s="116"/>
    </row>
    <row r="800" spans="1:59" x14ac:dyDescent="0.25">
      <c r="A800" s="116"/>
      <c r="B800" s="112"/>
      <c r="C800" s="117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  <c r="AE800" s="118"/>
      <c r="AF800" s="118"/>
      <c r="AG800" s="118"/>
      <c r="AH800" s="118"/>
      <c r="AI800" s="118"/>
      <c r="AJ800" s="118"/>
      <c r="AK800" s="118"/>
      <c r="AL800" s="118"/>
      <c r="AM800" s="118"/>
      <c r="AN800" s="118"/>
      <c r="AO800" s="118"/>
      <c r="AP800" s="118"/>
      <c r="AQ800" s="118"/>
      <c r="AR800" s="118"/>
      <c r="AS800" s="118"/>
      <c r="AT800" s="118"/>
      <c r="AU800" s="118"/>
      <c r="AV800" s="118"/>
      <c r="AW800" s="118"/>
      <c r="AX800" s="118"/>
      <c r="AY800" s="118"/>
      <c r="AZ800" s="118"/>
      <c r="BA800" s="118"/>
      <c r="BB800" s="118"/>
      <c r="BC800" s="118"/>
      <c r="BD800" s="118"/>
      <c r="BE800" s="118"/>
      <c r="BF800" s="119"/>
      <c r="BG800" s="116"/>
    </row>
    <row r="801" spans="1:59" x14ac:dyDescent="0.25">
      <c r="A801" s="116"/>
      <c r="B801" s="112"/>
      <c r="C801" s="117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  <c r="AE801" s="118"/>
      <c r="AF801" s="118"/>
      <c r="AG801" s="118"/>
      <c r="AH801" s="118"/>
      <c r="AI801" s="118"/>
      <c r="AJ801" s="118"/>
      <c r="AK801" s="118"/>
      <c r="AL801" s="118"/>
      <c r="AM801" s="118"/>
      <c r="AN801" s="118"/>
      <c r="AO801" s="118"/>
      <c r="AP801" s="118"/>
      <c r="AQ801" s="118"/>
      <c r="AR801" s="118"/>
      <c r="AS801" s="118"/>
      <c r="AT801" s="118"/>
      <c r="AU801" s="118"/>
      <c r="AV801" s="118"/>
      <c r="AW801" s="118"/>
      <c r="AX801" s="118"/>
      <c r="AY801" s="118"/>
      <c r="AZ801" s="118"/>
      <c r="BA801" s="118"/>
      <c r="BB801" s="118"/>
      <c r="BC801" s="118"/>
      <c r="BD801" s="118"/>
      <c r="BE801" s="118"/>
      <c r="BF801" s="119"/>
      <c r="BG801" s="116"/>
    </row>
    <row r="802" spans="1:59" x14ac:dyDescent="0.25">
      <c r="A802" s="116"/>
      <c r="B802" s="112"/>
      <c r="C802" s="117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  <c r="AE802" s="118"/>
      <c r="AF802" s="118"/>
      <c r="AG802" s="118"/>
      <c r="AH802" s="118"/>
      <c r="AI802" s="118"/>
      <c r="AJ802" s="118"/>
      <c r="AK802" s="118"/>
      <c r="AL802" s="118"/>
      <c r="AM802" s="118"/>
      <c r="AN802" s="118"/>
      <c r="AO802" s="118"/>
      <c r="AP802" s="118"/>
      <c r="AQ802" s="118"/>
      <c r="AR802" s="118"/>
      <c r="AS802" s="118"/>
      <c r="AT802" s="118"/>
      <c r="AU802" s="118"/>
      <c r="AV802" s="118"/>
      <c r="AW802" s="118"/>
      <c r="AX802" s="118"/>
      <c r="AY802" s="118"/>
      <c r="AZ802" s="118"/>
      <c r="BA802" s="118"/>
      <c r="BB802" s="118"/>
      <c r="BC802" s="118"/>
      <c r="BD802" s="118"/>
      <c r="BE802" s="118"/>
      <c r="BF802" s="119"/>
      <c r="BG802" s="116"/>
    </row>
    <row r="803" spans="1:59" x14ac:dyDescent="0.25">
      <c r="A803" s="116"/>
      <c r="B803" s="112"/>
      <c r="C803" s="117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  <c r="AE803" s="118"/>
      <c r="AF803" s="118"/>
      <c r="AG803" s="118"/>
      <c r="AH803" s="118"/>
      <c r="AI803" s="118"/>
      <c r="AJ803" s="118"/>
      <c r="AK803" s="118"/>
      <c r="AL803" s="118"/>
      <c r="AM803" s="118"/>
      <c r="AN803" s="118"/>
      <c r="AO803" s="118"/>
      <c r="AP803" s="118"/>
      <c r="AQ803" s="118"/>
      <c r="AR803" s="118"/>
      <c r="AS803" s="118"/>
      <c r="AT803" s="118"/>
      <c r="AU803" s="118"/>
      <c r="AV803" s="118"/>
      <c r="AW803" s="118"/>
      <c r="AX803" s="118"/>
      <c r="AY803" s="118"/>
      <c r="AZ803" s="118"/>
      <c r="BA803" s="118"/>
      <c r="BB803" s="118"/>
      <c r="BC803" s="118"/>
      <c r="BD803" s="118"/>
      <c r="BE803" s="118"/>
      <c r="BF803" s="119"/>
      <c r="BG803" s="116"/>
    </row>
    <row r="804" spans="1:59" x14ac:dyDescent="0.25">
      <c r="A804" s="116"/>
      <c r="B804" s="112"/>
      <c r="C804" s="117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  <c r="AF804" s="118"/>
      <c r="AG804" s="118"/>
      <c r="AH804" s="118"/>
      <c r="AI804" s="118"/>
      <c r="AJ804" s="118"/>
      <c r="AK804" s="118"/>
      <c r="AL804" s="118"/>
      <c r="AM804" s="118"/>
      <c r="AN804" s="118"/>
      <c r="AO804" s="118"/>
      <c r="AP804" s="118"/>
      <c r="AQ804" s="118"/>
      <c r="AR804" s="118"/>
      <c r="AS804" s="118"/>
      <c r="AT804" s="118"/>
      <c r="AU804" s="118"/>
      <c r="AV804" s="118"/>
      <c r="AW804" s="118"/>
      <c r="AX804" s="118"/>
      <c r="AY804" s="118"/>
      <c r="AZ804" s="118"/>
      <c r="BA804" s="118"/>
      <c r="BB804" s="118"/>
      <c r="BC804" s="118"/>
      <c r="BD804" s="118"/>
      <c r="BE804" s="118"/>
      <c r="BF804" s="119"/>
      <c r="BG804" s="116"/>
    </row>
    <row r="805" spans="1:59" x14ac:dyDescent="0.25">
      <c r="A805" s="116"/>
      <c r="B805" s="112"/>
      <c r="C805" s="117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  <c r="AE805" s="118"/>
      <c r="AF805" s="118"/>
      <c r="AG805" s="118"/>
      <c r="AH805" s="118"/>
      <c r="AI805" s="118"/>
      <c r="AJ805" s="118"/>
      <c r="AK805" s="118"/>
      <c r="AL805" s="118"/>
      <c r="AM805" s="118"/>
      <c r="AN805" s="118"/>
      <c r="AO805" s="118"/>
      <c r="AP805" s="118"/>
      <c r="AQ805" s="118"/>
      <c r="AR805" s="118"/>
      <c r="AS805" s="118"/>
      <c r="AT805" s="118"/>
      <c r="AU805" s="118"/>
      <c r="AV805" s="118"/>
      <c r="AW805" s="118"/>
      <c r="AX805" s="118"/>
      <c r="AY805" s="118"/>
      <c r="AZ805" s="118"/>
      <c r="BA805" s="118"/>
      <c r="BB805" s="118"/>
      <c r="BC805" s="118"/>
      <c r="BD805" s="118"/>
      <c r="BE805" s="118"/>
      <c r="BF805" s="119"/>
      <c r="BG805" s="116"/>
    </row>
    <row r="806" spans="1:59" x14ac:dyDescent="0.25">
      <c r="A806" s="116"/>
      <c r="B806" s="112"/>
      <c r="C806" s="117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  <c r="AE806" s="118"/>
      <c r="AF806" s="118"/>
      <c r="AG806" s="118"/>
      <c r="AH806" s="118"/>
      <c r="AI806" s="118"/>
      <c r="AJ806" s="118"/>
      <c r="AK806" s="118"/>
      <c r="AL806" s="118"/>
      <c r="AM806" s="118"/>
      <c r="AN806" s="118"/>
      <c r="AO806" s="118"/>
      <c r="AP806" s="118"/>
      <c r="AQ806" s="118"/>
      <c r="AR806" s="118"/>
      <c r="AS806" s="118"/>
      <c r="AT806" s="118"/>
      <c r="AU806" s="118"/>
      <c r="AV806" s="118"/>
      <c r="AW806" s="118"/>
      <c r="AX806" s="118"/>
      <c r="AY806" s="118"/>
      <c r="AZ806" s="118"/>
      <c r="BA806" s="118"/>
      <c r="BB806" s="118"/>
      <c r="BC806" s="118"/>
      <c r="BD806" s="118"/>
      <c r="BE806" s="118"/>
      <c r="BF806" s="119"/>
      <c r="BG806" s="116"/>
    </row>
    <row r="807" spans="1:59" x14ac:dyDescent="0.25">
      <c r="A807" s="116"/>
      <c r="B807" s="112"/>
      <c r="C807" s="117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  <c r="AE807" s="118"/>
      <c r="AF807" s="118"/>
      <c r="AG807" s="118"/>
      <c r="AH807" s="118"/>
      <c r="AI807" s="118"/>
      <c r="AJ807" s="118"/>
      <c r="AK807" s="118"/>
      <c r="AL807" s="118"/>
      <c r="AM807" s="118"/>
      <c r="AN807" s="118"/>
      <c r="AO807" s="118"/>
      <c r="AP807" s="118"/>
      <c r="AQ807" s="118"/>
      <c r="AR807" s="118"/>
      <c r="AS807" s="118"/>
      <c r="AT807" s="118"/>
      <c r="AU807" s="118"/>
      <c r="AV807" s="118"/>
      <c r="AW807" s="118"/>
      <c r="AX807" s="118"/>
      <c r="AY807" s="118"/>
      <c r="AZ807" s="118"/>
      <c r="BA807" s="118"/>
      <c r="BB807" s="118"/>
      <c r="BC807" s="118"/>
      <c r="BD807" s="118"/>
      <c r="BE807" s="118"/>
      <c r="BF807" s="119"/>
      <c r="BG807" s="116"/>
    </row>
    <row r="808" spans="1:59" x14ac:dyDescent="0.25">
      <c r="A808" s="116"/>
      <c r="B808" s="112"/>
      <c r="C808" s="117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  <c r="AE808" s="118"/>
      <c r="AF808" s="118"/>
      <c r="AG808" s="118"/>
      <c r="AH808" s="118"/>
      <c r="AI808" s="118"/>
      <c r="AJ808" s="118"/>
      <c r="AK808" s="118"/>
      <c r="AL808" s="118"/>
      <c r="AM808" s="118"/>
      <c r="AN808" s="118"/>
      <c r="AO808" s="118"/>
      <c r="AP808" s="118"/>
      <c r="AQ808" s="118"/>
      <c r="AR808" s="118"/>
      <c r="AS808" s="118"/>
      <c r="AT808" s="118"/>
      <c r="AU808" s="118"/>
      <c r="AV808" s="118"/>
      <c r="AW808" s="118"/>
      <c r="AX808" s="118"/>
      <c r="AY808" s="118"/>
      <c r="AZ808" s="118"/>
      <c r="BA808" s="118"/>
      <c r="BB808" s="118"/>
      <c r="BC808" s="118"/>
      <c r="BD808" s="118"/>
      <c r="BE808" s="118"/>
      <c r="BF808" s="119"/>
      <c r="BG808" s="116"/>
    </row>
    <row r="809" spans="1:59" x14ac:dyDescent="0.25">
      <c r="A809" s="116"/>
      <c r="B809" s="112"/>
      <c r="C809" s="117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  <c r="AE809" s="118"/>
      <c r="AF809" s="118"/>
      <c r="AG809" s="118"/>
      <c r="AH809" s="118"/>
      <c r="AI809" s="118"/>
      <c r="AJ809" s="118"/>
      <c r="AK809" s="118"/>
      <c r="AL809" s="118"/>
      <c r="AM809" s="118"/>
      <c r="AN809" s="118"/>
      <c r="AO809" s="118"/>
      <c r="AP809" s="118"/>
      <c r="AQ809" s="118"/>
      <c r="AR809" s="118"/>
      <c r="AS809" s="118"/>
      <c r="AT809" s="118"/>
      <c r="AU809" s="118"/>
      <c r="AV809" s="118"/>
      <c r="AW809" s="118"/>
      <c r="AX809" s="118"/>
      <c r="AY809" s="118"/>
      <c r="AZ809" s="118"/>
      <c r="BA809" s="118"/>
      <c r="BB809" s="118"/>
      <c r="BC809" s="118"/>
      <c r="BD809" s="118"/>
      <c r="BE809" s="118"/>
      <c r="BF809" s="119"/>
      <c r="BG809" s="116"/>
    </row>
    <row r="810" spans="1:59" x14ac:dyDescent="0.25">
      <c r="A810" s="116"/>
      <c r="B810" s="112"/>
      <c r="C810" s="117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  <c r="AE810" s="118"/>
      <c r="AF810" s="118"/>
      <c r="AG810" s="118"/>
      <c r="AH810" s="118"/>
      <c r="AI810" s="118"/>
      <c r="AJ810" s="118"/>
      <c r="AK810" s="118"/>
      <c r="AL810" s="118"/>
      <c r="AM810" s="118"/>
      <c r="AN810" s="118"/>
      <c r="AO810" s="118"/>
      <c r="AP810" s="118"/>
      <c r="AQ810" s="118"/>
      <c r="AR810" s="118"/>
      <c r="AS810" s="118"/>
      <c r="AT810" s="118"/>
      <c r="AU810" s="118"/>
      <c r="AV810" s="118"/>
      <c r="AW810" s="118"/>
      <c r="AX810" s="118"/>
      <c r="AY810" s="118"/>
      <c r="AZ810" s="118"/>
      <c r="BA810" s="118"/>
      <c r="BB810" s="118"/>
      <c r="BC810" s="118"/>
      <c r="BD810" s="118"/>
      <c r="BE810" s="118"/>
      <c r="BF810" s="119"/>
      <c r="BG810" s="116"/>
    </row>
    <row r="811" spans="1:59" x14ac:dyDescent="0.25">
      <c r="A811" s="116"/>
      <c r="B811" s="112"/>
      <c r="C811" s="117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  <c r="AE811" s="118"/>
      <c r="AF811" s="118"/>
      <c r="AG811" s="118"/>
      <c r="AH811" s="118"/>
      <c r="AI811" s="118"/>
      <c r="AJ811" s="118"/>
      <c r="AK811" s="118"/>
      <c r="AL811" s="118"/>
      <c r="AM811" s="118"/>
      <c r="AN811" s="118"/>
      <c r="AO811" s="118"/>
      <c r="AP811" s="118"/>
      <c r="AQ811" s="118"/>
      <c r="AR811" s="118"/>
      <c r="AS811" s="118"/>
      <c r="AT811" s="118"/>
      <c r="AU811" s="118"/>
      <c r="AV811" s="118"/>
      <c r="AW811" s="118"/>
      <c r="AX811" s="118"/>
      <c r="AY811" s="118"/>
      <c r="AZ811" s="118"/>
      <c r="BA811" s="118"/>
      <c r="BB811" s="118"/>
      <c r="BC811" s="118"/>
      <c r="BD811" s="118"/>
      <c r="BE811" s="118"/>
      <c r="BF811" s="119"/>
      <c r="BG811" s="116"/>
    </row>
    <row r="812" spans="1:59" x14ac:dyDescent="0.25">
      <c r="A812" s="116"/>
      <c r="B812" s="112"/>
      <c r="C812" s="117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  <c r="AE812" s="118"/>
      <c r="AF812" s="118"/>
      <c r="AG812" s="118"/>
      <c r="AH812" s="118"/>
      <c r="AI812" s="118"/>
      <c r="AJ812" s="118"/>
      <c r="AK812" s="118"/>
      <c r="AL812" s="118"/>
      <c r="AM812" s="118"/>
      <c r="AN812" s="118"/>
      <c r="AO812" s="118"/>
      <c r="AP812" s="118"/>
      <c r="AQ812" s="118"/>
      <c r="AR812" s="118"/>
      <c r="AS812" s="118"/>
      <c r="AT812" s="118"/>
      <c r="AU812" s="118"/>
      <c r="AV812" s="118"/>
      <c r="AW812" s="118"/>
      <c r="AX812" s="118"/>
      <c r="AY812" s="118"/>
      <c r="AZ812" s="118"/>
      <c r="BA812" s="118"/>
      <c r="BB812" s="118"/>
      <c r="BC812" s="118"/>
      <c r="BD812" s="118"/>
      <c r="BE812" s="118"/>
      <c r="BF812" s="119"/>
      <c r="BG812" s="116"/>
    </row>
    <row r="813" spans="1:59" x14ac:dyDescent="0.25">
      <c r="A813" s="116"/>
      <c r="B813" s="112"/>
      <c r="C813" s="117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  <c r="AE813" s="118"/>
      <c r="AF813" s="118"/>
      <c r="AG813" s="118"/>
      <c r="AH813" s="118"/>
      <c r="AI813" s="118"/>
      <c r="AJ813" s="118"/>
      <c r="AK813" s="118"/>
      <c r="AL813" s="118"/>
      <c r="AM813" s="118"/>
      <c r="AN813" s="118"/>
      <c r="AO813" s="118"/>
      <c r="AP813" s="118"/>
      <c r="AQ813" s="118"/>
      <c r="AR813" s="118"/>
      <c r="AS813" s="118"/>
      <c r="AT813" s="118"/>
      <c r="AU813" s="118"/>
      <c r="AV813" s="118"/>
      <c r="AW813" s="118"/>
      <c r="AX813" s="118"/>
      <c r="AY813" s="118"/>
      <c r="AZ813" s="118"/>
      <c r="BA813" s="118"/>
      <c r="BB813" s="118"/>
      <c r="BC813" s="118"/>
      <c r="BD813" s="118"/>
      <c r="BE813" s="118"/>
      <c r="BF813" s="119"/>
      <c r="BG813" s="116"/>
    </row>
    <row r="814" spans="1:59" x14ac:dyDescent="0.25">
      <c r="A814" s="116"/>
      <c r="B814" s="112"/>
      <c r="C814" s="117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  <c r="AE814" s="118"/>
      <c r="AF814" s="118"/>
      <c r="AG814" s="118"/>
      <c r="AH814" s="118"/>
      <c r="AI814" s="118"/>
      <c r="AJ814" s="118"/>
      <c r="AK814" s="118"/>
      <c r="AL814" s="118"/>
      <c r="AM814" s="118"/>
      <c r="AN814" s="118"/>
      <c r="AO814" s="118"/>
      <c r="AP814" s="118"/>
      <c r="AQ814" s="118"/>
      <c r="AR814" s="118"/>
      <c r="AS814" s="118"/>
      <c r="AT814" s="118"/>
      <c r="AU814" s="118"/>
      <c r="AV814" s="118"/>
      <c r="AW814" s="118"/>
      <c r="AX814" s="118"/>
      <c r="AY814" s="118"/>
      <c r="AZ814" s="118"/>
      <c r="BA814" s="118"/>
      <c r="BB814" s="118"/>
      <c r="BC814" s="118"/>
      <c r="BD814" s="118"/>
      <c r="BE814" s="118"/>
      <c r="BF814" s="119"/>
      <c r="BG814" s="116"/>
    </row>
    <row r="815" spans="1:59" x14ac:dyDescent="0.25">
      <c r="A815" s="116"/>
      <c r="B815" s="112"/>
      <c r="C815" s="117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  <c r="AE815" s="118"/>
      <c r="AF815" s="118"/>
      <c r="AG815" s="118"/>
      <c r="AH815" s="118"/>
      <c r="AI815" s="118"/>
      <c r="AJ815" s="118"/>
      <c r="AK815" s="118"/>
      <c r="AL815" s="118"/>
      <c r="AM815" s="118"/>
      <c r="AN815" s="118"/>
      <c r="AO815" s="118"/>
      <c r="AP815" s="118"/>
      <c r="AQ815" s="118"/>
      <c r="AR815" s="118"/>
      <c r="AS815" s="118"/>
      <c r="AT815" s="118"/>
      <c r="AU815" s="118"/>
      <c r="AV815" s="118"/>
      <c r="AW815" s="118"/>
      <c r="AX815" s="118"/>
      <c r="AY815" s="118"/>
      <c r="AZ815" s="118"/>
      <c r="BA815" s="118"/>
      <c r="BB815" s="118"/>
      <c r="BC815" s="118"/>
      <c r="BD815" s="118"/>
      <c r="BE815" s="118"/>
      <c r="BF815" s="119"/>
      <c r="BG815" s="116"/>
    </row>
    <row r="816" spans="1:59" x14ac:dyDescent="0.25">
      <c r="A816" s="116"/>
      <c r="B816" s="112"/>
      <c r="C816" s="117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  <c r="AE816" s="118"/>
      <c r="AF816" s="118"/>
      <c r="AG816" s="118"/>
      <c r="AH816" s="118"/>
      <c r="AI816" s="118"/>
      <c r="AJ816" s="118"/>
      <c r="AK816" s="118"/>
      <c r="AL816" s="118"/>
      <c r="AM816" s="118"/>
      <c r="AN816" s="118"/>
      <c r="AO816" s="118"/>
      <c r="AP816" s="118"/>
      <c r="AQ816" s="118"/>
      <c r="AR816" s="118"/>
      <c r="AS816" s="118"/>
      <c r="AT816" s="118"/>
      <c r="AU816" s="118"/>
      <c r="AV816" s="118"/>
      <c r="AW816" s="118"/>
      <c r="AX816" s="118"/>
      <c r="AY816" s="118"/>
      <c r="AZ816" s="118"/>
      <c r="BA816" s="118"/>
      <c r="BB816" s="118"/>
      <c r="BC816" s="118"/>
      <c r="BD816" s="118"/>
      <c r="BE816" s="118"/>
      <c r="BF816" s="119"/>
      <c r="BG816" s="116"/>
    </row>
    <row r="817" spans="1:59" x14ac:dyDescent="0.25">
      <c r="A817" s="116"/>
      <c r="B817" s="112"/>
      <c r="C817" s="117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  <c r="AE817" s="118"/>
      <c r="AF817" s="118"/>
      <c r="AG817" s="118"/>
      <c r="AH817" s="118"/>
      <c r="AI817" s="118"/>
      <c r="AJ817" s="118"/>
      <c r="AK817" s="118"/>
      <c r="AL817" s="118"/>
      <c r="AM817" s="118"/>
      <c r="AN817" s="118"/>
      <c r="AO817" s="118"/>
      <c r="AP817" s="118"/>
      <c r="AQ817" s="118"/>
      <c r="AR817" s="118"/>
      <c r="AS817" s="118"/>
      <c r="AT817" s="118"/>
      <c r="AU817" s="118"/>
      <c r="AV817" s="118"/>
      <c r="AW817" s="118"/>
      <c r="AX817" s="118"/>
      <c r="AY817" s="118"/>
      <c r="AZ817" s="118"/>
      <c r="BA817" s="118"/>
      <c r="BB817" s="118"/>
      <c r="BC817" s="118"/>
      <c r="BD817" s="118"/>
      <c r="BE817" s="118"/>
      <c r="BF817" s="119"/>
      <c r="BG817" s="116"/>
    </row>
    <row r="818" spans="1:59" x14ac:dyDescent="0.25">
      <c r="A818" s="116"/>
      <c r="B818" s="112"/>
      <c r="C818" s="117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  <c r="AE818" s="118"/>
      <c r="AF818" s="118"/>
      <c r="AG818" s="118"/>
      <c r="AH818" s="118"/>
      <c r="AI818" s="118"/>
      <c r="AJ818" s="118"/>
      <c r="AK818" s="118"/>
      <c r="AL818" s="118"/>
      <c r="AM818" s="118"/>
      <c r="AN818" s="118"/>
      <c r="AO818" s="118"/>
      <c r="AP818" s="118"/>
      <c r="AQ818" s="118"/>
      <c r="AR818" s="118"/>
      <c r="AS818" s="118"/>
      <c r="AT818" s="118"/>
      <c r="AU818" s="118"/>
      <c r="AV818" s="118"/>
      <c r="AW818" s="118"/>
      <c r="AX818" s="118"/>
      <c r="AY818" s="118"/>
      <c r="AZ818" s="118"/>
      <c r="BA818" s="118"/>
      <c r="BB818" s="118"/>
      <c r="BC818" s="118"/>
      <c r="BD818" s="118"/>
      <c r="BE818" s="118"/>
      <c r="BF818" s="119"/>
      <c r="BG818" s="116"/>
    </row>
    <row r="819" spans="1:59" x14ac:dyDescent="0.25">
      <c r="A819" s="116"/>
      <c r="B819" s="112"/>
      <c r="C819" s="117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  <c r="AE819" s="118"/>
      <c r="AF819" s="118"/>
      <c r="AG819" s="118"/>
      <c r="AH819" s="118"/>
      <c r="AI819" s="118"/>
      <c r="AJ819" s="118"/>
      <c r="AK819" s="118"/>
      <c r="AL819" s="118"/>
      <c r="AM819" s="118"/>
      <c r="AN819" s="118"/>
      <c r="AO819" s="118"/>
      <c r="AP819" s="118"/>
      <c r="AQ819" s="118"/>
      <c r="AR819" s="1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  <c r="BD819" s="118"/>
      <c r="BE819" s="118"/>
      <c r="BF819" s="119"/>
      <c r="BG819" s="116"/>
    </row>
    <row r="820" spans="1:59" x14ac:dyDescent="0.25">
      <c r="A820" s="116"/>
      <c r="B820" s="112"/>
      <c r="C820" s="117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  <c r="AE820" s="118"/>
      <c r="AF820" s="118"/>
      <c r="AG820" s="118"/>
      <c r="AH820" s="118"/>
      <c r="AI820" s="118"/>
      <c r="AJ820" s="118"/>
      <c r="AK820" s="118"/>
      <c r="AL820" s="118"/>
      <c r="AM820" s="118"/>
      <c r="AN820" s="118"/>
      <c r="AO820" s="118"/>
      <c r="AP820" s="118"/>
      <c r="AQ820" s="118"/>
      <c r="AR820" s="1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  <c r="BD820" s="118"/>
      <c r="BE820" s="118"/>
      <c r="BF820" s="119"/>
      <c r="BG820" s="116"/>
    </row>
    <row r="821" spans="1:59" x14ac:dyDescent="0.25">
      <c r="A821" s="116"/>
      <c r="B821" s="112"/>
      <c r="C821" s="117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  <c r="AF821" s="118"/>
      <c r="AG821" s="118"/>
      <c r="AH821" s="118"/>
      <c r="AI821" s="118"/>
      <c r="AJ821" s="118"/>
      <c r="AK821" s="118"/>
      <c r="AL821" s="118"/>
      <c r="AM821" s="118"/>
      <c r="AN821" s="118"/>
      <c r="AO821" s="118"/>
      <c r="AP821" s="118"/>
      <c r="AQ821" s="118"/>
      <c r="AR821" s="1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  <c r="BD821" s="118"/>
      <c r="BE821" s="118"/>
      <c r="BF821" s="119"/>
      <c r="BG821" s="116"/>
    </row>
    <row r="822" spans="1:59" x14ac:dyDescent="0.25">
      <c r="A822" s="116"/>
      <c r="B822" s="112"/>
      <c r="C822" s="117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  <c r="AE822" s="118"/>
      <c r="AF822" s="118"/>
      <c r="AG822" s="118"/>
      <c r="AH822" s="118"/>
      <c r="AI822" s="118"/>
      <c r="AJ822" s="118"/>
      <c r="AK822" s="118"/>
      <c r="AL822" s="118"/>
      <c r="AM822" s="118"/>
      <c r="AN822" s="118"/>
      <c r="AO822" s="118"/>
      <c r="AP822" s="118"/>
      <c r="AQ822" s="118"/>
      <c r="AR822" s="1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  <c r="BD822" s="118"/>
      <c r="BE822" s="118"/>
      <c r="BF822" s="119"/>
      <c r="BG822" s="116"/>
    </row>
    <row r="823" spans="1:59" x14ac:dyDescent="0.25">
      <c r="A823" s="116"/>
      <c r="B823" s="112"/>
      <c r="C823" s="117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  <c r="AE823" s="118"/>
      <c r="AF823" s="118"/>
      <c r="AG823" s="118"/>
      <c r="AH823" s="118"/>
      <c r="AI823" s="118"/>
      <c r="AJ823" s="118"/>
      <c r="AK823" s="118"/>
      <c r="AL823" s="118"/>
      <c r="AM823" s="118"/>
      <c r="AN823" s="118"/>
      <c r="AO823" s="118"/>
      <c r="AP823" s="118"/>
      <c r="AQ823" s="118"/>
      <c r="AR823" s="1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  <c r="BD823" s="118"/>
      <c r="BE823" s="118"/>
      <c r="BF823" s="119"/>
      <c r="BG823" s="116"/>
    </row>
    <row r="824" spans="1:59" x14ac:dyDescent="0.25">
      <c r="A824" s="116"/>
      <c r="B824" s="112"/>
      <c r="C824" s="117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  <c r="AE824" s="118"/>
      <c r="AF824" s="118"/>
      <c r="AG824" s="118"/>
      <c r="AH824" s="118"/>
      <c r="AI824" s="118"/>
      <c r="AJ824" s="118"/>
      <c r="AK824" s="118"/>
      <c r="AL824" s="118"/>
      <c r="AM824" s="118"/>
      <c r="AN824" s="118"/>
      <c r="AO824" s="118"/>
      <c r="AP824" s="118"/>
      <c r="AQ824" s="118"/>
      <c r="AR824" s="1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  <c r="BD824" s="118"/>
      <c r="BE824" s="118"/>
      <c r="BF824" s="119"/>
      <c r="BG824" s="116"/>
    </row>
    <row r="825" spans="1:59" x14ac:dyDescent="0.25">
      <c r="A825" s="116"/>
      <c r="B825" s="112"/>
      <c r="C825" s="117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  <c r="AE825" s="118"/>
      <c r="AF825" s="118"/>
      <c r="AG825" s="118"/>
      <c r="AH825" s="118"/>
      <c r="AI825" s="118"/>
      <c r="AJ825" s="118"/>
      <c r="AK825" s="118"/>
      <c r="AL825" s="118"/>
      <c r="AM825" s="118"/>
      <c r="AN825" s="118"/>
      <c r="AO825" s="118"/>
      <c r="AP825" s="118"/>
      <c r="AQ825" s="118"/>
      <c r="AR825" s="1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  <c r="BD825" s="118"/>
      <c r="BE825" s="118"/>
      <c r="BF825" s="119"/>
      <c r="BG825" s="116"/>
    </row>
    <row r="826" spans="1:59" x14ac:dyDescent="0.25">
      <c r="A826" s="116"/>
      <c r="B826" s="112"/>
      <c r="C826" s="117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  <c r="AE826" s="118"/>
      <c r="AF826" s="118"/>
      <c r="AG826" s="118"/>
      <c r="AH826" s="118"/>
      <c r="AI826" s="118"/>
      <c r="AJ826" s="118"/>
      <c r="AK826" s="118"/>
      <c r="AL826" s="118"/>
      <c r="AM826" s="118"/>
      <c r="AN826" s="118"/>
      <c r="AO826" s="118"/>
      <c r="AP826" s="118"/>
      <c r="AQ826" s="118"/>
      <c r="AR826" s="1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  <c r="BD826" s="118"/>
      <c r="BE826" s="118"/>
      <c r="BF826" s="119"/>
      <c r="BG826" s="116"/>
    </row>
    <row r="827" spans="1:59" x14ac:dyDescent="0.25">
      <c r="A827" s="116"/>
      <c r="B827" s="112"/>
      <c r="C827" s="117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  <c r="AF827" s="118"/>
      <c r="AG827" s="118"/>
      <c r="AH827" s="118"/>
      <c r="AI827" s="118"/>
      <c r="AJ827" s="118"/>
      <c r="AK827" s="118"/>
      <c r="AL827" s="118"/>
      <c r="AM827" s="118"/>
      <c r="AN827" s="118"/>
      <c r="AO827" s="118"/>
      <c r="AP827" s="118"/>
      <c r="AQ827" s="118"/>
      <c r="AR827" s="1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  <c r="BD827" s="118"/>
      <c r="BE827" s="118"/>
      <c r="BF827" s="119"/>
      <c r="BG827" s="116"/>
    </row>
    <row r="828" spans="1:59" x14ac:dyDescent="0.25">
      <c r="A828" s="116"/>
      <c r="B828" s="112"/>
      <c r="C828" s="117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  <c r="AF828" s="118"/>
      <c r="AG828" s="118"/>
      <c r="AH828" s="118"/>
      <c r="AI828" s="118"/>
      <c r="AJ828" s="118"/>
      <c r="AK828" s="118"/>
      <c r="AL828" s="118"/>
      <c r="AM828" s="118"/>
      <c r="AN828" s="118"/>
      <c r="AO828" s="118"/>
      <c r="AP828" s="118"/>
      <c r="AQ828" s="118"/>
      <c r="AR828" s="1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  <c r="BD828" s="118"/>
      <c r="BE828" s="118"/>
      <c r="BF828" s="119"/>
      <c r="BG828" s="116"/>
    </row>
    <row r="829" spans="1:59" x14ac:dyDescent="0.25">
      <c r="A829" s="116"/>
      <c r="B829" s="112"/>
      <c r="C829" s="117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  <c r="AF829" s="118"/>
      <c r="AG829" s="118"/>
      <c r="AH829" s="118"/>
      <c r="AI829" s="118"/>
      <c r="AJ829" s="118"/>
      <c r="AK829" s="118"/>
      <c r="AL829" s="118"/>
      <c r="AM829" s="118"/>
      <c r="AN829" s="118"/>
      <c r="AO829" s="118"/>
      <c r="AP829" s="118"/>
      <c r="AQ829" s="118"/>
      <c r="AR829" s="118"/>
      <c r="AS829" s="118"/>
      <c r="AT829" s="118"/>
      <c r="AU829" s="118"/>
      <c r="AV829" s="118"/>
      <c r="AW829" s="118"/>
      <c r="AX829" s="118"/>
      <c r="AY829" s="118"/>
      <c r="AZ829" s="118"/>
      <c r="BA829" s="118"/>
      <c r="BB829" s="118"/>
      <c r="BC829" s="118"/>
      <c r="BD829" s="118"/>
      <c r="BE829" s="118"/>
      <c r="BF829" s="119"/>
      <c r="BG829" s="116"/>
    </row>
    <row r="830" spans="1:59" x14ac:dyDescent="0.25">
      <c r="A830" s="116"/>
      <c r="B830" s="112"/>
      <c r="C830" s="117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  <c r="AF830" s="118"/>
      <c r="AG830" s="118"/>
      <c r="AH830" s="118"/>
      <c r="AI830" s="118"/>
      <c r="AJ830" s="118"/>
      <c r="AK830" s="118"/>
      <c r="AL830" s="118"/>
      <c r="AM830" s="118"/>
      <c r="AN830" s="118"/>
      <c r="AO830" s="118"/>
      <c r="AP830" s="118"/>
      <c r="AQ830" s="118"/>
      <c r="AR830" s="118"/>
      <c r="AS830" s="118"/>
      <c r="AT830" s="118"/>
      <c r="AU830" s="118"/>
      <c r="AV830" s="118"/>
      <c r="AW830" s="118"/>
      <c r="AX830" s="118"/>
      <c r="AY830" s="118"/>
      <c r="AZ830" s="118"/>
      <c r="BA830" s="118"/>
      <c r="BB830" s="118"/>
      <c r="BC830" s="118"/>
      <c r="BD830" s="118"/>
      <c r="BE830" s="118"/>
      <c r="BF830" s="119"/>
      <c r="BG830" s="116"/>
    </row>
    <row r="831" spans="1:59" x14ac:dyDescent="0.25">
      <c r="A831" s="116"/>
      <c r="B831" s="112"/>
      <c r="C831" s="117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  <c r="AF831" s="118"/>
      <c r="AG831" s="118"/>
      <c r="AH831" s="118"/>
      <c r="AI831" s="118"/>
      <c r="AJ831" s="118"/>
      <c r="AK831" s="118"/>
      <c r="AL831" s="118"/>
      <c r="AM831" s="118"/>
      <c r="AN831" s="118"/>
      <c r="AO831" s="118"/>
      <c r="AP831" s="118"/>
      <c r="AQ831" s="118"/>
      <c r="AR831" s="1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  <c r="BD831" s="118"/>
      <c r="BE831" s="118"/>
      <c r="BF831" s="119"/>
      <c r="BG831" s="116"/>
    </row>
    <row r="832" spans="1:59" x14ac:dyDescent="0.25">
      <c r="A832" s="116"/>
      <c r="B832" s="112"/>
      <c r="C832" s="117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  <c r="AF832" s="118"/>
      <c r="AG832" s="118"/>
      <c r="AH832" s="118"/>
      <c r="AI832" s="118"/>
      <c r="AJ832" s="118"/>
      <c r="AK832" s="118"/>
      <c r="AL832" s="118"/>
      <c r="AM832" s="118"/>
      <c r="AN832" s="118"/>
      <c r="AO832" s="118"/>
      <c r="AP832" s="118"/>
      <c r="AQ832" s="118"/>
      <c r="AR832" s="1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  <c r="BD832" s="118"/>
      <c r="BE832" s="118"/>
      <c r="BF832" s="119"/>
      <c r="BG832" s="116"/>
    </row>
    <row r="833" spans="1:59" x14ac:dyDescent="0.25">
      <c r="A833" s="116"/>
      <c r="B833" s="112"/>
      <c r="C833" s="117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  <c r="AE833" s="118"/>
      <c r="AF833" s="118"/>
      <c r="AG833" s="118"/>
      <c r="AH833" s="118"/>
      <c r="AI833" s="118"/>
      <c r="AJ833" s="118"/>
      <c r="AK833" s="118"/>
      <c r="AL833" s="118"/>
      <c r="AM833" s="118"/>
      <c r="AN833" s="118"/>
      <c r="AO833" s="118"/>
      <c r="AP833" s="118"/>
      <c r="AQ833" s="118"/>
      <c r="AR833" s="1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  <c r="BD833" s="118"/>
      <c r="BE833" s="118"/>
      <c r="BF833" s="119"/>
      <c r="BG833" s="116"/>
    </row>
    <row r="834" spans="1:59" x14ac:dyDescent="0.25">
      <c r="A834" s="116"/>
      <c r="B834" s="112"/>
      <c r="C834" s="117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  <c r="AE834" s="118"/>
      <c r="AF834" s="118"/>
      <c r="AG834" s="118"/>
      <c r="AH834" s="118"/>
      <c r="AI834" s="118"/>
      <c r="AJ834" s="118"/>
      <c r="AK834" s="118"/>
      <c r="AL834" s="118"/>
      <c r="AM834" s="118"/>
      <c r="AN834" s="118"/>
      <c r="AO834" s="118"/>
      <c r="AP834" s="118"/>
      <c r="AQ834" s="118"/>
      <c r="AR834" s="1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  <c r="BD834" s="118"/>
      <c r="BE834" s="118"/>
      <c r="BF834" s="119"/>
      <c r="BG834" s="116"/>
    </row>
    <row r="835" spans="1:59" x14ac:dyDescent="0.25">
      <c r="A835" s="116"/>
      <c r="B835" s="112"/>
      <c r="C835" s="117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  <c r="AE835" s="118"/>
      <c r="AF835" s="118"/>
      <c r="AG835" s="118"/>
      <c r="AH835" s="118"/>
      <c r="AI835" s="118"/>
      <c r="AJ835" s="118"/>
      <c r="AK835" s="118"/>
      <c r="AL835" s="118"/>
      <c r="AM835" s="118"/>
      <c r="AN835" s="118"/>
      <c r="AO835" s="118"/>
      <c r="AP835" s="118"/>
      <c r="AQ835" s="118"/>
      <c r="AR835" s="1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  <c r="BD835" s="118"/>
      <c r="BE835" s="118"/>
      <c r="BF835" s="119"/>
      <c r="BG835" s="116"/>
    </row>
    <row r="836" spans="1:59" x14ac:dyDescent="0.25">
      <c r="A836" s="116"/>
      <c r="B836" s="112"/>
      <c r="C836" s="117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  <c r="AE836" s="118"/>
      <c r="AF836" s="118"/>
      <c r="AG836" s="118"/>
      <c r="AH836" s="118"/>
      <c r="AI836" s="118"/>
      <c r="AJ836" s="118"/>
      <c r="AK836" s="118"/>
      <c r="AL836" s="118"/>
      <c r="AM836" s="118"/>
      <c r="AN836" s="118"/>
      <c r="AO836" s="118"/>
      <c r="AP836" s="118"/>
      <c r="AQ836" s="118"/>
      <c r="AR836" s="1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  <c r="BD836" s="118"/>
      <c r="BE836" s="118"/>
      <c r="BF836" s="119"/>
      <c r="BG836" s="116"/>
    </row>
    <row r="837" spans="1:59" x14ac:dyDescent="0.25">
      <c r="A837" s="116"/>
      <c r="B837" s="112"/>
      <c r="C837" s="117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  <c r="AE837" s="118"/>
      <c r="AF837" s="118"/>
      <c r="AG837" s="118"/>
      <c r="AH837" s="118"/>
      <c r="AI837" s="118"/>
      <c r="AJ837" s="118"/>
      <c r="AK837" s="118"/>
      <c r="AL837" s="118"/>
      <c r="AM837" s="118"/>
      <c r="AN837" s="118"/>
      <c r="AO837" s="118"/>
      <c r="AP837" s="118"/>
      <c r="AQ837" s="118"/>
      <c r="AR837" s="1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  <c r="BD837" s="118"/>
      <c r="BE837" s="118"/>
      <c r="BF837" s="119"/>
      <c r="BG837" s="116"/>
    </row>
    <row r="838" spans="1:59" x14ac:dyDescent="0.25">
      <c r="A838" s="116"/>
      <c r="B838" s="112"/>
      <c r="C838" s="117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  <c r="AE838" s="118"/>
      <c r="AF838" s="118"/>
      <c r="AG838" s="118"/>
      <c r="AH838" s="118"/>
      <c r="AI838" s="118"/>
      <c r="AJ838" s="118"/>
      <c r="AK838" s="118"/>
      <c r="AL838" s="118"/>
      <c r="AM838" s="118"/>
      <c r="AN838" s="118"/>
      <c r="AO838" s="118"/>
      <c r="AP838" s="118"/>
      <c r="AQ838" s="118"/>
      <c r="AR838" s="1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  <c r="BD838" s="118"/>
      <c r="BE838" s="118"/>
      <c r="BF838" s="119"/>
      <c r="BG838" s="116"/>
    </row>
    <row r="839" spans="1:59" x14ac:dyDescent="0.25">
      <c r="A839" s="116"/>
      <c r="B839" s="112"/>
      <c r="C839" s="117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  <c r="AE839" s="118"/>
      <c r="AF839" s="118"/>
      <c r="AG839" s="118"/>
      <c r="AH839" s="118"/>
      <c r="AI839" s="118"/>
      <c r="AJ839" s="118"/>
      <c r="AK839" s="118"/>
      <c r="AL839" s="118"/>
      <c r="AM839" s="118"/>
      <c r="AN839" s="118"/>
      <c r="AO839" s="118"/>
      <c r="AP839" s="118"/>
      <c r="AQ839" s="118"/>
      <c r="AR839" s="1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  <c r="BD839" s="118"/>
      <c r="BE839" s="118"/>
      <c r="BF839" s="119"/>
      <c r="BG839" s="116"/>
    </row>
    <row r="840" spans="1:59" x14ac:dyDescent="0.25">
      <c r="A840" s="116"/>
      <c r="B840" s="112"/>
      <c r="C840" s="117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  <c r="AE840" s="118"/>
      <c r="AF840" s="118"/>
      <c r="AG840" s="118"/>
      <c r="AH840" s="118"/>
      <c r="AI840" s="118"/>
      <c r="AJ840" s="118"/>
      <c r="AK840" s="118"/>
      <c r="AL840" s="118"/>
      <c r="AM840" s="118"/>
      <c r="AN840" s="118"/>
      <c r="AO840" s="118"/>
      <c r="AP840" s="118"/>
      <c r="AQ840" s="118"/>
      <c r="AR840" s="118"/>
      <c r="AS840" s="118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  <c r="BD840" s="118"/>
      <c r="BE840" s="118"/>
      <c r="BF840" s="119"/>
      <c r="BG840" s="116"/>
    </row>
    <row r="841" spans="1:59" x14ac:dyDescent="0.25">
      <c r="A841" s="116"/>
      <c r="B841" s="112"/>
      <c r="C841" s="117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  <c r="AE841" s="118"/>
      <c r="AF841" s="118"/>
      <c r="AG841" s="118"/>
      <c r="AH841" s="118"/>
      <c r="AI841" s="118"/>
      <c r="AJ841" s="118"/>
      <c r="AK841" s="118"/>
      <c r="AL841" s="118"/>
      <c r="AM841" s="118"/>
      <c r="AN841" s="118"/>
      <c r="AO841" s="118"/>
      <c r="AP841" s="118"/>
      <c r="AQ841" s="118"/>
      <c r="AR841" s="118"/>
      <c r="AS841" s="118"/>
      <c r="AT841" s="118"/>
      <c r="AU841" s="118"/>
      <c r="AV841" s="118"/>
      <c r="AW841" s="118"/>
      <c r="AX841" s="118"/>
      <c r="AY841" s="118"/>
      <c r="AZ841" s="118"/>
      <c r="BA841" s="118"/>
      <c r="BB841" s="118"/>
      <c r="BC841" s="118"/>
      <c r="BD841" s="118"/>
      <c r="BE841" s="118"/>
      <c r="BF841" s="119"/>
      <c r="BG841" s="116"/>
    </row>
    <row r="842" spans="1:59" x14ac:dyDescent="0.25">
      <c r="A842" s="116"/>
      <c r="B842" s="112"/>
      <c r="C842" s="117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  <c r="AE842" s="118"/>
      <c r="AF842" s="118"/>
      <c r="AG842" s="118"/>
      <c r="AH842" s="118"/>
      <c r="AI842" s="118"/>
      <c r="AJ842" s="118"/>
      <c r="AK842" s="118"/>
      <c r="AL842" s="118"/>
      <c r="AM842" s="118"/>
      <c r="AN842" s="118"/>
      <c r="AO842" s="118"/>
      <c r="AP842" s="118"/>
      <c r="AQ842" s="118"/>
      <c r="AR842" s="118"/>
      <c r="AS842" s="118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  <c r="BD842" s="118"/>
      <c r="BE842" s="118"/>
      <c r="BF842" s="119"/>
      <c r="BG842" s="116"/>
    </row>
    <row r="843" spans="1:59" x14ac:dyDescent="0.25">
      <c r="A843" s="116"/>
      <c r="B843" s="112"/>
      <c r="C843" s="117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  <c r="AE843" s="118"/>
      <c r="AF843" s="118"/>
      <c r="AG843" s="118"/>
      <c r="AH843" s="118"/>
      <c r="AI843" s="118"/>
      <c r="AJ843" s="118"/>
      <c r="AK843" s="118"/>
      <c r="AL843" s="118"/>
      <c r="AM843" s="118"/>
      <c r="AN843" s="118"/>
      <c r="AO843" s="118"/>
      <c r="AP843" s="118"/>
      <c r="AQ843" s="118"/>
      <c r="AR843" s="118"/>
      <c r="AS843" s="118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  <c r="BD843" s="118"/>
      <c r="BE843" s="118"/>
      <c r="BF843" s="119"/>
      <c r="BG843" s="116"/>
    </row>
    <row r="844" spans="1:59" x14ac:dyDescent="0.25">
      <c r="A844" s="116"/>
      <c r="B844" s="112"/>
      <c r="C844" s="117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  <c r="AE844" s="118"/>
      <c r="AF844" s="118"/>
      <c r="AG844" s="118"/>
      <c r="AH844" s="118"/>
      <c r="AI844" s="118"/>
      <c r="AJ844" s="118"/>
      <c r="AK844" s="118"/>
      <c r="AL844" s="118"/>
      <c r="AM844" s="118"/>
      <c r="AN844" s="118"/>
      <c r="AO844" s="118"/>
      <c r="AP844" s="118"/>
      <c r="AQ844" s="118"/>
      <c r="AR844" s="118"/>
      <c r="AS844" s="118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  <c r="BD844" s="118"/>
      <c r="BE844" s="118"/>
      <c r="BF844" s="119"/>
      <c r="BG844" s="116"/>
    </row>
  </sheetData>
  <dataConsolidate/>
  <mergeCells count="47">
    <mergeCell ref="B2:BF2"/>
    <mergeCell ref="B36:BF36"/>
    <mergeCell ref="V30:AD30"/>
    <mergeCell ref="V31:AD31"/>
    <mergeCell ref="V32:AD32"/>
    <mergeCell ref="C20:W20"/>
    <mergeCell ref="AP27:AX27"/>
    <mergeCell ref="D24:N24"/>
    <mergeCell ref="AE24:AO24"/>
    <mergeCell ref="V27:AD27"/>
    <mergeCell ref="AP28:AX28"/>
    <mergeCell ref="V28:AD28"/>
    <mergeCell ref="AP30:AX30"/>
    <mergeCell ref="AP31:AX31"/>
    <mergeCell ref="AP32:AX32"/>
    <mergeCell ref="C3:Y3"/>
    <mergeCell ref="C19:W19"/>
    <mergeCell ref="Z3:AW3"/>
    <mergeCell ref="B13:BF13"/>
    <mergeCell ref="Z5:AW5"/>
    <mergeCell ref="C11:BF11"/>
    <mergeCell ref="G59:R59"/>
    <mergeCell ref="AP33:AX33"/>
    <mergeCell ref="C5:Y5"/>
    <mergeCell ref="AP24:AX24"/>
    <mergeCell ref="AP25:AX25"/>
    <mergeCell ref="AP26:AX26"/>
    <mergeCell ref="AP29:AX29"/>
    <mergeCell ref="V33:AD33"/>
    <mergeCell ref="U24:AD24"/>
    <mergeCell ref="V25:AD25"/>
    <mergeCell ref="V26:AD26"/>
    <mergeCell ref="V29:AD29"/>
    <mergeCell ref="AH59:AS59"/>
    <mergeCell ref="U55:AF55"/>
    <mergeCell ref="U56:AF56"/>
    <mergeCell ref="U57:AF57"/>
    <mergeCell ref="AH60:AS60"/>
    <mergeCell ref="AH55:AS55"/>
    <mergeCell ref="AH56:AS56"/>
    <mergeCell ref="AH57:AS57"/>
    <mergeCell ref="AH58:AS58"/>
    <mergeCell ref="U58:AF58"/>
    <mergeCell ref="G55:R55"/>
    <mergeCell ref="G56:R56"/>
    <mergeCell ref="G57:R57"/>
    <mergeCell ref="G58:R58"/>
  </mergeCells>
  <conditionalFormatting sqref="BI42 D42:AU42 I15:BK15">
    <cfRule type="cellIs" dxfId="29" priority="9" stopIfTrue="1" operator="notEqual">
      <formula>D17</formula>
    </cfRule>
  </conditionalFormatting>
  <conditionalFormatting sqref="D17:AA18 AB17:BK17 BI44 D44:AU44">
    <cfRule type="cellIs" dxfId="28" priority="8" operator="notEqual">
      <formula>D15</formula>
    </cfRule>
  </conditionalFormatting>
  <conditionalFormatting sqref="D15:H15">
    <cfRule type="cellIs" dxfId="27" priority="7" stopIfTrue="1" operator="notEqual">
      <formula>D17</formula>
    </cfRule>
  </conditionalFormatting>
  <conditionalFormatting sqref="BJ18 AB18:BG18">
    <cfRule type="cellIs" dxfId="26" priority="18" stopIfTrue="1" operator="notEqual">
      <formula>AC16</formula>
    </cfRule>
  </conditionalFormatting>
  <conditionalFormatting sqref="BH18">
    <cfRule type="cellIs" dxfId="25" priority="21" stopIfTrue="1" operator="notEqual">
      <formula>BJ16</formula>
    </cfRule>
  </conditionalFormatting>
  <conditionalFormatting sqref="BI18">
    <cfRule type="cellIs" dxfId="24" priority="31" stopIfTrue="1" operator="notEqual">
      <formula>AB16</formula>
    </cfRule>
  </conditionalFormatting>
  <conditionalFormatting sqref="D82:AV82">
    <cfRule type="cellIs" dxfId="23" priority="2" stopIfTrue="1" operator="notEqual">
      <formula>D84</formula>
    </cfRule>
  </conditionalFormatting>
  <conditionalFormatting sqref="D87:AX87">
    <cfRule type="cellIs" dxfId="22" priority="1" stopIfTrue="1" operator="notEqual">
      <formula>D89</formula>
    </cfRule>
  </conditionalFormatting>
  <conditionalFormatting sqref="BT4 AP25:AP33 N54 BT54 N48 N40 BT48 BT40">
    <cfRule type="containsText" dxfId="21" priority="32" stopIfTrue="1" operator="containsText" text="APROVADO">
      <formula>NOT(ISERROR(SEARCH("APROVADO",N4)))</formula>
    </cfRule>
    <cfRule type="containsText" dxfId="20" priority="33" stopIfTrue="1" operator="containsText" text="REPROVADO">
      <formula>NOT(ISERROR(SEARCH("REPROVADO",N4)))</formula>
    </cfRule>
    <cfRule type="cellIs" dxfId="19" priority="34" stopIfTrue="1" operator="equal">
      <formula>$AP$25="REPROVADO"</formula>
    </cfRule>
  </conditionalFormatting>
  <printOptions horizontalCentered="1"/>
  <pageMargins left="0" right="0" top="0" bottom="0" header="0" footer="0"/>
  <pageSetup paperSize="9" scale="8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cliente">
                <anchor moveWithCells="1">
                  <from>
                    <xdr:col>58</xdr:col>
                    <xdr:colOff>914400</xdr:colOff>
                    <xdr:row>8</xdr:row>
                    <xdr:rowOff>47625</xdr:rowOff>
                  </from>
                  <to>
                    <xdr:col>73</xdr:col>
                    <xdr:colOff>123825</xdr:colOff>
                    <xdr:row>14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IV60"/>
  <sheetViews>
    <sheetView topLeftCell="A6" zoomScale="60" zoomScaleNormal="60" workbookViewId="0">
      <selection activeCell="A42" sqref="A42"/>
    </sheetView>
  </sheetViews>
  <sheetFormatPr defaultColWidth="9.140625" defaultRowHeight="18.75" x14ac:dyDescent="0.25"/>
  <cols>
    <col min="1" max="1" width="10" style="148" customWidth="1"/>
    <col min="2" max="2" width="2.5703125" style="140" hidden="1" customWidth="1"/>
    <col min="3" max="3" width="49.140625" style="170" bestFit="1" customWidth="1"/>
    <col min="4" max="6" width="3.42578125" style="171" bestFit="1" customWidth="1"/>
    <col min="7" max="7" width="3.7109375" style="171" bestFit="1" customWidth="1"/>
    <col min="8" max="13" width="3.42578125" style="171" bestFit="1" customWidth="1"/>
    <col min="14" max="14" width="4.7109375" style="171" bestFit="1" customWidth="1"/>
    <col min="15" max="26" width="3.42578125" style="171" bestFit="1" customWidth="1"/>
    <col min="27" max="27" width="4.7109375" style="171" bestFit="1" customWidth="1"/>
    <col min="28" max="39" width="3.42578125" style="171" bestFit="1" customWidth="1"/>
    <col min="40" max="40" width="4.7109375" style="171" bestFit="1" customWidth="1"/>
    <col min="41" max="41" width="3.42578125" style="171" bestFit="1" customWidth="1"/>
    <col min="42" max="42" width="4.7109375" style="171" bestFit="1" customWidth="1"/>
    <col min="43" max="43" width="3" style="171" bestFit="1" customWidth="1"/>
    <col min="44" max="57" width="3.42578125" style="171" bestFit="1" customWidth="1"/>
    <col min="58" max="58" width="3" style="147" bestFit="1" customWidth="1"/>
    <col min="59" max="59" width="11.5703125" style="148" bestFit="1" customWidth="1"/>
    <col min="60" max="60" width="3" style="148" bestFit="1" customWidth="1"/>
    <col min="61" max="61" width="3.140625" style="171" bestFit="1" customWidth="1"/>
    <col min="62" max="62" width="13.5703125" style="148" bestFit="1" customWidth="1"/>
    <col min="63" max="63" width="3" style="148" bestFit="1" customWidth="1"/>
    <col min="64" max="64" width="13.5703125" style="148" bestFit="1" customWidth="1"/>
    <col min="65" max="73" width="2.5703125" style="148" bestFit="1" customWidth="1"/>
    <col min="74" max="74" width="2.5703125" style="140" bestFit="1" customWidth="1"/>
    <col min="75" max="77" width="2.5703125" style="148" bestFit="1" customWidth="1"/>
    <col min="78" max="239" width="9.140625" style="148"/>
    <col min="240" max="256" width="9.140625" style="149"/>
    <col min="257" max="16384" width="9.140625" style="148"/>
  </cols>
  <sheetData>
    <row r="1" spans="1:77" s="142" customFormat="1" hidden="1" x14ac:dyDescent="0.25">
      <c r="A1" s="140"/>
      <c r="B1" s="140"/>
      <c r="C1" s="140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0"/>
      <c r="BH1" s="140"/>
      <c r="BI1" s="141"/>
      <c r="BJ1" s="140"/>
    </row>
    <row r="2" spans="1:77" s="142" customFormat="1" hidden="1" x14ac:dyDescent="0.25">
      <c r="A2" s="140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0"/>
      <c r="BH2" s="140"/>
      <c r="BI2" s="141"/>
      <c r="BJ2" s="140"/>
    </row>
    <row r="3" spans="1:77" s="142" customFormat="1" hidden="1" x14ac:dyDescent="0.25">
      <c r="A3" s="140"/>
      <c r="B3" s="140"/>
      <c r="C3" s="14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0"/>
      <c r="BH3" s="140"/>
      <c r="BI3" s="141"/>
      <c r="BJ3" s="140"/>
    </row>
    <row r="4" spans="1:77" s="142" customFormat="1" hidden="1" x14ac:dyDescent="0.25">
      <c r="A4" s="140"/>
      <c r="B4" s="140"/>
      <c r="C4" s="140"/>
      <c r="D4" s="141"/>
      <c r="E4" s="141"/>
      <c r="F4" s="141"/>
      <c r="G4" s="141"/>
      <c r="H4" s="144"/>
      <c r="I4" s="141"/>
      <c r="J4" s="144"/>
      <c r="K4" s="143"/>
      <c r="L4" s="143"/>
      <c r="M4" s="143"/>
      <c r="N4" s="141"/>
      <c r="O4" s="141"/>
      <c r="P4" s="143"/>
      <c r="Q4" s="143"/>
      <c r="R4" s="143"/>
      <c r="S4" s="143"/>
      <c r="T4" s="143"/>
      <c r="U4" s="141"/>
      <c r="V4" s="143"/>
      <c r="W4" s="143"/>
      <c r="X4" s="143"/>
      <c r="Y4" s="143"/>
      <c r="Z4" s="143"/>
      <c r="AA4" s="145"/>
      <c r="AB4" s="145"/>
      <c r="AC4" s="143"/>
      <c r="AD4" s="143"/>
      <c r="AE4" s="143"/>
      <c r="AF4" s="143"/>
      <c r="AG4" s="143"/>
      <c r="AH4" s="144"/>
      <c r="AI4" s="143"/>
      <c r="AJ4" s="143"/>
      <c r="AK4" s="143"/>
      <c r="AL4" s="143"/>
      <c r="AM4" s="143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0"/>
      <c r="BH4" s="140"/>
      <c r="BI4" s="141"/>
      <c r="BJ4" s="140"/>
    </row>
    <row r="5" spans="1:77" s="142" customFormat="1" hidden="1" x14ac:dyDescent="0.25">
      <c r="A5" s="141"/>
      <c r="B5" s="141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5"/>
      <c r="AB5" s="145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5"/>
      <c r="AO5" s="145"/>
      <c r="AP5" s="145"/>
      <c r="AQ5" s="145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1"/>
      <c r="BG5" s="141"/>
      <c r="BH5" s="141"/>
      <c r="BI5" s="141"/>
      <c r="BJ5" s="141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</row>
    <row r="6" spans="1:77" s="142" customForma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</row>
    <row r="7" spans="1:77" ht="54" customHeight="1" x14ac:dyDescent="0.25">
      <c r="A7" s="141"/>
      <c r="B7" s="141"/>
      <c r="C7" s="229" t="str">
        <f>VALIDAÇÃO!C11</f>
        <v xml:space="preserve">Homologação de Boletos 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  <c r="BD7" s="229"/>
      <c r="BE7" s="229"/>
      <c r="BF7" s="229"/>
      <c r="BG7" s="141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1"/>
      <c r="BW7" s="147"/>
      <c r="BX7" s="147"/>
      <c r="BY7" s="147"/>
    </row>
    <row r="8" spans="1:77" x14ac:dyDescent="0.25">
      <c r="A8" s="140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140"/>
      <c r="BI8" s="147"/>
    </row>
    <row r="9" spans="1:77" ht="50.25" customHeight="1" x14ac:dyDescent="0.3">
      <c r="A9" s="140"/>
      <c r="B9" s="230" t="str">
        <f>VALIDAÇÃO!B13</f>
        <v>LINHA DIGITÁVEL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140"/>
      <c r="BH9" s="140"/>
      <c r="BI9" s="141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W9" s="140"/>
      <c r="BX9" s="140"/>
      <c r="BY9" s="140"/>
    </row>
    <row r="10" spans="1:77" x14ac:dyDescent="0.25">
      <c r="A10" s="140"/>
      <c r="B10" s="150"/>
      <c r="C10" s="150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40"/>
      <c r="BI10" s="147"/>
    </row>
    <row r="11" spans="1:77" x14ac:dyDescent="0.25">
      <c r="A11" s="140"/>
      <c r="B11" s="150"/>
      <c r="C11" s="152" t="str">
        <f>VALIDAÇÃO!C15</f>
        <v>Apresentado</v>
      </c>
      <c r="D11" s="153">
        <f>VALIDAÇÃO!D15</f>
        <v>6</v>
      </c>
      <c r="E11" s="153">
        <f>VALIDAÇÃO!E15</f>
        <v>3</v>
      </c>
      <c r="F11" s="153">
        <f>VALIDAÇÃO!F15</f>
        <v>3</v>
      </c>
      <c r="G11" s="153">
        <f>VALIDAÇÃO!G15</f>
        <v>9</v>
      </c>
      <c r="H11" s="153">
        <f>VALIDAÇÃO!H15</f>
        <v>0</v>
      </c>
      <c r="I11" s="153" t="s">
        <v>47</v>
      </c>
      <c r="J11" s="153">
        <f>VALIDAÇÃO!J15</f>
        <v>0</v>
      </c>
      <c r="K11" s="153">
        <f>VALIDAÇÃO!K15</f>
        <v>0</v>
      </c>
      <c r="L11" s="153">
        <f>VALIDAÇÃO!L15</f>
        <v>1</v>
      </c>
      <c r="M11" s="153">
        <f>VALIDAÇÃO!M15</f>
        <v>1</v>
      </c>
      <c r="N11" s="153">
        <f>VALIDAÇÃO!N15</f>
        <v>6</v>
      </c>
      <c r="O11" s="153" t="s">
        <v>47</v>
      </c>
      <c r="P11" s="153">
        <f>VALIDAÇÃO!P15</f>
        <v>2</v>
      </c>
      <c r="Q11" s="153">
        <f>VALIDAÇÃO!Q15</f>
        <v>1</v>
      </c>
      <c r="R11" s="153">
        <f>VALIDAÇÃO!R15</f>
        <v>3</v>
      </c>
      <c r="S11" s="153">
        <f>VALIDAÇÃO!S15</f>
        <v>2</v>
      </c>
      <c r="T11" s="153">
        <f>VALIDAÇÃO!T15</f>
        <v>4</v>
      </c>
      <c r="U11" s="153" t="s">
        <v>47</v>
      </c>
      <c r="V11" s="153">
        <f>VALIDAÇÃO!V15</f>
        <v>3</v>
      </c>
      <c r="W11" s="153">
        <f>VALIDAÇÃO!W15</f>
        <v>0</v>
      </c>
      <c r="X11" s="153">
        <f>VALIDAÇÃO!X15</f>
        <v>2</v>
      </c>
      <c r="Y11" s="153">
        <f>VALIDAÇÃO!Y15</f>
        <v>7</v>
      </c>
      <c r="Z11" s="153">
        <f>VALIDAÇÃO!Z15</f>
        <v>0</v>
      </c>
      <c r="AA11" s="153">
        <f>VALIDAÇÃO!AA15</f>
        <v>8</v>
      </c>
      <c r="AB11" s="153" t="s">
        <v>47</v>
      </c>
      <c r="AC11" s="153">
        <f>VALIDAÇÃO!AC15</f>
        <v>0</v>
      </c>
      <c r="AD11" s="153" t="str">
        <f>VALIDAÇÃO!AD15</f>
        <v>3</v>
      </c>
      <c r="AE11" s="153" t="str">
        <f>VALIDAÇÃO!AE15</f>
        <v>5</v>
      </c>
      <c r="AF11" s="153" t="str">
        <f>VALIDAÇÃO!AF15</f>
        <v>5</v>
      </c>
      <c r="AG11" s="153" t="str">
        <f>VALIDAÇÃO!AG15</f>
        <v>2</v>
      </c>
      <c r="AH11" s="153" t="s">
        <v>47</v>
      </c>
      <c r="AI11" s="153" t="str">
        <f>VALIDAÇÃO!AI15</f>
        <v>5</v>
      </c>
      <c r="AJ11" s="153" t="str">
        <f>VALIDAÇÃO!AJ15</f>
        <v>0</v>
      </c>
      <c r="AK11" s="153" t="str">
        <f>VALIDAÇÃO!AK15</f>
        <v>3</v>
      </c>
      <c r="AL11" s="153" t="str">
        <f>VALIDAÇÃO!AL15</f>
        <v>6</v>
      </c>
      <c r="AM11" s="153">
        <f>VALIDAÇÃO!AM15</f>
        <v>9</v>
      </c>
      <c r="AN11" s="153">
        <f>VALIDAÇÃO!AN15</f>
        <v>4</v>
      </c>
      <c r="AO11" s="153">
        <f>VALIDAÇÃO!AO15</f>
        <v>0</v>
      </c>
      <c r="AP11" s="153">
        <f>VALIDAÇÃO!AP15</f>
        <v>5</v>
      </c>
      <c r="AQ11" s="153" t="s">
        <v>47</v>
      </c>
      <c r="AR11" s="153">
        <f>VALIDAÇÃO!AR15</f>
        <v>9</v>
      </c>
      <c r="AS11" s="153">
        <f>VALIDAÇÃO!AS15</f>
        <v>2</v>
      </c>
      <c r="AT11" s="153">
        <f>VALIDAÇÃO!AT15</f>
        <v>3</v>
      </c>
      <c r="AU11" s="153">
        <f>VALIDAÇÃO!AU15</f>
        <v>6</v>
      </c>
      <c r="AV11" s="153">
        <f>VALIDAÇÃO!AV15</f>
        <v>0</v>
      </c>
      <c r="AW11" s="153">
        <f>VALIDAÇÃO!AW15</f>
        <v>0</v>
      </c>
      <c r="AX11" s="153">
        <f>VALIDAÇÃO!AX15</f>
        <v>0</v>
      </c>
      <c r="AY11" s="153">
        <f>VALIDAÇÃO!AY15</f>
        <v>1</v>
      </c>
      <c r="AZ11" s="153">
        <f>VALIDAÇÃO!AZ15</f>
        <v>2</v>
      </c>
      <c r="BA11" s="153">
        <f>VALIDAÇÃO!BA15</f>
        <v>7</v>
      </c>
      <c r="BB11" s="153">
        <f>VALIDAÇÃO!BB15</f>
        <v>5</v>
      </c>
      <c r="BC11" s="153">
        <f>VALIDAÇÃO!BC15</f>
        <v>0</v>
      </c>
      <c r="BD11" s="153">
        <f>VALIDAÇÃO!BD15</f>
        <v>0</v>
      </c>
      <c r="BE11" s="153">
        <f>VALIDAÇÃO!BE15</f>
        <v>0</v>
      </c>
      <c r="BF11" s="153"/>
      <c r="BG11" s="143"/>
      <c r="BH11" s="154"/>
      <c r="BI11" s="154"/>
      <c r="BJ11" s="154"/>
      <c r="BK11" s="154"/>
    </row>
    <row r="12" spans="1:77" x14ac:dyDescent="0.25">
      <c r="A12" s="140"/>
      <c r="B12" s="150"/>
      <c r="C12" s="152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41"/>
      <c r="BI12" s="154"/>
    </row>
    <row r="13" spans="1:77" x14ac:dyDescent="0.25">
      <c r="A13" s="140"/>
      <c r="B13" s="150"/>
      <c r="C13" s="152" t="str">
        <f>VALIDAÇÃO!C17</f>
        <v>Correto</v>
      </c>
      <c r="D13" s="153">
        <f>VALIDAÇÃO!D17</f>
        <v>6</v>
      </c>
      <c r="E13" s="153">
        <f>VALIDAÇÃO!E17</f>
        <v>3</v>
      </c>
      <c r="F13" s="153">
        <f>VALIDAÇÃO!F17</f>
        <v>3</v>
      </c>
      <c r="G13" s="153">
        <f>VALIDAÇÃO!G17</f>
        <v>9</v>
      </c>
      <c r="H13" s="153">
        <f>VALIDAÇÃO!H17</f>
        <v>0</v>
      </c>
      <c r="I13" s="153" t="s">
        <v>47</v>
      </c>
      <c r="J13" s="153">
        <f>VALIDAÇÃO!J17</f>
        <v>0</v>
      </c>
      <c r="K13" s="153">
        <f>VALIDAÇÃO!K17</f>
        <v>0</v>
      </c>
      <c r="L13" s="153">
        <f>VALIDAÇÃO!L17</f>
        <v>1</v>
      </c>
      <c r="M13" s="153">
        <f>VALIDAÇÃO!M17</f>
        <v>1</v>
      </c>
      <c r="N13" s="153">
        <f>VALIDAÇÃO!N17</f>
        <v>6</v>
      </c>
      <c r="O13" s="153" t="s">
        <v>47</v>
      </c>
      <c r="P13" s="153">
        <f>VALIDAÇÃO!P17</f>
        <v>2</v>
      </c>
      <c r="Q13" s="153">
        <f>VALIDAÇÃO!Q17</f>
        <v>1</v>
      </c>
      <c r="R13" s="153">
        <f>VALIDAÇÃO!R17</f>
        <v>5</v>
      </c>
      <c r="S13" s="153">
        <f>VALIDAÇÃO!S17</f>
        <v>4</v>
      </c>
      <c r="T13" s="153">
        <f>VALIDAÇÃO!T17</f>
        <v>4</v>
      </c>
      <c r="U13" s="153" t="s">
        <v>47</v>
      </c>
      <c r="V13" s="153">
        <f>VALIDAÇÃO!V17</f>
        <v>7</v>
      </c>
      <c r="W13" s="153">
        <f>VALIDAÇÃO!W17</f>
        <v>3</v>
      </c>
      <c r="X13" s="153">
        <f>VALIDAÇÃO!X17</f>
        <v>9</v>
      </c>
      <c r="Y13" s="153">
        <f>VALIDAÇÃO!Y17</f>
        <v>0</v>
      </c>
      <c r="Z13" s="153">
        <f>VALIDAÇÃO!Z17</f>
        <v>0</v>
      </c>
      <c r="AA13" s="153">
        <f>VALIDAÇÃO!AA17</f>
        <v>2</v>
      </c>
      <c r="AB13" s="153" t="s">
        <v>47</v>
      </c>
      <c r="AC13" s="153">
        <f>VALIDAÇÃO!AC17</f>
        <v>0</v>
      </c>
      <c r="AD13" s="153" t="str">
        <f>VALIDAÇÃO!AD17</f>
        <v>9</v>
      </c>
      <c r="AE13" s="153" t="str">
        <f>VALIDAÇÃO!AE17</f>
        <v>6</v>
      </c>
      <c r="AF13" s="153" t="str">
        <f>VALIDAÇÃO!AF17</f>
        <v>9</v>
      </c>
      <c r="AG13" s="153" t="str">
        <f>VALIDAÇÃO!AG17</f>
        <v>2</v>
      </c>
      <c r="AH13" s="153" t="s">
        <v>47</v>
      </c>
      <c r="AI13" s="153" t="str">
        <f>VALIDAÇÃO!AI17</f>
        <v>8</v>
      </c>
      <c r="AJ13" s="153" t="str">
        <f>VALIDAÇÃO!AJ17</f>
        <v>1</v>
      </c>
      <c r="AK13" s="153" t="str">
        <f>VALIDAÇÃO!AK17</f>
        <v>7</v>
      </c>
      <c r="AL13" s="153" t="str">
        <f>VALIDAÇÃO!AL17</f>
        <v>9</v>
      </c>
      <c r="AM13" s="153">
        <f>VALIDAÇÃO!AM17</f>
        <v>2</v>
      </c>
      <c r="AN13" s="153">
        <f>VALIDAÇÃO!AN17</f>
        <v>8</v>
      </c>
      <c r="AO13" s="153">
        <f>VALIDAÇÃO!AO17</f>
        <v>0</v>
      </c>
      <c r="AP13" s="153">
        <f>VALIDAÇÃO!AP17</f>
        <v>2</v>
      </c>
      <c r="AQ13" s="153" t="s">
        <v>47</v>
      </c>
      <c r="AR13" s="153">
        <f>VALIDAÇÃO!AR17</f>
        <v>9</v>
      </c>
      <c r="AS13" s="153">
        <f>VALIDAÇÃO!AS17</f>
        <v>2</v>
      </c>
      <c r="AT13" s="153">
        <f>VALIDAÇÃO!AT17</f>
        <v>3</v>
      </c>
      <c r="AU13" s="153">
        <f>VALIDAÇÃO!AU17</f>
        <v>6</v>
      </c>
      <c r="AV13" s="153">
        <f>VALIDAÇÃO!AV17</f>
        <v>0</v>
      </c>
      <c r="AW13" s="153">
        <f>VALIDAÇÃO!AW17</f>
        <v>0</v>
      </c>
      <c r="AX13" s="153">
        <f>VALIDAÇÃO!AX17</f>
        <v>0</v>
      </c>
      <c r="AY13" s="153">
        <f>VALIDAÇÃO!AY17</f>
        <v>1</v>
      </c>
      <c r="AZ13" s="153">
        <f>VALIDAÇÃO!AZ17</f>
        <v>2</v>
      </c>
      <c r="BA13" s="153">
        <f>VALIDAÇÃO!BA17</f>
        <v>7</v>
      </c>
      <c r="BB13" s="153">
        <f>VALIDAÇÃO!BB17</f>
        <v>5</v>
      </c>
      <c r="BC13" s="153">
        <f>VALIDAÇÃO!BC17</f>
        <v>0</v>
      </c>
      <c r="BD13" s="153">
        <f>VALIDAÇÃO!BD17</f>
        <v>0</v>
      </c>
      <c r="BE13" s="153">
        <f>VALIDAÇÃO!BE17</f>
        <v>0</v>
      </c>
      <c r="BF13" s="153"/>
      <c r="BG13" s="143"/>
      <c r="BH13" s="154"/>
      <c r="BI13" s="154"/>
      <c r="BJ13" s="154"/>
      <c r="BK13" s="154"/>
      <c r="BL13" s="147"/>
    </row>
    <row r="14" spans="1:77" hidden="1" x14ac:dyDescent="0.25">
      <c r="A14" s="140"/>
      <c r="B14" s="150"/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43"/>
      <c r="BH14" s="154"/>
      <c r="BI14" s="154"/>
      <c r="BJ14" s="154"/>
      <c r="BK14" s="147"/>
    </row>
    <row r="15" spans="1:77" hidden="1" x14ac:dyDescent="0.25">
      <c r="A15" s="140"/>
      <c r="B15" s="150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43"/>
      <c r="BH15" s="154"/>
      <c r="BI15" s="154"/>
      <c r="BJ15" s="154"/>
      <c r="BK15" s="147"/>
    </row>
    <row r="16" spans="1:77" hidden="1" x14ac:dyDescent="0.25">
      <c r="A16" s="140"/>
      <c r="B16" s="150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43"/>
      <c r="BH16" s="154"/>
      <c r="BI16" s="154"/>
      <c r="BJ16" s="154"/>
      <c r="BK16" s="147"/>
    </row>
    <row r="17" spans="1:64" ht="22.5" customHeight="1" x14ac:dyDescent="0.25">
      <c r="A17" s="140"/>
      <c r="B17" s="150"/>
      <c r="C17" s="150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5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5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40"/>
      <c r="BI17" s="147"/>
    </row>
    <row r="18" spans="1:64" x14ac:dyDescent="0.25"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I18" s="147"/>
    </row>
    <row r="19" spans="1:64" x14ac:dyDescent="0.25">
      <c r="B19" s="153"/>
      <c r="C19" s="228" t="str">
        <f>VALIDAÇÃO!B36</f>
        <v>CÓDIGO DE BARRAS</v>
      </c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I19" s="147"/>
    </row>
    <row r="20" spans="1:64" x14ac:dyDescent="0.25">
      <c r="B20" s="150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1"/>
      <c r="BA20" s="151"/>
      <c r="BB20" s="151"/>
      <c r="BC20" s="151"/>
      <c r="BD20" s="151"/>
      <c r="BE20" s="151"/>
      <c r="BF20" s="151"/>
      <c r="BG20" s="140"/>
      <c r="BI20" s="147"/>
    </row>
    <row r="21" spans="1:64" x14ac:dyDescent="0.25">
      <c r="B21" s="150"/>
      <c r="C21" s="152" t="str">
        <f>VALIDAÇÃO!C42</f>
        <v>Apresentado</v>
      </c>
      <c r="D21" s="153">
        <f>VALIDAÇÃO!D42</f>
        <v>6</v>
      </c>
      <c r="E21" s="153">
        <f>VALIDAÇÃO!E42</f>
        <v>3</v>
      </c>
      <c r="F21" s="153">
        <f>VALIDAÇÃO!F42</f>
        <v>3</v>
      </c>
      <c r="G21" s="153">
        <f>VALIDAÇÃO!G42</f>
        <v>9</v>
      </c>
      <c r="H21" s="153">
        <f>VALIDAÇÃO!H42</f>
        <v>0</v>
      </c>
      <c r="I21" s="153">
        <f>VALIDAÇÃO!I42</f>
        <v>0</v>
      </c>
      <c r="J21" s="153">
        <f>VALIDAÇÃO!J42</f>
        <v>0</v>
      </c>
      <c r="K21" s="153">
        <f>VALIDAÇÃO!K42</f>
        <v>1</v>
      </c>
      <c r="L21" s="153">
        <f>VALIDAÇÃO!L42</f>
        <v>1</v>
      </c>
      <c r="M21" s="153">
        <f>VALIDAÇÃO!M42</f>
        <v>6</v>
      </c>
      <c r="N21" s="153">
        <f>VALIDAÇÃO!N42</f>
        <v>2</v>
      </c>
      <c r="O21" s="153">
        <f>VALIDAÇÃO!O42</f>
        <v>1</v>
      </c>
      <c r="P21" s="153">
        <f>VALIDAÇÃO!P42</f>
        <v>0</v>
      </c>
      <c r="Q21" s="153">
        <f>VALIDAÇÃO!Q42</f>
        <v>4</v>
      </c>
      <c r="R21" s="153">
        <f>VALIDAÇÃO!R42</f>
        <v>9</v>
      </c>
      <c r="S21" s="153">
        <f>VALIDAÇÃO!S42</f>
        <v>2</v>
      </c>
      <c r="T21" s="153">
        <f>VALIDAÇÃO!T42</f>
        <v>8</v>
      </c>
      <c r="U21" s="153">
        <f>VALIDAÇÃO!U42</f>
        <v>6</v>
      </c>
      <c r="V21" s="153">
        <f>VALIDAÇÃO!V42</f>
        <v>4</v>
      </c>
      <c r="W21" s="153">
        <f>VALIDAÇÃO!W42</f>
        <v>1</v>
      </c>
      <c r="X21" s="153">
        <f>VALIDAÇÃO!X42</f>
        <v>8</v>
      </c>
      <c r="Y21" s="153">
        <f>VALIDAÇÃO!Y42</f>
        <v>0</v>
      </c>
      <c r="Z21" s="153">
        <f>VALIDAÇÃO!Z42</f>
        <v>1</v>
      </c>
      <c r="AA21" s="153">
        <f>VALIDAÇÃO!AA42</f>
        <v>6</v>
      </c>
      <c r="AB21" s="153">
        <f>VALIDAÇÃO!AB42</f>
        <v>8</v>
      </c>
      <c r="AC21" s="153">
        <f>VALIDAÇÃO!AC42</f>
        <v>0</v>
      </c>
      <c r="AD21" s="153">
        <f>VALIDAÇÃO!AD42</f>
        <v>7</v>
      </c>
      <c r="AE21" s="153">
        <f>VALIDAÇÃO!AE42</f>
        <v>8</v>
      </c>
      <c r="AF21" s="153">
        <f>VALIDAÇÃO!AF42</f>
        <v>4</v>
      </c>
      <c r="AG21" s="153">
        <f>VALIDAÇÃO!AG42</f>
        <v>1</v>
      </c>
      <c r="AH21" s="153">
        <f>VALIDAÇÃO!AH42</f>
        <v>0</v>
      </c>
      <c r="AI21" s="153">
        <f>VALIDAÇÃO!AI42</f>
        <v>3</v>
      </c>
      <c r="AJ21" s="153">
        <f>VALIDAÇÃO!AJ42</f>
        <v>1</v>
      </c>
      <c r="AK21" s="153">
        <f>VALIDAÇÃO!AK42</f>
        <v>7</v>
      </c>
      <c r="AL21" s="153">
        <f>VALIDAÇÃO!AL42</f>
        <v>7</v>
      </c>
      <c r="AM21" s="153" t="str">
        <f>VALIDAÇÃO!AM42</f>
        <v>2</v>
      </c>
      <c r="AN21" s="153" t="str">
        <f>VALIDAÇÃO!AN42</f>
        <v>4</v>
      </c>
      <c r="AO21" s="153" t="str">
        <f>VALIDAÇÃO!AO42</f>
        <v>0</v>
      </c>
      <c r="AP21" s="153" t="str">
        <f>VALIDAÇÃO!AP42</f>
        <v>0</v>
      </c>
      <c r="AQ21" s="153" t="str">
        <f>VALIDAÇÃO!AQ42</f>
        <v>0</v>
      </c>
      <c r="AR21" s="153" t="str">
        <f>VALIDAÇÃO!AR42</f>
        <v>0</v>
      </c>
      <c r="AS21" s="153" t="str">
        <f>VALIDAÇÃO!AS42</f>
        <v>7</v>
      </c>
      <c r="AT21" s="153" t="str">
        <f>VALIDAÇÃO!AT42</f>
        <v>3</v>
      </c>
      <c r="AU21" s="153">
        <f>VALIDAÇÃO!AU42</f>
        <v>5</v>
      </c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40"/>
      <c r="BI21" s="154"/>
    </row>
    <row r="22" spans="1:64" x14ac:dyDescent="0.25">
      <c r="B22" s="150"/>
      <c r="C22" s="152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40"/>
      <c r="BI22" s="154"/>
    </row>
    <row r="23" spans="1:64" x14ac:dyDescent="0.25">
      <c r="B23" s="150"/>
      <c r="C23" s="152" t="str">
        <f>VALIDAÇÃO!C44</f>
        <v>Correto</v>
      </c>
      <c r="D23" s="153">
        <f>VALIDAÇÃO!D44</f>
        <v>6</v>
      </c>
      <c r="E23" s="153">
        <f>VALIDAÇÃO!E44</f>
        <v>3</v>
      </c>
      <c r="F23" s="153">
        <f>VALIDAÇÃO!F44</f>
        <v>3</v>
      </c>
      <c r="G23" s="153">
        <f>VALIDAÇÃO!G44</f>
        <v>9</v>
      </c>
      <c r="H23" s="153">
        <f>VALIDAÇÃO!H44</f>
        <v>2</v>
      </c>
      <c r="I23" s="153">
        <f>VALIDAÇÃO!I44</f>
        <v>9</v>
      </c>
      <c r="J23" s="153">
        <f>VALIDAÇÃO!J44</f>
        <v>2</v>
      </c>
      <c r="K23" s="153">
        <f>VALIDAÇÃO!K44</f>
        <v>3</v>
      </c>
      <c r="L23" s="153">
        <f>VALIDAÇÃO!L44</f>
        <v>6</v>
      </c>
      <c r="M23" s="153">
        <f>VALIDAÇÃO!M44</f>
        <v>0</v>
      </c>
      <c r="N23" s="153">
        <f>VALIDAÇÃO!N44</f>
        <v>0</v>
      </c>
      <c r="O23" s="153">
        <f>VALIDAÇÃO!O44</f>
        <v>0</v>
      </c>
      <c r="P23" s="153">
        <f>VALIDAÇÃO!P44</f>
        <v>1</v>
      </c>
      <c r="Q23" s="153">
        <f>VALIDAÇÃO!Q44</f>
        <v>2</v>
      </c>
      <c r="R23" s="153">
        <f>VALIDAÇÃO!R44</f>
        <v>7</v>
      </c>
      <c r="S23" s="153">
        <f>VALIDAÇÃO!S44</f>
        <v>5</v>
      </c>
      <c r="T23" s="153">
        <f>VALIDAÇÃO!T44</f>
        <v>0</v>
      </c>
      <c r="U23" s="153">
        <f>VALIDAÇÃO!U44</f>
        <v>0</v>
      </c>
      <c r="V23" s="153">
        <f>VALIDAÇÃO!V44</f>
        <v>0</v>
      </c>
      <c r="W23" s="153">
        <f>VALIDAÇÃO!W44</f>
        <v>0</v>
      </c>
      <c r="X23" s="153">
        <f>VALIDAÇÃO!X44</f>
        <v>0</v>
      </c>
      <c r="Y23" s="153">
        <f>VALIDAÇÃO!Y44</f>
        <v>0</v>
      </c>
      <c r="Z23" s="153">
        <f>VALIDAÇÃO!Z44</f>
        <v>1</v>
      </c>
      <c r="AA23" s="153">
        <f>VALIDAÇÃO!AA44</f>
        <v>1</v>
      </c>
      <c r="AB23" s="153">
        <f>VALIDAÇÃO!AB44</f>
        <v>2</v>
      </c>
      <c r="AC23" s="153">
        <f>VALIDAÇÃO!AC44</f>
        <v>1</v>
      </c>
      <c r="AD23" s="153">
        <f>VALIDAÇÃO!AD44</f>
        <v>5</v>
      </c>
      <c r="AE23" s="153">
        <f>VALIDAÇÃO!AE44</f>
        <v>4</v>
      </c>
      <c r="AF23" s="153">
        <f>VALIDAÇÃO!AF44</f>
        <v>4</v>
      </c>
      <c r="AG23" s="153">
        <f>VALIDAÇÃO!AG44</f>
        <v>7</v>
      </c>
      <c r="AH23" s="153">
        <f>VALIDAÇÃO!AH44</f>
        <v>3</v>
      </c>
      <c r="AI23" s="153">
        <f>VALIDAÇÃO!AI44</f>
        <v>9</v>
      </c>
      <c r="AJ23" s="153">
        <f>VALIDAÇÃO!AJ44</f>
        <v>0</v>
      </c>
      <c r="AK23" s="153">
        <f>VALIDAÇÃO!AK44</f>
        <v>0</v>
      </c>
      <c r="AL23" s="153">
        <f>VALIDAÇÃO!AL44</f>
        <v>0</v>
      </c>
      <c r="AM23" s="153" t="str">
        <f>VALIDAÇÃO!AM44</f>
        <v>9</v>
      </c>
      <c r="AN23" s="153" t="str">
        <f>VALIDAÇÃO!AN44</f>
        <v>6</v>
      </c>
      <c r="AO23" s="153" t="str">
        <f>VALIDAÇÃO!AO44</f>
        <v>9</v>
      </c>
      <c r="AP23" s="153" t="str">
        <f>VALIDAÇÃO!AP44</f>
        <v>2</v>
      </c>
      <c r="AQ23" s="153" t="str">
        <f>VALIDAÇÃO!AQ44</f>
        <v>8</v>
      </c>
      <c r="AR23" s="153" t="str">
        <f>VALIDAÇÃO!AR44</f>
        <v>1</v>
      </c>
      <c r="AS23" s="153" t="str">
        <f>VALIDAÇÃO!AS44</f>
        <v>7</v>
      </c>
      <c r="AT23" s="153" t="str">
        <f>VALIDAÇÃO!AT44</f>
        <v>9</v>
      </c>
      <c r="AU23" s="153">
        <f>VALIDAÇÃO!AU44</f>
        <v>2</v>
      </c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40"/>
      <c r="BI23" s="154"/>
    </row>
    <row r="24" spans="1:64" x14ac:dyDescent="0.25">
      <c r="B24" s="150"/>
      <c r="C24" s="152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40"/>
      <c r="BI24" s="154"/>
    </row>
    <row r="25" spans="1:64" ht="39.75" customHeight="1" x14ac:dyDescent="0.3">
      <c r="B25" s="230" t="s">
        <v>83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I25" s="147"/>
    </row>
    <row r="26" spans="1:64" ht="9" customHeight="1" x14ac:dyDescent="0.25">
      <c r="A26" s="140"/>
      <c r="B26" s="150"/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40"/>
      <c r="BI26" s="147"/>
    </row>
    <row r="27" spans="1:64" ht="27" hidden="1" customHeight="1" x14ac:dyDescent="0.25">
      <c r="A27" s="140"/>
      <c r="B27" s="150"/>
      <c r="C27" s="156"/>
      <c r="D27" s="153"/>
      <c r="E27" s="153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40"/>
      <c r="BI27" s="147"/>
    </row>
    <row r="28" spans="1:64" ht="21.75" customHeight="1" x14ac:dyDescent="0.25">
      <c r="A28" s="140"/>
      <c r="B28" s="150"/>
      <c r="C28" s="157" t="str">
        <f>VALIDAÇÃO!C24</f>
        <v>Item Analisado</v>
      </c>
      <c r="D28" s="236" t="str">
        <f>VALIDAÇÃO!D24</f>
        <v>Valores Esperados</v>
      </c>
      <c r="E28" s="237"/>
      <c r="F28" s="237"/>
      <c r="G28" s="237"/>
      <c r="H28" s="237"/>
      <c r="I28" s="237"/>
      <c r="J28" s="237"/>
      <c r="K28" s="237"/>
      <c r="L28" s="237"/>
      <c r="M28" s="237"/>
      <c r="N28" s="238"/>
      <c r="O28" s="151"/>
      <c r="P28" s="151"/>
      <c r="Q28" s="151"/>
      <c r="R28" s="151"/>
      <c r="S28" s="151"/>
      <c r="T28" s="151"/>
      <c r="U28" s="239" t="str">
        <f>VALIDAÇÃO!U24</f>
        <v>Item Analisado</v>
      </c>
      <c r="V28" s="240"/>
      <c r="W28" s="240"/>
      <c r="X28" s="240"/>
      <c r="Y28" s="240"/>
      <c r="Z28" s="240"/>
      <c r="AA28" s="240"/>
      <c r="AB28" s="240"/>
      <c r="AC28" s="240"/>
      <c r="AD28" s="241"/>
      <c r="AE28" s="236" t="str">
        <f>VALIDAÇÃO!AE24</f>
        <v>Conteúdo</v>
      </c>
      <c r="AF28" s="237"/>
      <c r="AG28" s="237"/>
      <c r="AH28" s="237"/>
      <c r="AI28" s="237"/>
      <c r="AJ28" s="237"/>
      <c r="AK28" s="237"/>
      <c r="AL28" s="237"/>
      <c r="AM28" s="237"/>
      <c r="AN28" s="237"/>
      <c r="AO28" s="238"/>
      <c r="AP28" s="236" t="str">
        <f>VALIDAÇÃO!AP24</f>
        <v>Resultado da Análise</v>
      </c>
      <c r="AQ28" s="237"/>
      <c r="AR28" s="237"/>
      <c r="AS28" s="237"/>
      <c r="AT28" s="237"/>
      <c r="AU28" s="237"/>
      <c r="AV28" s="237"/>
      <c r="AW28" s="237"/>
      <c r="AX28" s="238"/>
      <c r="AY28" s="151"/>
      <c r="AZ28" s="151"/>
      <c r="BA28" s="151"/>
      <c r="BB28" s="151"/>
      <c r="BC28" s="151"/>
      <c r="BD28" s="151"/>
      <c r="BE28" s="151"/>
      <c r="BF28" s="151"/>
      <c r="BG28" s="141"/>
      <c r="BI28" s="148"/>
      <c r="BJ28" s="147"/>
    </row>
    <row r="29" spans="1:64" ht="21.75" customHeight="1" x14ac:dyDescent="0.25">
      <c r="A29" s="140"/>
      <c r="B29" s="150"/>
      <c r="C29" s="158" t="str">
        <f>VALIDAÇÃO!C25</f>
        <v>Código do Banco</v>
      </c>
      <c r="D29" s="159">
        <f>VALIDAÇÃO!D25</f>
        <v>6</v>
      </c>
      <c r="E29" s="151">
        <f>VALIDAÇÃO!E25</f>
        <v>3</v>
      </c>
      <c r="F29" s="151">
        <f>VALIDAÇÃO!F25</f>
        <v>3</v>
      </c>
      <c r="G29" s="151"/>
      <c r="H29" s="151"/>
      <c r="I29" s="151"/>
      <c r="J29" s="151"/>
      <c r="K29" s="151"/>
      <c r="L29" s="151"/>
      <c r="M29" s="151"/>
      <c r="N29" s="160"/>
      <c r="O29" s="151"/>
      <c r="P29" s="151"/>
      <c r="Q29" s="151"/>
      <c r="R29" s="151"/>
      <c r="S29" s="151"/>
      <c r="T29" s="151"/>
      <c r="U29" s="159"/>
      <c r="V29" s="231" t="str">
        <f>VALIDAÇÃO!V25</f>
        <v>Código do Banco</v>
      </c>
      <c r="W29" s="231"/>
      <c r="X29" s="231"/>
      <c r="Y29" s="231"/>
      <c r="Z29" s="231"/>
      <c r="AA29" s="231"/>
      <c r="AB29" s="231"/>
      <c r="AC29" s="231"/>
      <c r="AD29" s="232"/>
      <c r="AE29" s="159">
        <f>VALIDAÇÃO!AE25</f>
        <v>6</v>
      </c>
      <c r="AF29" s="151">
        <f>VALIDAÇÃO!AF25</f>
        <v>3</v>
      </c>
      <c r="AG29" s="151">
        <f>VALIDAÇÃO!AG25</f>
        <v>3</v>
      </c>
      <c r="AH29" s="151"/>
      <c r="AI29" s="151"/>
      <c r="AJ29" s="151"/>
      <c r="AK29" s="151"/>
      <c r="AL29" s="151"/>
      <c r="AM29" s="151"/>
      <c r="AN29" s="151"/>
      <c r="AO29" s="160"/>
      <c r="AP29" s="233" t="str">
        <f>VALIDAÇÃO!AP25</f>
        <v>APROVADO</v>
      </c>
      <c r="AQ29" s="234"/>
      <c r="AR29" s="234"/>
      <c r="AS29" s="234"/>
      <c r="AT29" s="234"/>
      <c r="AU29" s="234"/>
      <c r="AV29" s="234"/>
      <c r="AW29" s="234"/>
      <c r="AX29" s="235"/>
      <c r="AY29" s="151"/>
      <c r="AZ29" s="151"/>
      <c r="BA29" s="151"/>
      <c r="BB29" s="151"/>
      <c r="BC29" s="151"/>
      <c r="BD29" s="151"/>
      <c r="BE29" s="151"/>
      <c r="BF29" s="151"/>
      <c r="BG29" s="141"/>
      <c r="BI29" s="148"/>
      <c r="BJ29" s="141"/>
      <c r="BL29" s="141"/>
    </row>
    <row r="30" spans="1:64" ht="21.75" customHeight="1" x14ac:dyDescent="0.25">
      <c r="A30" s="140"/>
      <c r="B30" s="150"/>
      <c r="C30" s="158" t="str">
        <f>VALIDAÇÃO!C26</f>
        <v>Código da Moeda</v>
      </c>
      <c r="D30" s="159">
        <f>VALIDAÇÃO!D26</f>
        <v>9</v>
      </c>
      <c r="E30" s="151"/>
      <c r="F30" s="151"/>
      <c r="G30" s="151"/>
      <c r="H30" s="151"/>
      <c r="I30" s="151"/>
      <c r="J30" s="151"/>
      <c r="K30" s="151"/>
      <c r="L30" s="151"/>
      <c r="M30" s="151"/>
      <c r="N30" s="160"/>
      <c r="O30" s="151"/>
      <c r="P30" s="151"/>
      <c r="Q30" s="151"/>
      <c r="R30" s="151"/>
      <c r="S30" s="151"/>
      <c r="T30" s="151"/>
      <c r="U30" s="159"/>
      <c r="V30" s="231" t="str">
        <f>VALIDAÇÃO!V26</f>
        <v>Código da Moeda</v>
      </c>
      <c r="W30" s="231"/>
      <c r="X30" s="231"/>
      <c r="Y30" s="231"/>
      <c r="Z30" s="231"/>
      <c r="AA30" s="231"/>
      <c r="AB30" s="231"/>
      <c r="AC30" s="231"/>
      <c r="AD30" s="232"/>
      <c r="AE30" s="159">
        <f>VALIDAÇÃO!AE26</f>
        <v>9</v>
      </c>
      <c r="AF30" s="151"/>
      <c r="AG30" s="151"/>
      <c r="AH30" s="151"/>
      <c r="AI30" s="151"/>
      <c r="AJ30" s="151"/>
      <c r="AK30" s="151"/>
      <c r="AL30" s="151"/>
      <c r="AM30" s="151"/>
      <c r="AN30" s="151"/>
      <c r="AO30" s="160"/>
      <c r="AP30" s="233" t="str">
        <f>VALIDAÇÃO!AP26</f>
        <v>APROVADO</v>
      </c>
      <c r="AQ30" s="234"/>
      <c r="AR30" s="234"/>
      <c r="AS30" s="234"/>
      <c r="AT30" s="234"/>
      <c r="AU30" s="234"/>
      <c r="AV30" s="234"/>
      <c r="AW30" s="234"/>
      <c r="AX30" s="235"/>
      <c r="AY30" s="151"/>
      <c r="AZ30" s="151"/>
      <c r="BA30" s="151"/>
      <c r="BB30" s="151"/>
      <c r="BC30" s="151"/>
      <c r="BD30" s="151"/>
      <c r="BE30" s="151"/>
      <c r="BF30" s="151"/>
      <c r="BG30" s="141"/>
      <c r="BI30" s="148"/>
      <c r="BJ30" s="141"/>
      <c r="BL30" s="141"/>
    </row>
    <row r="31" spans="1:64" ht="21.75" customHeight="1" x14ac:dyDescent="0.25">
      <c r="A31" s="140"/>
      <c r="B31" s="150"/>
      <c r="C31" s="158" t="str">
        <f>VALIDAÇÃO!C27</f>
        <v>Carteira</v>
      </c>
      <c r="D31" s="159">
        <f>VALIDAÇÃO!D27</f>
        <v>1</v>
      </c>
      <c r="E31" s="151">
        <f>VALIDAÇÃO!E27</f>
        <v>2</v>
      </c>
      <c r="F31" s="151">
        <f>VALIDAÇÃO!F27</f>
        <v>1</v>
      </c>
      <c r="G31" s="151"/>
      <c r="H31" s="151"/>
      <c r="I31" s="151"/>
      <c r="J31" s="151"/>
      <c r="K31" s="151"/>
      <c r="L31" s="151"/>
      <c r="M31" s="151"/>
      <c r="N31" s="160"/>
      <c r="O31" s="151"/>
      <c r="P31" s="151"/>
      <c r="Q31" s="151"/>
      <c r="R31" s="151"/>
      <c r="S31" s="151"/>
      <c r="T31" s="151"/>
      <c r="U31" s="159"/>
      <c r="V31" s="231" t="str">
        <f>VALIDAÇÃO!V27</f>
        <v>Carteira</v>
      </c>
      <c r="W31" s="231"/>
      <c r="X31" s="231"/>
      <c r="Y31" s="231"/>
      <c r="Z31" s="231"/>
      <c r="AA31" s="231"/>
      <c r="AB31" s="231"/>
      <c r="AC31" s="231"/>
      <c r="AD31" s="232"/>
      <c r="AE31" s="159">
        <f>VALIDAÇÃO!AE27</f>
        <v>1</v>
      </c>
      <c r="AF31" s="151">
        <f>VALIDAÇÃO!AF27</f>
        <v>2</v>
      </c>
      <c r="AG31" s="151">
        <f>VALIDAÇÃO!AG27</f>
        <v>1</v>
      </c>
      <c r="AH31" s="151"/>
      <c r="AI31" s="151"/>
      <c r="AJ31" s="151"/>
      <c r="AK31" s="151"/>
      <c r="AL31" s="151"/>
      <c r="AM31" s="151"/>
      <c r="AN31" s="151"/>
      <c r="AO31" s="160"/>
      <c r="AP31" s="233" t="str">
        <f>VALIDAÇÃO!AP27</f>
        <v>APROVADO</v>
      </c>
      <c r="AQ31" s="234"/>
      <c r="AR31" s="234"/>
      <c r="AS31" s="234"/>
      <c r="AT31" s="234"/>
      <c r="AU31" s="234"/>
      <c r="AV31" s="234"/>
      <c r="AW31" s="234"/>
      <c r="AX31" s="235"/>
      <c r="AY31" s="151"/>
      <c r="AZ31" s="151"/>
      <c r="BA31" s="151"/>
      <c r="BB31" s="151"/>
      <c r="BC31" s="151"/>
      <c r="BD31" s="151"/>
      <c r="BE31" s="151"/>
      <c r="BF31" s="151"/>
      <c r="BG31" s="141"/>
      <c r="BI31" s="148"/>
      <c r="BJ31" s="141"/>
      <c r="BL31" s="141"/>
    </row>
    <row r="32" spans="1:64" ht="21.75" customHeight="1" x14ac:dyDescent="0.25">
      <c r="A32" s="140"/>
      <c r="B32" s="150"/>
      <c r="C32" s="158" t="str">
        <f>VALIDAÇÃO!C28</f>
        <v>Nosso Numero</v>
      </c>
      <c r="D32" s="159">
        <f>VALIDAÇÃO!D28</f>
        <v>0</v>
      </c>
      <c r="E32" s="151">
        <f>VALIDAÇÃO!E28</f>
        <v>0</v>
      </c>
      <c r="F32" s="151" t="str">
        <f>VALIDAÇÃO!F28</f>
        <v>9</v>
      </c>
      <c r="G32" s="151" t="str">
        <f>VALIDAÇÃO!G28</f>
        <v>6</v>
      </c>
      <c r="H32" s="151" t="str">
        <f>VALIDAÇÃO!H28</f>
        <v>9</v>
      </c>
      <c r="I32" s="151" t="str">
        <f>VALIDAÇÃO!I28</f>
        <v>2</v>
      </c>
      <c r="J32" s="151" t="str">
        <f>VALIDAÇÃO!J28</f>
        <v>8</v>
      </c>
      <c r="K32" s="151" t="str">
        <f>VALIDAÇÃO!K28</f>
        <v>1</v>
      </c>
      <c r="L32" s="151" t="str">
        <f>VALIDAÇÃO!L28</f>
        <v>7</v>
      </c>
      <c r="M32" s="151" t="str">
        <f>VALIDAÇÃO!M28</f>
        <v>9</v>
      </c>
      <c r="N32" s="160">
        <f>VALIDAÇÃO!N28</f>
        <v>0</v>
      </c>
      <c r="O32" s="151"/>
      <c r="P32" s="151"/>
      <c r="Q32" s="151"/>
      <c r="R32" s="151"/>
      <c r="S32" s="151"/>
      <c r="T32" s="151"/>
      <c r="U32" s="159"/>
      <c r="V32" s="231" t="str">
        <f>VALIDAÇÃO!V28</f>
        <v>Nosso Numero</v>
      </c>
      <c r="W32" s="231"/>
      <c r="X32" s="231"/>
      <c r="Y32" s="231"/>
      <c r="Z32" s="231"/>
      <c r="AA32" s="231"/>
      <c r="AB32" s="231"/>
      <c r="AC32" s="231"/>
      <c r="AD32" s="232"/>
      <c r="AE32" s="159">
        <f>VALIDAÇÃO!AE28</f>
        <v>0</v>
      </c>
      <c r="AF32" s="151">
        <f>VALIDAÇÃO!AF28</f>
        <v>0</v>
      </c>
      <c r="AG32" s="151" t="str">
        <f>VALIDAÇÃO!AG28</f>
        <v>3</v>
      </c>
      <c r="AH32" s="151" t="str">
        <f>VALIDAÇÃO!AH28</f>
        <v>5</v>
      </c>
      <c r="AI32" s="151" t="str">
        <f>VALIDAÇÃO!AI28</f>
        <v>5</v>
      </c>
      <c r="AJ32" s="151" t="str">
        <f>VALIDAÇÃO!AJ28</f>
        <v>2</v>
      </c>
      <c r="AK32" s="151" t="str">
        <f>VALIDAÇÃO!AK28</f>
        <v>5</v>
      </c>
      <c r="AL32" s="151" t="str">
        <f>VALIDAÇÃO!AL28</f>
        <v>0</v>
      </c>
      <c r="AM32" s="151" t="str">
        <f>VALIDAÇÃO!AM28</f>
        <v>3</v>
      </c>
      <c r="AN32" s="151" t="str">
        <f>VALIDAÇÃO!AN28</f>
        <v>6</v>
      </c>
      <c r="AO32" s="160">
        <f>VALIDAÇÃO!AO28</f>
        <v>0</v>
      </c>
      <c r="AP32" s="233" t="str">
        <f>VALIDAÇÃO!AP28</f>
        <v>REPROVADO</v>
      </c>
      <c r="AQ32" s="234"/>
      <c r="AR32" s="234"/>
      <c r="AS32" s="234"/>
      <c r="AT32" s="234"/>
      <c r="AU32" s="234"/>
      <c r="AV32" s="234"/>
      <c r="AW32" s="234"/>
      <c r="AX32" s="235"/>
      <c r="AY32" s="151"/>
      <c r="AZ32" s="151"/>
      <c r="BA32" s="151"/>
      <c r="BB32" s="151"/>
      <c r="BC32" s="151"/>
      <c r="BD32" s="151"/>
      <c r="BE32" s="151"/>
      <c r="BF32" s="151"/>
      <c r="BG32" s="141"/>
      <c r="BI32" s="148"/>
      <c r="BJ32" s="141"/>
      <c r="BL32" s="141"/>
    </row>
    <row r="33" spans="1:64" ht="21.75" customHeight="1" x14ac:dyDescent="0.25">
      <c r="A33" s="140"/>
      <c r="B33" s="150"/>
      <c r="C33" s="158" t="str">
        <f>VALIDAÇÃO!C29</f>
        <v>DV Nosso Nº</v>
      </c>
      <c r="D33" s="159">
        <f>VALIDAÇÃO!D29</f>
        <v>2</v>
      </c>
      <c r="E33" s="151"/>
      <c r="F33" s="151"/>
      <c r="G33" s="151"/>
      <c r="H33" s="151"/>
      <c r="I33" s="151"/>
      <c r="J33" s="151"/>
      <c r="K33" s="151"/>
      <c r="L33" s="151"/>
      <c r="M33" s="151"/>
      <c r="N33" s="160"/>
      <c r="O33" s="151"/>
      <c r="P33" s="151"/>
      <c r="Q33" s="151"/>
      <c r="R33" s="151"/>
      <c r="S33" s="151"/>
      <c r="T33" s="151"/>
      <c r="U33" s="159"/>
      <c r="V33" s="231" t="str">
        <f>VALIDAÇÃO!V29</f>
        <v>DV Nosso Nº</v>
      </c>
      <c r="W33" s="231"/>
      <c r="X33" s="231"/>
      <c r="Y33" s="231"/>
      <c r="Z33" s="231"/>
      <c r="AA33" s="231"/>
      <c r="AB33" s="231"/>
      <c r="AC33" s="231"/>
      <c r="AD33" s="232"/>
      <c r="AE33" s="159">
        <f>VALIDAÇÃO!AE29</f>
        <v>9</v>
      </c>
      <c r="AF33" s="151"/>
      <c r="AG33" s="151"/>
      <c r="AH33" s="151"/>
      <c r="AI33" s="151"/>
      <c r="AJ33" s="151"/>
      <c r="AK33" s="151"/>
      <c r="AL33" s="151"/>
      <c r="AM33" s="151"/>
      <c r="AN33" s="151"/>
      <c r="AO33" s="160"/>
      <c r="AP33" s="233" t="str">
        <f>VALIDAÇÃO!AP29</f>
        <v>REPROVADO</v>
      </c>
      <c r="AQ33" s="234"/>
      <c r="AR33" s="234"/>
      <c r="AS33" s="234"/>
      <c r="AT33" s="234"/>
      <c r="AU33" s="234"/>
      <c r="AV33" s="234"/>
      <c r="AW33" s="234"/>
      <c r="AX33" s="235"/>
      <c r="AY33" s="151"/>
      <c r="AZ33" s="151"/>
      <c r="BA33" s="151"/>
      <c r="BB33" s="151"/>
      <c r="BC33" s="151"/>
      <c r="BD33" s="151"/>
      <c r="BE33" s="151"/>
      <c r="BF33" s="151"/>
      <c r="BG33" s="141"/>
      <c r="BI33" s="148"/>
      <c r="BJ33" s="141"/>
      <c r="BL33" s="141"/>
    </row>
    <row r="34" spans="1:64" ht="21.75" customHeight="1" x14ac:dyDescent="0.25">
      <c r="A34" s="140"/>
      <c r="B34" s="150"/>
      <c r="C34" s="158" t="str">
        <f>VALIDAÇÃO!C30</f>
        <v>DV Cód. de Barras</v>
      </c>
      <c r="D34" s="159">
        <f>VALIDAÇÃO!D30</f>
        <v>2</v>
      </c>
      <c r="E34" s="151"/>
      <c r="F34" s="151"/>
      <c r="G34" s="151"/>
      <c r="H34" s="151"/>
      <c r="I34" s="151"/>
      <c r="J34" s="151"/>
      <c r="K34" s="151"/>
      <c r="L34" s="151"/>
      <c r="M34" s="151"/>
      <c r="N34" s="160"/>
      <c r="O34" s="151"/>
      <c r="P34" s="151"/>
      <c r="Q34" s="151"/>
      <c r="R34" s="151"/>
      <c r="S34" s="151"/>
      <c r="T34" s="151"/>
      <c r="U34" s="159"/>
      <c r="V34" s="231" t="str">
        <f>VALIDAÇÃO!V30</f>
        <v>DV Cód. de Barras</v>
      </c>
      <c r="W34" s="231"/>
      <c r="X34" s="231"/>
      <c r="Y34" s="231"/>
      <c r="Z34" s="231"/>
      <c r="AA34" s="231"/>
      <c r="AB34" s="231"/>
      <c r="AC34" s="231"/>
      <c r="AD34" s="232"/>
      <c r="AE34" s="159">
        <f>VALIDAÇÃO!AE30</f>
        <v>5</v>
      </c>
      <c r="AF34" s="151"/>
      <c r="AG34" s="151"/>
      <c r="AH34" s="151"/>
      <c r="AI34" s="151"/>
      <c r="AJ34" s="151"/>
      <c r="AK34" s="151"/>
      <c r="AL34" s="151"/>
      <c r="AM34" s="151"/>
      <c r="AN34" s="151"/>
      <c r="AO34" s="160"/>
      <c r="AP34" s="233" t="str">
        <f>VALIDAÇÃO!AP30</f>
        <v>REPROVADO</v>
      </c>
      <c r="AQ34" s="234"/>
      <c r="AR34" s="234"/>
      <c r="AS34" s="234"/>
      <c r="AT34" s="234"/>
      <c r="AU34" s="234"/>
      <c r="AV34" s="234"/>
      <c r="AW34" s="234"/>
      <c r="AX34" s="235"/>
      <c r="AY34" s="151"/>
      <c r="AZ34" s="151"/>
      <c r="BA34" s="151"/>
      <c r="BB34" s="151"/>
      <c r="BC34" s="151"/>
      <c r="BD34" s="151"/>
      <c r="BE34" s="151"/>
      <c r="BF34" s="151"/>
      <c r="BG34" s="141"/>
      <c r="BI34" s="148"/>
      <c r="BJ34" s="141"/>
      <c r="BL34" s="141"/>
    </row>
    <row r="35" spans="1:64" ht="21.75" customHeight="1" x14ac:dyDescent="0.25">
      <c r="A35" s="140"/>
      <c r="B35" s="150"/>
      <c r="C35" s="158" t="str">
        <f>VALIDAÇÃO!C31</f>
        <v>Valor do Título</v>
      </c>
      <c r="D35" s="159">
        <f>VALIDAÇÃO!D31</f>
        <v>0</v>
      </c>
      <c r="E35" s="151">
        <f>VALIDAÇÃO!E31</f>
        <v>0</v>
      </c>
      <c r="F35" s="151">
        <f>VALIDAÇÃO!F31</f>
        <v>0</v>
      </c>
      <c r="G35" s="151">
        <f>VALIDAÇÃO!G31</f>
        <v>1</v>
      </c>
      <c r="H35" s="151">
        <f>VALIDAÇÃO!H31</f>
        <v>2</v>
      </c>
      <c r="I35" s="151">
        <f>VALIDAÇÃO!I31</f>
        <v>7</v>
      </c>
      <c r="J35" s="151">
        <f>VALIDAÇÃO!J31</f>
        <v>5</v>
      </c>
      <c r="K35" s="151">
        <f>VALIDAÇÃO!K31</f>
        <v>0</v>
      </c>
      <c r="L35" s="151">
        <f>VALIDAÇÃO!L31</f>
        <v>0</v>
      </c>
      <c r="M35" s="151">
        <f>VALIDAÇÃO!M31</f>
        <v>0</v>
      </c>
      <c r="N35" s="160"/>
      <c r="O35" s="151"/>
      <c r="P35" s="151"/>
      <c r="Q35" s="151"/>
      <c r="R35" s="151"/>
      <c r="S35" s="151"/>
      <c r="T35" s="151"/>
      <c r="U35" s="159"/>
      <c r="V35" s="231" t="str">
        <f>VALIDAÇÃO!V31</f>
        <v>Valor do Título</v>
      </c>
      <c r="W35" s="231"/>
      <c r="X35" s="231"/>
      <c r="Y35" s="231"/>
      <c r="Z35" s="231"/>
      <c r="AA35" s="231"/>
      <c r="AB35" s="231"/>
      <c r="AC35" s="231"/>
      <c r="AD35" s="232"/>
      <c r="AE35" s="159">
        <f>VALIDAÇÃO!AE31</f>
        <v>0</v>
      </c>
      <c r="AF35" s="151">
        <f>VALIDAÇÃO!AF31</f>
        <v>0</v>
      </c>
      <c r="AG35" s="151">
        <f>VALIDAÇÃO!AG31</f>
        <v>0</v>
      </c>
      <c r="AH35" s="151">
        <f>VALIDAÇÃO!AH31</f>
        <v>1</v>
      </c>
      <c r="AI35" s="151">
        <f>VALIDAÇÃO!AI31</f>
        <v>2</v>
      </c>
      <c r="AJ35" s="151">
        <f>VALIDAÇÃO!AJ31</f>
        <v>7</v>
      </c>
      <c r="AK35" s="151">
        <f>VALIDAÇÃO!AK31</f>
        <v>5</v>
      </c>
      <c r="AL35" s="151">
        <f>VALIDAÇÃO!AL31</f>
        <v>0</v>
      </c>
      <c r="AM35" s="151">
        <f>VALIDAÇÃO!AM31</f>
        <v>0</v>
      </c>
      <c r="AN35" s="151">
        <f>VALIDAÇÃO!AN31</f>
        <v>0</v>
      </c>
      <c r="AO35" s="160"/>
      <c r="AP35" s="233" t="str">
        <f>VALIDAÇÃO!AP31</f>
        <v>APROVADO</v>
      </c>
      <c r="AQ35" s="234"/>
      <c r="AR35" s="234"/>
      <c r="AS35" s="234"/>
      <c r="AT35" s="234"/>
      <c r="AU35" s="234"/>
      <c r="AV35" s="234"/>
      <c r="AW35" s="234"/>
      <c r="AX35" s="235"/>
      <c r="AY35" s="151"/>
      <c r="AZ35" s="151"/>
      <c r="BA35" s="151"/>
      <c r="BB35" s="151"/>
      <c r="BC35" s="151"/>
      <c r="BD35" s="151"/>
      <c r="BE35" s="151"/>
      <c r="BF35" s="151"/>
      <c r="BG35" s="141"/>
      <c r="BI35" s="148"/>
      <c r="BJ35" s="141"/>
      <c r="BL35" s="141"/>
    </row>
    <row r="36" spans="1:64" ht="21.75" customHeight="1" x14ac:dyDescent="0.25">
      <c r="A36" s="140"/>
      <c r="B36" s="150"/>
      <c r="C36" s="158" t="str">
        <f>VALIDAÇÃO!C32</f>
        <v>Fator Vencimento</v>
      </c>
      <c r="D36" s="159">
        <f>VALIDAÇÃO!D32</f>
        <v>9</v>
      </c>
      <c r="E36" s="151">
        <f>VALIDAÇÃO!E32</f>
        <v>2</v>
      </c>
      <c r="F36" s="151">
        <f>VALIDAÇÃO!F32</f>
        <v>3</v>
      </c>
      <c r="G36" s="151">
        <f>VALIDAÇÃO!G32</f>
        <v>6</v>
      </c>
      <c r="H36" s="151"/>
      <c r="I36" s="151"/>
      <c r="J36" s="151"/>
      <c r="K36" s="151"/>
      <c r="L36" s="151"/>
      <c r="M36" s="151"/>
      <c r="N36" s="160"/>
      <c r="O36" s="151"/>
      <c r="P36" s="151"/>
      <c r="Q36" s="151"/>
      <c r="R36" s="151"/>
      <c r="S36" s="151"/>
      <c r="T36" s="151"/>
      <c r="U36" s="159"/>
      <c r="V36" s="231" t="str">
        <f>VALIDAÇÃO!V32</f>
        <v>Fator Vencimento</v>
      </c>
      <c r="W36" s="231"/>
      <c r="X36" s="231"/>
      <c r="Y36" s="231"/>
      <c r="Z36" s="231"/>
      <c r="AA36" s="231"/>
      <c r="AB36" s="231"/>
      <c r="AC36" s="231"/>
      <c r="AD36" s="232"/>
      <c r="AE36" s="159">
        <f>VALIDAÇÃO!AE32</f>
        <v>9</v>
      </c>
      <c r="AF36" s="151">
        <f>VALIDAÇÃO!AF32</f>
        <v>2</v>
      </c>
      <c r="AG36" s="151">
        <f>VALIDAÇÃO!AG32</f>
        <v>3</v>
      </c>
      <c r="AH36" s="151">
        <f>VALIDAÇÃO!AH32</f>
        <v>6</v>
      </c>
      <c r="AI36" s="151"/>
      <c r="AJ36" s="151"/>
      <c r="AK36" s="151"/>
      <c r="AL36" s="151"/>
      <c r="AM36" s="151"/>
      <c r="AN36" s="151"/>
      <c r="AO36" s="160"/>
      <c r="AP36" s="233" t="str">
        <f>VALIDAÇÃO!AP32</f>
        <v>APROVADO</v>
      </c>
      <c r="AQ36" s="234"/>
      <c r="AR36" s="234"/>
      <c r="AS36" s="234"/>
      <c r="AT36" s="234"/>
      <c r="AU36" s="234"/>
      <c r="AV36" s="234"/>
      <c r="AW36" s="234"/>
      <c r="AX36" s="235"/>
      <c r="AY36" s="151"/>
      <c r="AZ36" s="151"/>
      <c r="BA36" s="151"/>
      <c r="BB36" s="151"/>
      <c r="BC36" s="151"/>
      <c r="BD36" s="151"/>
      <c r="BE36" s="151"/>
      <c r="BF36" s="151"/>
      <c r="BG36" s="161"/>
      <c r="BI36" s="148"/>
      <c r="BJ36" s="141"/>
      <c r="BL36" s="141"/>
    </row>
    <row r="37" spans="1:64" ht="21.75" customHeight="1" x14ac:dyDescent="0.25">
      <c r="A37" s="140"/>
      <c r="B37" s="150"/>
      <c r="C37" s="162" t="str">
        <f>VALIDAÇÃO!C33</f>
        <v>Operação</v>
      </c>
      <c r="D37" s="163">
        <f>VALIDAÇÃO!D33</f>
        <v>5</v>
      </c>
      <c r="E37" s="164">
        <f>VALIDAÇÃO!E33</f>
        <v>4</v>
      </c>
      <c r="F37" s="164">
        <f>VALIDAÇÃO!F33</f>
        <v>4</v>
      </c>
      <c r="G37" s="164">
        <f>VALIDAÇÃO!G33</f>
        <v>7</v>
      </c>
      <c r="H37" s="164">
        <f>VALIDAÇÃO!H33</f>
        <v>3</v>
      </c>
      <c r="I37" s="164">
        <f>VALIDAÇÃO!I33</f>
        <v>9</v>
      </c>
      <c r="J37" s="164">
        <f>VALIDAÇÃO!J33</f>
        <v>0</v>
      </c>
      <c r="K37" s="164"/>
      <c r="L37" s="164"/>
      <c r="M37" s="164"/>
      <c r="N37" s="165"/>
      <c r="O37" s="151"/>
      <c r="P37" s="151"/>
      <c r="Q37" s="151"/>
      <c r="R37" s="151"/>
      <c r="S37" s="151"/>
      <c r="T37" s="151"/>
      <c r="U37" s="163"/>
      <c r="V37" s="223" t="str">
        <f>VALIDAÇÃO!V33</f>
        <v>Operação</v>
      </c>
      <c r="W37" s="223"/>
      <c r="X37" s="223"/>
      <c r="Y37" s="223"/>
      <c r="Z37" s="223"/>
      <c r="AA37" s="223"/>
      <c r="AB37" s="223"/>
      <c r="AC37" s="223"/>
      <c r="AD37" s="224"/>
      <c r="AE37" s="163">
        <f>VALIDAÇÃO!AE33</f>
        <v>3</v>
      </c>
      <c r="AF37" s="164">
        <f>VALIDAÇÃO!AF33</f>
        <v>2</v>
      </c>
      <c r="AG37" s="164">
        <f>VALIDAÇÃO!AG33</f>
        <v>4</v>
      </c>
      <c r="AH37" s="164">
        <f>VALIDAÇÃO!AH33</f>
        <v>3</v>
      </c>
      <c r="AI37" s="164">
        <f>VALIDAÇÃO!AI33</f>
        <v>0</v>
      </c>
      <c r="AJ37" s="164">
        <f>VALIDAÇÃO!AJ33</f>
        <v>2</v>
      </c>
      <c r="AK37" s="164">
        <f>VALIDAÇÃO!AK33</f>
        <v>7</v>
      </c>
      <c r="AL37" s="164"/>
      <c r="AM37" s="164"/>
      <c r="AN37" s="164"/>
      <c r="AO37" s="165"/>
      <c r="AP37" s="225" t="str">
        <f>VALIDAÇÃO!AP33</f>
        <v>REPROVADO</v>
      </c>
      <c r="AQ37" s="226"/>
      <c r="AR37" s="226"/>
      <c r="AS37" s="226"/>
      <c r="AT37" s="226"/>
      <c r="AU37" s="226"/>
      <c r="AV37" s="226"/>
      <c r="AW37" s="226"/>
      <c r="AX37" s="227"/>
      <c r="AY37" s="151"/>
      <c r="AZ37" s="151"/>
      <c r="BA37" s="151"/>
      <c r="BB37" s="151"/>
      <c r="BC37" s="151"/>
      <c r="BD37" s="151"/>
      <c r="BE37" s="151"/>
      <c r="BF37" s="151"/>
      <c r="BG37" s="141"/>
      <c r="BI37" s="148"/>
      <c r="BJ37" s="141"/>
      <c r="BL37" s="141"/>
    </row>
    <row r="38" spans="1:64" x14ac:dyDescent="0.25">
      <c r="A38" s="140"/>
      <c r="B38" s="150"/>
      <c r="C38" s="150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40"/>
      <c r="BI38" s="148"/>
    </row>
    <row r="39" spans="1:64" ht="19.5" hidden="1" thickBot="1" x14ac:dyDescent="0.3">
      <c r="A39" s="140"/>
      <c r="B39" s="150"/>
      <c r="C39" s="150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66"/>
      <c r="BI39" s="167"/>
    </row>
    <row r="40" spans="1:64" x14ac:dyDescent="0.25">
      <c r="B40" s="150"/>
      <c r="C40" s="150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40"/>
      <c r="BI40" s="147"/>
    </row>
    <row r="41" spans="1:64" x14ac:dyDescent="0.25">
      <c r="C41" s="140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0"/>
      <c r="BI41" s="147"/>
    </row>
    <row r="42" spans="1:64" x14ac:dyDescent="0.25">
      <c r="A42" s="168"/>
      <c r="C42" s="169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0"/>
      <c r="BI42" s="147"/>
    </row>
    <row r="43" spans="1:64" x14ac:dyDescent="0.25">
      <c r="C43" s="148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I43" s="147"/>
    </row>
    <row r="44" spans="1:64" x14ac:dyDescent="0.25">
      <c r="C44" s="148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I44" s="147"/>
    </row>
    <row r="45" spans="1:64" x14ac:dyDescent="0.25">
      <c r="C45" s="148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I45" s="147"/>
    </row>
    <row r="46" spans="1:64" x14ac:dyDescent="0.25">
      <c r="C46" s="148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I46" s="147"/>
    </row>
    <row r="47" spans="1:64" x14ac:dyDescent="0.25">
      <c r="C47" s="148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I47" s="147"/>
    </row>
    <row r="48" spans="1:64" x14ac:dyDescent="0.25">
      <c r="C48" s="148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I48" s="147"/>
    </row>
    <row r="49" spans="3:61" x14ac:dyDescent="0.25">
      <c r="C49" s="148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I49" s="147"/>
    </row>
    <row r="50" spans="3:61" x14ac:dyDescent="0.25">
      <c r="C50" s="148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I50" s="147"/>
    </row>
    <row r="51" spans="3:61" x14ac:dyDescent="0.25">
      <c r="C51" s="148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I51" s="147"/>
    </row>
    <row r="52" spans="3:61" x14ac:dyDescent="0.25">
      <c r="C52" s="148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I52" s="147"/>
    </row>
    <row r="53" spans="3:61" x14ac:dyDescent="0.25">
      <c r="C53" s="148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I53" s="147"/>
    </row>
    <row r="54" spans="3:61" x14ac:dyDescent="0.25">
      <c r="C54" s="148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I54" s="147"/>
    </row>
    <row r="55" spans="3:61" x14ac:dyDescent="0.25">
      <c r="C55" s="148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I55" s="147"/>
    </row>
    <row r="56" spans="3:61" x14ac:dyDescent="0.25">
      <c r="C56" s="148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I56" s="147"/>
    </row>
    <row r="57" spans="3:61" x14ac:dyDescent="0.25">
      <c r="C57" s="148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I57" s="147"/>
    </row>
    <row r="58" spans="3:61" x14ac:dyDescent="0.25">
      <c r="C58" s="148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I58" s="147"/>
    </row>
    <row r="59" spans="3:61" x14ac:dyDescent="0.25">
      <c r="C59" s="148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I59" s="147"/>
    </row>
    <row r="60" spans="3:61" x14ac:dyDescent="0.25">
      <c r="C60" s="148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I60" s="147"/>
    </row>
  </sheetData>
  <mergeCells count="28">
    <mergeCell ref="AP28:AX28"/>
    <mergeCell ref="V29:AD29"/>
    <mergeCell ref="AP29:AX29"/>
    <mergeCell ref="B9:BF9"/>
    <mergeCell ref="C15:W15"/>
    <mergeCell ref="C16:W16"/>
    <mergeCell ref="V30:AD30"/>
    <mergeCell ref="AP30:AX30"/>
    <mergeCell ref="V31:AD31"/>
    <mergeCell ref="AP31:AX31"/>
    <mergeCell ref="V32:AD32"/>
    <mergeCell ref="AP32:AX32"/>
    <mergeCell ref="V37:AD37"/>
    <mergeCell ref="AP37:AX37"/>
    <mergeCell ref="C19:BG19"/>
    <mergeCell ref="C7:BF8"/>
    <mergeCell ref="B25:BF25"/>
    <mergeCell ref="V34:AD34"/>
    <mergeCell ref="AP34:AX34"/>
    <mergeCell ref="V35:AD35"/>
    <mergeCell ref="AP35:AX35"/>
    <mergeCell ref="V36:AD36"/>
    <mergeCell ref="AP36:AX36"/>
    <mergeCell ref="D28:N28"/>
    <mergeCell ref="U28:AD28"/>
    <mergeCell ref="AE28:AO28"/>
    <mergeCell ref="V33:AD33"/>
    <mergeCell ref="AP33:AX33"/>
  </mergeCells>
  <conditionalFormatting sqref="BI21 D21:AU21 I11:N11 P11:T11 V11:AA11 AC11:AG11 AI11:AP11 AR11:BK11">
    <cfRule type="cellIs" dxfId="18" priority="13" stopIfTrue="1" operator="notEqual">
      <formula>D13</formula>
    </cfRule>
  </conditionalFormatting>
  <conditionalFormatting sqref="D14:AA14 D13:N13 P13:T13 V13:AA13 AC13:AG13 AI13:AP13 AR13:BK13 BI23:BI24 D23:AU24">
    <cfRule type="cellIs" dxfId="17" priority="12" operator="notEqual">
      <formula>D11</formula>
    </cfRule>
  </conditionalFormatting>
  <conditionalFormatting sqref="D11:H11">
    <cfRule type="cellIs" dxfId="16" priority="11" stopIfTrue="1" operator="notEqual">
      <formula>D13</formula>
    </cfRule>
  </conditionalFormatting>
  <conditionalFormatting sqref="BJ14 AB14:BG14">
    <cfRule type="cellIs" dxfId="15" priority="14" stopIfTrue="1" operator="notEqual">
      <formula>AC12</formula>
    </cfRule>
  </conditionalFormatting>
  <conditionalFormatting sqref="BH14">
    <cfRule type="cellIs" dxfId="14" priority="15" stopIfTrue="1" operator="notEqual">
      <formula>BJ12</formula>
    </cfRule>
  </conditionalFormatting>
  <conditionalFormatting sqref="BI14">
    <cfRule type="cellIs" dxfId="13" priority="16" stopIfTrue="1" operator="notEqual">
      <formula>AB12</formula>
    </cfRule>
  </conditionalFormatting>
  <conditionalFormatting sqref="AP29:AP37">
    <cfRule type="containsText" dxfId="12" priority="17" stopIfTrue="1" operator="containsText" text="APROVADO">
      <formula>NOT(ISERROR(SEARCH("APROVADO",AP29)))</formula>
    </cfRule>
    <cfRule type="containsText" dxfId="11" priority="18" stopIfTrue="1" operator="containsText" text="REPROVADO">
      <formula>NOT(ISERROR(SEARCH("REPROVADO",AP29)))</formula>
    </cfRule>
    <cfRule type="cellIs" dxfId="10" priority="19" stopIfTrue="1" operator="equal">
      <formula>$AP$29="REPROVADO"</formula>
    </cfRule>
  </conditionalFormatting>
  <conditionalFormatting sqref="O11">
    <cfRule type="cellIs" dxfId="9" priority="10" stopIfTrue="1" operator="notEqual">
      <formula>O13</formula>
    </cfRule>
  </conditionalFormatting>
  <conditionalFormatting sqref="O13">
    <cfRule type="cellIs" dxfId="8" priority="9" operator="notEqual">
      <formula>O11</formula>
    </cfRule>
  </conditionalFormatting>
  <conditionalFormatting sqref="U11">
    <cfRule type="cellIs" dxfId="7" priority="8" stopIfTrue="1" operator="notEqual">
      <formula>U13</formula>
    </cfRule>
  </conditionalFormatting>
  <conditionalFormatting sqref="U13">
    <cfRule type="cellIs" dxfId="6" priority="7" operator="notEqual">
      <formula>U11</formula>
    </cfRule>
  </conditionalFormatting>
  <conditionalFormatting sqref="AB11">
    <cfRule type="cellIs" dxfId="5" priority="6" stopIfTrue="1" operator="notEqual">
      <formula>AB13</formula>
    </cfRule>
  </conditionalFormatting>
  <conditionalFormatting sqref="AB13">
    <cfRule type="cellIs" dxfId="4" priority="5" operator="notEqual">
      <formula>AB11</formula>
    </cfRule>
  </conditionalFormatting>
  <conditionalFormatting sqref="AH11">
    <cfRule type="cellIs" dxfId="3" priority="4" stopIfTrue="1" operator="notEqual">
      <formula>AH13</formula>
    </cfRule>
  </conditionalFormatting>
  <conditionalFormatting sqref="AH13">
    <cfRule type="cellIs" dxfId="2" priority="3" operator="notEqual">
      <formula>AH11</formula>
    </cfRule>
  </conditionalFormatting>
  <conditionalFormatting sqref="AQ11">
    <cfRule type="cellIs" dxfId="1" priority="2" stopIfTrue="1" operator="notEqual">
      <formula>AQ13</formula>
    </cfRule>
  </conditionalFormatting>
  <conditionalFormatting sqref="AQ13">
    <cfRule type="cellIs" dxfId="0" priority="1" operator="notEqual">
      <formula>AQ11</formula>
    </cfRule>
  </conditionalFormatting>
  <printOptions horizontalCentered="1"/>
  <pageMargins left="0.11811023622047245" right="0.11811023622047245" top="0" bottom="0.78740157480314965" header="0.31496062992125984" footer="0.31496062992125984"/>
  <pageSetup paperSize="9" scale="53" orientation="landscape" r:id="rId1"/>
  <headerFooter>
    <oddFooter>&amp;LValidação de Código de Barras e Linha Digitável&amp;R&amp;D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BS89"/>
  <sheetViews>
    <sheetView topLeftCell="A4" workbookViewId="0">
      <selection activeCell="F7" sqref="F7"/>
    </sheetView>
  </sheetViews>
  <sheetFormatPr defaultColWidth="2.7109375" defaultRowHeight="12" x14ac:dyDescent="0.2"/>
  <cols>
    <col min="1" max="1" width="23.140625" style="35" bestFit="1" customWidth="1"/>
    <col min="2" max="12" width="3.7109375" style="3" customWidth="1"/>
    <col min="13" max="13" width="7" style="3" customWidth="1"/>
    <col min="14" max="47" width="3.7109375" style="3" customWidth="1"/>
    <col min="48" max="48" width="2" style="3" bestFit="1" customWidth="1"/>
    <col min="49" max="16384" width="2.7109375" style="3"/>
  </cols>
  <sheetData>
    <row r="1" spans="1:70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ht="12.75" thickBot="1" x14ac:dyDescent="0.25">
      <c r="A3" s="178" t="s">
        <v>32</v>
      </c>
      <c r="B3" s="178"/>
      <c r="C3" s="178"/>
      <c r="D3" s="178"/>
      <c r="E3" s="178"/>
      <c r="F3" s="17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178" t="s">
        <v>16</v>
      </c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4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x14ac:dyDescent="0.2">
      <c r="A4" s="184" t="s">
        <v>3</v>
      </c>
      <c r="B4" s="184"/>
      <c r="C4" s="184"/>
      <c r="D4" s="184"/>
      <c r="E4" s="184"/>
      <c r="F4" s="6">
        <f>HOMOLOGAÇÃO!F4</f>
        <v>0</v>
      </c>
      <c r="G4" s="6">
        <f>HOMOLOGAÇÃO!G4</f>
        <v>0</v>
      </c>
      <c r="H4" s="6">
        <f>HOMOLOGAÇÃO!H4</f>
        <v>0</v>
      </c>
      <c r="I4" s="6">
        <f>HOMOLOGAÇÃO!I4</f>
        <v>1</v>
      </c>
      <c r="J4" s="6">
        <f>HOMOLOGAÇÃO!J4</f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59" t="s">
        <v>33</v>
      </c>
      <c r="AB4" s="259"/>
      <c r="AC4" s="259"/>
      <c r="AD4" s="259"/>
      <c r="AE4" s="259"/>
      <c r="AF4" s="259"/>
      <c r="AG4" s="259"/>
      <c r="AH4" s="259"/>
      <c r="AI4" s="259"/>
      <c r="AJ4" s="259"/>
      <c r="AK4" s="6"/>
      <c r="AL4" s="258">
        <v>41685</v>
      </c>
      <c r="AM4" s="258"/>
      <c r="AN4" s="258"/>
      <c r="AO4" s="258"/>
      <c r="AP4" s="258"/>
      <c r="AQ4" s="258"/>
      <c r="AR4" s="258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x14ac:dyDescent="0.2">
      <c r="A5" s="184" t="s">
        <v>4</v>
      </c>
      <c r="B5" s="184"/>
      <c r="C5" s="184"/>
      <c r="D5" s="184"/>
      <c r="E5" s="184"/>
      <c r="F5" s="6">
        <f>HOMOLOGAÇÃO!F6</f>
        <v>0</v>
      </c>
      <c r="G5" s="6">
        <f>HOMOLOGAÇÃO!G6</f>
        <v>0</v>
      </c>
      <c r="H5" s="6">
        <f>HOMOLOGAÇÃO!H6</f>
        <v>0</v>
      </c>
      <c r="I5" s="6">
        <f>HOMOLOGAÇÃO!I6</f>
        <v>0</v>
      </c>
      <c r="J5" s="6">
        <f>HOMOLOGAÇÃO!J6</f>
        <v>0</v>
      </c>
      <c r="K5" s="6">
        <f>HOMOLOGAÇÃO!K6</f>
        <v>8</v>
      </c>
      <c r="L5" s="6">
        <f>HOMOLOGAÇÃO!L6</f>
        <v>3</v>
      </c>
      <c r="M5" s="6">
        <f>HOMOLOGAÇÃO!M6</f>
        <v>3</v>
      </c>
      <c r="N5" s="6">
        <f>HOMOLOGAÇÃO!N6</f>
        <v>3</v>
      </c>
      <c r="O5" s="6">
        <f>HOMOLOGAÇÃO!O6</f>
        <v>7</v>
      </c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8"/>
      <c r="AB5" s="9"/>
      <c r="AC5" s="9"/>
      <c r="AD5" s="9"/>
      <c r="AE5" s="9"/>
      <c r="AF5" s="2"/>
      <c r="AG5" s="2"/>
      <c r="AH5" s="2"/>
      <c r="AI5" s="2"/>
      <c r="AJ5" s="2"/>
      <c r="AK5" s="2"/>
      <c r="AL5" s="185">
        <v>36710</v>
      </c>
      <c r="AM5" s="185"/>
      <c r="AN5" s="185"/>
      <c r="AO5" s="185"/>
      <c r="AP5" s="185"/>
      <c r="AQ5" s="185"/>
      <c r="AR5" s="185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x14ac:dyDescent="0.2">
      <c r="A6" s="184" t="s">
        <v>5</v>
      </c>
      <c r="B6" s="184"/>
      <c r="C6" s="184"/>
      <c r="D6" s="184"/>
      <c r="E6" s="184"/>
      <c r="F6" s="6">
        <f>HOMOLOGAÇÃO!F5</f>
        <v>1</v>
      </c>
      <c r="G6" s="6">
        <f>HOMOLOGAÇÃO!G5</f>
        <v>2</v>
      </c>
      <c r="H6" s="6">
        <f>HOMOLOGAÇÃO!H5</f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7"/>
      <c r="AA6" s="8"/>
      <c r="AB6" s="10"/>
      <c r="AC6" s="10"/>
      <c r="AD6" s="10"/>
      <c r="AE6" s="10"/>
      <c r="AF6" s="176" t="s">
        <v>34</v>
      </c>
      <c r="AG6" s="177"/>
      <c r="AH6" s="177"/>
      <c r="AI6" s="177"/>
      <c r="AJ6" s="177"/>
      <c r="AK6" s="177"/>
      <c r="AL6" s="177"/>
      <c r="AM6" s="177">
        <f>AL4-AL5+1000</f>
        <v>5975</v>
      </c>
      <c r="AN6" s="177"/>
      <c r="AO6" s="177"/>
      <c r="AP6" s="177"/>
      <c r="AQ6" s="177"/>
      <c r="AR6" s="179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0" ht="12.75" thickBot="1" x14ac:dyDescent="0.25">
      <c r="A7" s="174" t="s">
        <v>6</v>
      </c>
      <c r="B7" s="174"/>
      <c r="C7" s="174"/>
      <c r="D7" s="174"/>
      <c r="E7" s="174"/>
      <c r="F7" s="6">
        <f>HOMOLOGAÇÃO!F7</f>
        <v>0</v>
      </c>
      <c r="G7" s="6">
        <f>HOMOLOGAÇÃO!G7</f>
        <v>0</v>
      </c>
      <c r="H7" s="6" t="str">
        <f>HOMOLOGAÇÃO!H7</f>
        <v>9</v>
      </c>
      <c r="I7" s="6" t="str">
        <f>HOMOLOGAÇÃO!I7</f>
        <v>6</v>
      </c>
      <c r="J7" s="6" t="str">
        <f>HOMOLOGAÇÃO!J7</f>
        <v>9</v>
      </c>
      <c r="K7" s="6" t="str">
        <f>HOMOLOGAÇÃO!K7</f>
        <v>2</v>
      </c>
      <c r="L7" s="6" t="str">
        <f>HOMOLOGAÇÃO!L7</f>
        <v>8</v>
      </c>
      <c r="M7" s="6" t="str">
        <f>HOMOLOGAÇÃO!M7</f>
        <v>1</v>
      </c>
      <c r="N7" s="6" t="str">
        <f>HOMOLOGAÇÃO!N7</f>
        <v>7</v>
      </c>
      <c r="O7" s="6" t="str">
        <f>HOMOLOGAÇÃO!O7</f>
        <v>9</v>
      </c>
      <c r="P7" s="2"/>
      <c r="Q7" s="2"/>
      <c r="R7" s="2"/>
      <c r="S7" s="2"/>
      <c r="T7" s="2"/>
      <c r="U7" s="2"/>
      <c r="V7" s="2"/>
      <c r="W7" s="2"/>
      <c r="X7" s="2"/>
      <c r="Y7" s="2"/>
      <c r="Z7" s="7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ht="12.75" thickBot="1" x14ac:dyDescent="0.25">
      <c r="A8" s="174" t="s">
        <v>11</v>
      </c>
      <c r="B8" s="174"/>
      <c r="C8" s="174"/>
      <c r="D8" s="174"/>
      <c r="E8" s="174"/>
      <c r="F8" s="6">
        <f>HOMOLOGAÇÃO!F8</f>
        <v>0</v>
      </c>
      <c r="G8" s="6">
        <f>HOMOLOGAÇÃO!G8</f>
        <v>0</v>
      </c>
      <c r="H8" s="6" t="str">
        <f>HOMOLOGAÇÃO!H8</f>
        <v>9</v>
      </c>
      <c r="I8" s="6" t="str">
        <f>HOMOLOGAÇÃO!I8</f>
        <v>6</v>
      </c>
      <c r="J8" s="6" t="str">
        <f>HOMOLOGAÇÃO!J8</f>
        <v>9</v>
      </c>
      <c r="K8" s="6" t="str">
        <f>HOMOLOGAÇÃO!K8</f>
        <v>2</v>
      </c>
      <c r="L8" s="6" t="str">
        <f>HOMOLOGAÇÃO!L8</f>
        <v>8</v>
      </c>
      <c r="M8" s="6" t="str">
        <f>HOMOLOGAÇÃO!M8</f>
        <v>1</v>
      </c>
      <c r="N8" s="6" t="str">
        <f>HOMOLOGAÇÃO!N8</f>
        <v>7</v>
      </c>
      <c r="O8" s="6" t="str">
        <f>HOMOLOGAÇÃO!O8</f>
        <v>9</v>
      </c>
      <c r="P8" s="42">
        <f>X17</f>
        <v>2</v>
      </c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x14ac:dyDescent="0.2">
      <c r="A9" s="174" t="s">
        <v>14</v>
      </c>
      <c r="B9" s="174"/>
      <c r="C9" s="174"/>
      <c r="D9" s="174"/>
      <c r="E9" s="174"/>
      <c r="F9" s="6">
        <f>HOMOLOGAÇÃO!F9</f>
        <v>6</v>
      </c>
      <c r="G9" s="6">
        <f>HOMOLOGAÇÃO!G9</f>
        <v>3</v>
      </c>
      <c r="H9" s="6">
        <f>HOMOLOGAÇÃO!H9</f>
        <v>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x14ac:dyDescent="0.2">
      <c r="A10" s="174" t="s">
        <v>13</v>
      </c>
      <c r="B10" s="174"/>
      <c r="C10" s="174"/>
      <c r="D10" s="174"/>
      <c r="E10" s="174"/>
      <c r="F10" s="6">
        <f>HOMOLOGAÇÃO!F10</f>
        <v>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7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x14ac:dyDescent="0.2">
      <c r="A11" s="174" t="s">
        <v>17</v>
      </c>
      <c r="B11" s="174"/>
      <c r="C11" s="174"/>
      <c r="D11" s="174"/>
      <c r="E11" s="174"/>
      <c r="F11" s="6">
        <f>HOMOLOGAÇÃO!F11</f>
        <v>0</v>
      </c>
      <c r="G11" s="6">
        <f>HOMOLOGAÇÃO!G11</f>
        <v>0</v>
      </c>
      <c r="H11" s="6">
        <f>HOMOLOGAÇÃO!H11</f>
        <v>0</v>
      </c>
      <c r="I11" s="6">
        <f>HOMOLOGAÇÃO!I11</f>
        <v>1</v>
      </c>
      <c r="J11" s="6">
        <f>HOMOLOGAÇÃO!J11</f>
        <v>2</v>
      </c>
      <c r="K11" s="6">
        <f>HOMOLOGAÇÃO!K11</f>
        <v>7</v>
      </c>
      <c r="L11" s="6">
        <f>HOMOLOGAÇÃO!L11</f>
        <v>5</v>
      </c>
      <c r="M11" s="6">
        <f>HOMOLOGAÇÃO!M11</f>
        <v>0</v>
      </c>
      <c r="N11" s="6">
        <f>HOMOLOGAÇÃO!N11</f>
        <v>0</v>
      </c>
      <c r="O11" s="6">
        <f>HOMOLOGAÇÃO!O11</f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7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x14ac:dyDescent="0.2">
      <c r="A12" s="174" t="s">
        <v>19</v>
      </c>
      <c r="B12" s="174"/>
      <c r="C12" s="174"/>
      <c r="D12" s="174"/>
      <c r="E12" s="174"/>
      <c r="F12" s="6">
        <f>HOMOLOGAÇÃO!F12</f>
        <v>5</v>
      </c>
      <c r="G12" s="6">
        <f>HOMOLOGAÇÃO!G12</f>
        <v>4</v>
      </c>
      <c r="H12" s="6">
        <f>HOMOLOGAÇÃO!H12</f>
        <v>4</v>
      </c>
      <c r="I12" s="6">
        <f>HOMOLOGAÇÃO!I12</f>
        <v>7</v>
      </c>
      <c r="J12" s="6">
        <f>HOMOLOGAÇÃO!J12</f>
        <v>3</v>
      </c>
      <c r="K12" s="6">
        <f>HOMOLOGAÇÃO!K12</f>
        <v>9</v>
      </c>
      <c r="L12" s="6">
        <f>HOMOLOGAÇÃO!L12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7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x14ac:dyDescent="0.2">
      <c r="A13" s="174" t="s">
        <v>23</v>
      </c>
      <c r="B13" s="174"/>
      <c r="C13" s="174"/>
      <c r="D13" s="174"/>
      <c r="E13" s="174"/>
      <c r="F13" s="6">
        <f>HOMOLOGAÇÃO!F13</f>
        <v>9</v>
      </c>
      <c r="G13" s="6">
        <f>HOMOLOGAÇÃO!G13</f>
        <v>2</v>
      </c>
      <c r="H13" s="6">
        <f>HOMOLOGAÇÃO!H13</f>
        <v>3</v>
      </c>
      <c r="I13" s="6">
        <f>HOMOLOGAÇÃO!I13</f>
        <v>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7"/>
      <c r="AA13" s="2"/>
      <c r="AB13" s="2"/>
      <c r="AC13" s="2"/>
      <c r="AD13" s="2"/>
      <c r="AE13" s="36">
        <f>ROUNDUP(A40,1)</f>
        <v>76.899999999999991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ht="12.75" thickBot="1" x14ac:dyDescent="0.25">
      <c r="A15" s="11" t="s">
        <v>31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4"/>
      <c r="AN15" s="4"/>
      <c r="AO15" s="4"/>
      <c r="AP15" s="4"/>
      <c r="AQ15" s="4"/>
      <c r="AR15" s="4"/>
      <c r="AS15" s="4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s="13" customFormat="1" ht="12.75" thickBot="1" x14ac:dyDescent="0.25">
      <c r="A16" s="10"/>
      <c r="B16" s="12" t="s">
        <v>7</v>
      </c>
      <c r="C16" s="12" t="s">
        <v>7</v>
      </c>
      <c r="D16" s="12" t="s">
        <v>7</v>
      </c>
      <c r="E16" s="12" t="s">
        <v>7</v>
      </c>
      <c r="F16" s="12" t="s">
        <v>8</v>
      </c>
      <c r="G16" s="12" t="s">
        <v>8</v>
      </c>
      <c r="H16" s="12" t="s">
        <v>8</v>
      </c>
      <c r="I16" s="12" t="s">
        <v>9</v>
      </c>
      <c r="J16" s="12" t="s">
        <v>9</v>
      </c>
      <c r="K16" s="12" t="s">
        <v>9</v>
      </c>
      <c r="L16" s="12" t="s">
        <v>9</v>
      </c>
      <c r="M16" s="12" t="s">
        <v>9</v>
      </c>
      <c r="N16" s="12" t="s">
        <v>9</v>
      </c>
      <c r="O16" s="12" t="s">
        <v>9</v>
      </c>
      <c r="P16" s="12" t="s">
        <v>9</v>
      </c>
      <c r="Q16" s="12" t="s">
        <v>9</v>
      </c>
      <c r="R16" s="12" t="s">
        <v>9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1:70" s="17" customFormat="1" ht="12.75" thickBot="1" x14ac:dyDescent="0.25">
      <c r="A17" s="14"/>
      <c r="B17" s="15">
        <f>F4</f>
        <v>0</v>
      </c>
      <c r="C17" s="15">
        <f>G4</f>
        <v>0</v>
      </c>
      <c r="D17" s="15">
        <f>H4</f>
        <v>0</v>
      </c>
      <c r="E17" s="15">
        <f>I4</f>
        <v>1</v>
      </c>
      <c r="F17" s="15">
        <f>F6</f>
        <v>1</v>
      </c>
      <c r="G17" s="15">
        <f>G6</f>
        <v>2</v>
      </c>
      <c r="H17" s="15">
        <f>H6</f>
        <v>1</v>
      </c>
      <c r="I17" s="15">
        <f t="shared" ref="I17:R17" si="0">F7</f>
        <v>0</v>
      </c>
      <c r="J17" s="15">
        <f t="shared" si="0"/>
        <v>0</v>
      </c>
      <c r="K17" s="15" t="str">
        <f t="shared" si="0"/>
        <v>9</v>
      </c>
      <c r="L17" s="15" t="str">
        <f t="shared" si="0"/>
        <v>6</v>
      </c>
      <c r="M17" s="15" t="str">
        <f t="shared" si="0"/>
        <v>9</v>
      </c>
      <c r="N17" s="15" t="str">
        <f t="shared" si="0"/>
        <v>2</v>
      </c>
      <c r="O17" s="15" t="str">
        <f t="shared" si="0"/>
        <v>8</v>
      </c>
      <c r="P17" s="15" t="str">
        <f t="shared" si="0"/>
        <v>1</v>
      </c>
      <c r="Q17" s="15" t="str">
        <f t="shared" si="0"/>
        <v>7</v>
      </c>
      <c r="R17" s="15" t="str">
        <f t="shared" si="0"/>
        <v>9</v>
      </c>
      <c r="S17" s="16"/>
      <c r="T17" s="16"/>
      <c r="U17" s="16"/>
      <c r="V17" s="16"/>
      <c r="W17" s="20" t="s">
        <v>2</v>
      </c>
      <c r="X17" s="21">
        <f>L27</f>
        <v>2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x14ac:dyDescent="0.2">
      <c r="A18" s="10" t="s">
        <v>10</v>
      </c>
      <c r="B18" s="2">
        <v>2</v>
      </c>
      <c r="C18" s="2">
        <v>1</v>
      </c>
      <c r="D18" s="2">
        <v>2</v>
      </c>
      <c r="E18" s="2">
        <v>1</v>
      </c>
      <c r="F18" s="2">
        <v>2</v>
      </c>
      <c r="G18" s="2">
        <v>1</v>
      </c>
      <c r="H18" s="2">
        <v>2</v>
      </c>
      <c r="I18" s="2">
        <v>1</v>
      </c>
      <c r="J18" s="2">
        <v>2</v>
      </c>
      <c r="K18" s="2">
        <v>1</v>
      </c>
      <c r="L18" s="2">
        <v>2</v>
      </c>
      <c r="M18" s="2">
        <v>1</v>
      </c>
      <c r="N18" s="2">
        <v>2</v>
      </c>
      <c r="O18" s="2">
        <v>1</v>
      </c>
      <c r="P18" s="2">
        <v>2</v>
      </c>
      <c r="Q18" s="2">
        <v>1</v>
      </c>
      <c r="R18" s="2">
        <v>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x14ac:dyDescent="0.2">
      <c r="A20" s="1"/>
      <c r="B20" s="2">
        <f>B17*B18</f>
        <v>0</v>
      </c>
      <c r="C20" s="2">
        <f t="shared" ref="C20:R20" si="1">C17*C18</f>
        <v>0</v>
      </c>
      <c r="D20" s="2">
        <f t="shared" si="1"/>
        <v>0</v>
      </c>
      <c r="E20" s="2">
        <f t="shared" si="1"/>
        <v>1</v>
      </c>
      <c r="F20" s="2">
        <f t="shared" si="1"/>
        <v>2</v>
      </c>
      <c r="G20" s="2">
        <f t="shared" si="1"/>
        <v>2</v>
      </c>
      <c r="H20" s="2">
        <f t="shared" si="1"/>
        <v>2</v>
      </c>
      <c r="I20" s="2">
        <f t="shared" si="1"/>
        <v>0</v>
      </c>
      <c r="J20" s="2">
        <f t="shared" si="1"/>
        <v>0</v>
      </c>
      <c r="K20" s="2">
        <f t="shared" si="1"/>
        <v>9</v>
      </c>
      <c r="L20" s="2">
        <f t="shared" si="1"/>
        <v>12</v>
      </c>
      <c r="M20" s="2">
        <f t="shared" si="1"/>
        <v>9</v>
      </c>
      <c r="N20" s="2">
        <f t="shared" si="1"/>
        <v>4</v>
      </c>
      <c r="O20" s="2">
        <f t="shared" si="1"/>
        <v>8</v>
      </c>
      <c r="P20" s="2">
        <f t="shared" si="1"/>
        <v>2</v>
      </c>
      <c r="Q20" s="2">
        <f t="shared" si="1"/>
        <v>7</v>
      </c>
      <c r="R20" s="2">
        <f t="shared" si="1"/>
        <v>18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ht="12.75" thickBot="1" x14ac:dyDescent="0.25">
      <c r="A21" s="18" t="s">
        <v>26</v>
      </c>
      <c r="B21" s="19">
        <v>0</v>
      </c>
      <c r="C21" s="19">
        <v>0</v>
      </c>
      <c r="D21" s="19">
        <v>0</v>
      </c>
      <c r="E21" s="19">
        <v>1</v>
      </c>
      <c r="F21" s="19">
        <v>2</v>
      </c>
      <c r="G21" s="19">
        <v>2</v>
      </c>
      <c r="H21" s="19">
        <v>2</v>
      </c>
      <c r="I21" s="19">
        <v>0</v>
      </c>
      <c r="J21" s="19">
        <v>0</v>
      </c>
      <c r="K21" s="19">
        <v>0</v>
      </c>
      <c r="L21" s="19">
        <v>0</v>
      </c>
      <c r="M21" s="19">
        <v>2</v>
      </c>
      <c r="N21" s="19">
        <v>0</v>
      </c>
      <c r="O21" s="19">
        <v>4</v>
      </c>
      <c r="P21" s="19">
        <v>1</v>
      </c>
      <c r="Q21" s="19">
        <v>7</v>
      </c>
      <c r="R21" s="19">
        <v>9</v>
      </c>
      <c r="S21" s="2" t="s">
        <v>1</v>
      </c>
      <c r="T21" s="2">
        <f>SUM(B21:R21)</f>
        <v>30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36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ht="12.75" thickBot="1" x14ac:dyDescent="0.25">
      <c r="A22" s="1"/>
      <c r="B22" s="39">
        <f>IF(B20&gt;9,RIGHT(B20,1),B20)</f>
        <v>0</v>
      </c>
      <c r="C22" s="39">
        <f>IF(B20&gt;9,LEFT(B20,1),0)</f>
        <v>0</v>
      </c>
      <c r="D22" s="39">
        <f>IF(C20&gt;9,RIGHT(C20,1),C20)</f>
        <v>0</v>
      </c>
      <c r="E22" s="39">
        <f>IF(C20&gt;9,LEFT(C20,1),0)</f>
        <v>0</v>
      </c>
      <c r="F22" s="39">
        <f>IF(D20&gt;9,RIGHT(D20,1),D20)</f>
        <v>0</v>
      </c>
      <c r="G22" s="39">
        <f>IF(D20&gt;9,LEFT(D20,1),0)</f>
        <v>0</v>
      </c>
      <c r="H22" s="39">
        <f>IF(E20&gt;9,RIGHT(E20,1),E20)</f>
        <v>1</v>
      </c>
      <c r="I22" s="39">
        <f>IF(E20&gt;9,LEFT(E20,1),0)</f>
        <v>0</v>
      </c>
      <c r="J22" s="39">
        <f>IF(F20&gt;9,RIGHT(F20,1),F20)</f>
        <v>2</v>
      </c>
      <c r="K22" s="39">
        <f>IF(F20&gt;9,LEFT(F20,1),0)</f>
        <v>0</v>
      </c>
      <c r="L22" s="39">
        <f>IF(G20&gt;9,RIGHT(G20,1),G20)</f>
        <v>2</v>
      </c>
      <c r="M22" s="39">
        <f>IF(G20&gt;9,LEFT(G20,1),0)</f>
        <v>0</v>
      </c>
      <c r="N22" s="39">
        <f>IF(H20&gt;9,RIGHT(H20,1),H20)</f>
        <v>2</v>
      </c>
      <c r="O22" s="39">
        <f>IF(H20&gt;9,LEFT(H20,1),0)</f>
        <v>0</v>
      </c>
      <c r="P22" s="39">
        <f>IF(I20&gt;9,RIGHT(I20,1),I20)</f>
        <v>0</v>
      </c>
      <c r="Q22" s="39">
        <f>IF(I20&gt;9,LEFT(I20,1),0)</f>
        <v>0</v>
      </c>
      <c r="R22" s="39">
        <f>IF(J20&gt;9,RIGHT(J20,1),J20)</f>
        <v>0</v>
      </c>
      <c r="S22" s="39">
        <f>IF(J20&gt;9,LEFT(J20,1),0)</f>
        <v>0</v>
      </c>
      <c r="T22" s="39">
        <f>IF(K20&gt;9,RIGHT(K20,1),K20)</f>
        <v>9</v>
      </c>
      <c r="U22" s="39">
        <f>IF(K20&gt;9,LEFT(K20,1),0)</f>
        <v>0</v>
      </c>
      <c r="V22" s="39" t="str">
        <f>IF(L20&gt;9,RIGHT(L20,1),L20)</f>
        <v>2</v>
      </c>
      <c r="W22" s="39" t="str">
        <f>IF(L20&gt;9,LEFT(L20,1),0)</f>
        <v>1</v>
      </c>
      <c r="X22" s="39">
        <f>IF(M20&gt;9,RIGHT(M20,1),M20)</f>
        <v>9</v>
      </c>
      <c r="Y22" s="39">
        <f>IF(M20&gt;9,LEFT(M20,1),0)</f>
        <v>0</v>
      </c>
      <c r="Z22" s="39">
        <f>IF(N20&gt;9,RIGHT(N20,1),N20)</f>
        <v>4</v>
      </c>
      <c r="AA22" s="39">
        <f>IF(N20&gt;9,LEFT(N20,1),0)</f>
        <v>0</v>
      </c>
      <c r="AB22" s="39">
        <f>IF(O20&gt;9,RIGHT(O20,1),O20)</f>
        <v>8</v>
      </c>
      <c r="AC22" s="39">
        <f>IF(O20&gt;9,LEFT(O20,1),0)</f>
        <v>0</v>
      </c>
      <c r="AD22" s="39">
        <f>IF(P20&gt;9,RIGHT(P20,1),P20)</f>
        <v>2</v>
      </c>
      <c r="AE22" s="39">
        <f>IF(P20&gt;9,LEFT(P20*1,1),0)</f>
        <v>0</v>
      </c>
      <c r="AF22" s="39">
        <f>IF(Q20&gt;9,RIGHT(Q20,1),Q20)</f>
        <v>7</v>
      </c>
      <c r="AG22" s="39">
        <f>IF(Q20&gt;9,LEFT(Q20,1),0)</f>
        <v>0</v>
      </c>
      <c r="AH22" s="40" t="str">
        <f>IF(R20&gt;9,RIGHT(R20,1),R20)</f>
        <v>8</v>
      </c>
      <c r="AI22" s="41" t="str">
        <f>IF(R20&gt;9,LEFT(R20,1),0)</f>
        <v>1</v>
      </c>
      <c r="AJ22" s="2"/>
      <c r="AK22" s="2"/>
      <c r="AL22" s="36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ht="12.75" thickBot="1" x14ac:dyDescent="0.25">
      <c r="A23" s="1"/>
      <c r="B23" s="40">
        <f>B22*1</f>
        <v>0</v>
      </c>
      <c r="C23" s="40">
        <f t="shared" ref="C23:AI23" si="2">C22*1</f>
        <v>0</v>
      </c>
      <c r="D23" s="40">
        <f t="shared" si="2"/>
        <v>0</v>
      </c>
      <c r="E23" s="40">
        <f t="shared" si="2"/>
        <v>0</v>
      </c>
      <c r="F23" s="40">
        <f t="shared" si="2"/>
        <v>0</v>
      </c>
      <c r="G23" s="40">
        <f t="shared" si="2"/>
        <v>0</v>
      </c>
      <c r="H23" s="40">
        <f t="shared" si="2"/>
        <v>1</v>
      </c>
      <c r="I23" s="40">
        <f t="shared" si="2"/>
        <v>0</v>
      </c>
      <c r="J23" s="40">
        <f t="shared" si="2"/>
        <v>2</v>
      </c>
      <c r="K23" s="40">
        <f t="shared" si="2"/>
        <v>0</v>
      </c>
      <c r="L23" s="40">
        <f t="shared" si="2"/>
        <v>2</v>
      </c>
      <c r="M23" s="40">
        <f t="shared" si="2"/>
        <v>0</v>
      </c>
      <c r="N23" s="40">
        <f t="shared" si="2"/>
        <v>2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40">
        <f t="shared" si="2"/>
        <v>0</v>
      </c>
      <c r="S23" s="40">
        <f t="shared" si="2"/>
        <v>0</v>
      </c>
      <c r="T23" s="40">
        <f t="shared" si="2"/>
        <v>9</v>
      </c>
      <c r="U23" s="40">
        <f t="shared" si="2"/>
        <v>0</v>
      </c>
      <c r="V23" s="40">
        <f t="shared" si="2"/>
        <v>2</v>
      </c>
      <c r="W23" s="40">
        <f t="shared" si="2"/>
        <v>1</v>
      </c>
      <c r="X23" s="40">
        <f t="shared" si="2"/>
        <v>9</v>
      </c>
      <c r="Y23" s="40">
        <f t="shared" si="2"/>
        <v>0</v>
      </c>
      <c r="Z23" s="40">
        <f t="shared" si="2"/>
        <v>4</v>
      </c>
      <c r="AA23" s="40">
        <f t="shared" si="2"/>
        <v>0</v>
      </c>
      <c r="AB23" s="40">
        <f t="shared" si="2"/>
        <v>8</v>
      </c>
      <c r="AC23" s="40">
        <f t="shared" si="2"/>
        <v>0</v>
      </c>
      <c r="AD23" s="40">
        <f t="shared" si="2"/>
        <v>2</v>
      </c>
      <c r="AE23" s="40">
        <f t="shared" si="2"/>
        <v>0</v>
      </c>
      <c r="AF23" s="40">
        <f t="shared" si="2"/>
        <v>7</v>
      </c>
      <c r="AG23" s="40">
        <f t="shared" si="2"/>
        <v>0</v>
      </c>
      <c r="AH23" s="40">
        <f t="shared" si="2"/>
        <v>8</v>
      </c>
      <c r="AI23" s="41">
        <f t="shared" si="2"/>
        <v>1</v>
      </c>
      <c r="AJ23" s="2"/>
      <c r="AK23" s="2"/>
      <c r="AL23" s="22">
        <f>SUM(B23:AI23)</f>
        <v>58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ht="12.75" thickBot="1" x14ac:dyDescent="0.25">
      <c r="A24" s="1"/>
      <c r="B24" s="242">
        <v>1</v>
      </c>
      <c r="C24" s="243"/>
      <c r="D24" s="242">
        <v>2</v>
      </c>
      <c r="E24" s="243"/>
      <c r="F24" s="242" t="s">
        <v>49</v>
      </c>
      <c r="G24" s="243"/>
      <c r="H24" s="242" t="s">
        <v>50</v>
      </c>
      <c r="I24" s="243"/>
      <c r="J24" s="242" t="s">
        <v>21</v>
      </c>
      <c r="K24" s="243"/>
      <c r="L24" s="242" t="s">
        <v>51</v>
      </c>
      <c r="M24" s="243"/>
      <c r="N24" s="242" t="s">
        <v>52</v>
      </c>
      <c r="O24" s="243"/>
      <c r="P24" s="242" t="s">
        <v>53</v>
      </c>
      <c r="Q24" s="243"/>
      <c r="R24" s="242" t="s">
        <v>54</v>
      </c>
      <c r="S24" s="243"/>
      <c r="T24" s="242" t="s">
        <v>55</v>
      </c>
      <c r="U24" s="243"/>
      <c r="V24" s="242" t="s">
        <v>24</v>
      </c>
      <c r="W24" s="243"/>
      <c r="X24" s="242" t="s">
        <v>20</v>
      </c>
      <c r="Y24" s="243"/>
      <c r="Z24" s="242" t="s">
        <v>9</v>
      </c>
      <c r="AA24" s="243"/>
      <c r="AB24" s="242" t="s">
        <v>18</v>
      </c>
      <c r="AC24" s="243"/>
      <c r="AD24" s="242" t="s">
        <v>56</v>
      </c>
      <c r="AE24" s="243"/>
      <c r="AF24" s="242" t="s">
        <v>57</v>
      </c>
      <c r="AG24" s="243"/>
      <c r="AH24" s="242" t="s">
        <v>58</v>
      </c>
      <c r="AI24" s="24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x14ac:dyDescent="0.2">
      <c r="A27" s="250">
        <f>AL23/10</f>
        <v>5.8</v>
      </c>
      <c r="B27" s="251" t="s">
        <v>30</v>
      </c>
      <c r="C27" s="251"/>
      <c r="D27" s="251"/>
      <c r="E27" s="251"/>
      <c r="F27" s="251"/>
      <c r="G27" s="251"/>
      <c r="H27" s="251"/>
      <c r="I27" s="252" t="str">
        <f>IFERROR(RIGHT(A27,LEN(A27)-SEARCH(",",A27,1)),0)</f>
        <v>8</v>
      </c>
      <c r="J27" s="252"/>
      <c r="K27" s="252"/>
      <c r="L27" s="253">
        <f>IF(I27=0,0,10-I27)</f>
        <v>2</v>
      </c>
      <c r="M27" s="253"/>
      <c r="N27" s="253"/>
      <c r="O27" s="253"/>
      <c r="P27" s="253"/>
      <c r="Q27" s="253"/>
      <c r="R27" s="253"/>
      <c r="S27" s="253"/>
      <c r="T27" s="25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x14ac:dyDescent="0.2">
      <c r="A28" s="250"/>
      <c r="B28" s="251"/>
      <c r="C28" s="251"/>
      <c r="D28" s="251"/>
      <c r="E28" s="251"/>
      <c r="F28" s="251"/>
      <c r="G28" s="251"/>
      <c r="H28" s="251"/>
      <c r="I28" s="252"/>
      <c r="J28" s="252"/>
      <c r="K28" s="252"/>
      <c r="L28" s="253"/>
      <c r="M28" s="253"/>
      <c r="N28" s="253"/>
      <c r="O28" s="253"/>
      <c r="P28" s="253"/>
      <c r="Q28" s="253"/>
      <c r="R28" s="253"/>
      <c r="S28" s="253"/>
      <c r="T28" s="253"/>
      <c r="U28" s="22">
        <f>L27</f>
        <v>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ht="12.75" thickBot="1" x14ac:dyDescent="0.25">
      <c r="A30" s="178" t="s">
        <v>15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s="13" customFormat="1" x14ac:dyDescent="0.2">
      <c r="A31" s="10"/>
      <c r="B31" s="23" t="s">
        <v>7</v>
      </c>
      <c r="C31" s="13" t="s">
        <v>7</v>
      </c>
      <c r="D31" s="13" t="s">
        <v>7</v>
      </c>
      <c r="E31" s="13" t="s">
        <v>7</v>
      </c>
      <c r="F31" s="13" t="s">
        <v>8</v>
      </c>
      <c r="G31" s="13" t="s">
        <v>8</v>
      </c>
      <c r="H31" s="13" t="s">
        <v>8</v>
      </c>
      <c r="I31" s="13" t="s">
        <v>18</v>
      </c>
      <c r="J31" s="13" t="s">
        <v>18</v>
      </c>
      <c r="K31" s="13" t="s">
        <v>18</v>
      </c>
      <c r="L31" s="13" t="s">
        <v>18</v>
      </c>
      <c r="M31" s="13" t="s">
        <v>18</v>
      </c>
      <c r="N31" s="13" t="s">
        <v>18</v>
      </c>
      <c r="O31" s="13" t="s">
        <v>18</v>
      </c>
      <c r="P31" s="13" t="s">
        <v>9</v>
      </c>
      <c r="Q31" s="13" t="s">
        <v>9</v>
      </c>
      <c r="R31" s="13" t="s">
        <v>9</v>
      </c>
      <c r="S31" s="13" t="s">
        <v>9</v>
      </c>
      <c r="T31" s="13" t="s">
        <v>9</v>
      </c>
      <c r="U31" s="13" t="s">
        <v>9</v>
      </c>
      <c r="V31" s="13" t="s">
        <v>9</v>
      </c>
      <c r="W31" s="13" t="s">
        <v>9</v>
      </c>
      <c r="X31" s="13" t="s">
        <v>9</v>
      </c>
      <c r="Y31" s="13" t="s">
        <v>9</v>
      </c>
      <c r="Z31" s="13" t="s">
        <v>9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1:70" x14ac:dyDescent="0.2">
      <c r="A32" s="1"/>
      <c r="B32" s="24">
        <f>F4</f>
        <v>0</v>
      </c>
      <c r="C32" s="24">
        <f>G4</f>
        <v>0</v>
      </c>
      <c r="D32" s="24">
        <f>H4</f>
        <v>0</v>
      </c>
      <c r="E32" s="24">
        <f>I4</f>
        <v>1</v>
      </c>
      <c r="F32" s="24">
        <f>F6</f>
        <v>1</v>
      </c>
      <c r="G32" s="24">
        <f>G6</f>
        <v>2</v>
      </c>
      <c r="H32" s="24">
        <f>H6</f>
        <v>1</v>
      </c>
      <c r="I32" s="24">
        <f t="shared" ref="I32:O32" si="3">F12</f>
        <v>5</v>
      </c>
      <c r="J32" s="24">
        <f t="shared" si="3"/>
        <v>4</v>
      </c>
      <c r="K32" s="24">
        <f t="shared" si="3"/>
        <v>4</v>
      </c>
      <c r="L32" s="24">
        <f t="shared" si="3"/>
        <v>7</v>
      </c>
      <c r="M32" s="24">
        <f t="shared" si="3"/>
        <v>3</v>
      </c>
      <c r="N32" s="24">
        <f t="shared" si="3"/>
        <v>9</v>
      </c>
      <c r="O32" s="24">
        <f t="shared" si="3"/>
        <v>0</v>
      </c>
      <c r="P32" s="24">
        <f t="shared" ref="P32:Z32" si="4">F8</f>
        <v>0</v>
      </c>
      <c r="Q32" s="24">
        <f t="shared" si="4"/>
        <v>0</v>
      </c>
      <c r="R32" s="24" t="str">
        <f t="shared" si="4"/>
        <v>9</v>
      </c>
      <c r="S32" s="24" t="str">
        <f t="shared" si="4"/>
        <v>6</v>
      </c>
      <c r="T32" s="24" t="str">
        <f t="shared" si="4"/>
        <v>9</v>
      </c>
      <c r="U32" s="24" t="str">
        <f t="shared" si="4"/>
        <v>2</v>
      </c>
      <c r="V32" s="24" t="str">
        <f t="shared" si="4"/>
        <v>8</v>
      </c>
      <c r="W32" s="24" t="str">
        <f t="shared" si="4"/>
        <v>1</v>
      </c>
      <c r="X32" s="24" t="str">
        <f t="shared" si="4"/>
        <v>7</v>
      </c>
      <c r="Y32" s="24" t="str">
        <f t="shared" si="4"/>
        <v>9</v>
      </c>
      <c r="Z32" s="24">
        <f t="shared" si="4"/>
        <v>2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1" ht="12.75" thickBot="1" x14ac:dyDescent="0.25">
      <c r="A34" s="175" t="s">
        <v>48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1" s="13" customFormat="1" x14ac:dyDescent="0.2">
      <c r="A35" s="10"/>
      <c r="B35" s="12" t="s">
        <v>0</v>
      </c>
      <c r="C35" s="12" t="s">
        <v>0</v>
      </c>
      <c r="D35" s="12" t="s">
        <v>0</v>
      </c>
      <c r="E35" s="12" t="s">
        <v>20</v>
      </c>
      <c r="F35" s="12" t="s">
        <v>21</v>
      </c>
      <c r="G35" s="12" t="s">
        <v>21</v>
      </c>
      <c r="H35" s="12" t="s">
        <v>21</v>
      </c>
      <c r="I35" s="12" t="s">
        <v>21</v>
      </c>
      <c r="J35" s="12" t="s">
        <v>22</v>
      </c>
      <c r="K35" s="12" t="s">
        <v>22</v>
      </c>
      <c r="L35" s="12" t="s">
        <v>22</v>
      </c>
      <c r="M35" s="12" t="s">
        <v>22</v>
      </c>
      <c r="N35" s="12" t="s">
        <v>22</v>
      </c>
      <c r="O35" s="12" t="s">
        <v>22</v>
      </c>
      <c r="P35" s="12" t="s">
        <v>22</v>
      </c>
      <c r="Q35" s="12" t="s">
        <v>22</v>
      </c>
      <c r="R35" s="12" t="s">
        <v>22</v>
      </c>
      <c r="S35" s="12" t="s">
        <v>22</v>
      </c>
      <c r="T35" s="12" t="s">
        <v>24</v>
      </c>
      <c r="U35" s="12" t="s">
        <v>24</v>
      </c>
      <c r="V35" s="12" t="s">
        <v>24</v>
      </c>
      <c r="W35" s="12" t="s">
        <v>24</v>
      </c>
      <c r="X35" s="12" t="s">
        <v>24</v>
      </c>
      <c r="Y35" s="12" t="s">
        <v>24</v>
      </c>
      <c r="Z35" s="12" t="s">
        <v>24</v>
      </c>
      <c r="AA35" s="12" t="s">
        <v>24</v>
      </c>
      <c r="AB35" s="12" t="s">
        <v>24</v>
      </c>
      <c r="AC35" s="12" t="s">
        <v>24</v>
      </c>
      <c r="AD35" s="12" t="s">
        <v>24</v>
      </c>
      <c r="AE35" s="12" t="s">
        <v>24</v>
      </c>
      <c r="AF35" s="12" t="s">
        <v>24</v>
      </c>
      <c r="AG35" s="12" t="s">
        <v>24</v>
      </c>
      <c r="AH35" s="12" t="s">
        <v>24</v>
      </c>
      <c r="AI35" s="12" t="s">
        <v>24</v>
      </c>
      <c r="AJ35" s="12" t="s">
        <v>24</v>
      </c>
      <c r="AK35" s="12" t="s">
        <v>24</v>
      </c>
      <c r="AL35" s="12" t="s">
        <v>24</v>
      </c>
      <c r="AM35" s="12" t="s">
        <v>24</v>
      </c>
      <c r="AN35" s="12" t="s">
        <v>24</v>
      </c>
      <c r="AO35" s="12" t="s">
        <v>24</v>
      </c>
      <c r="AP35" s="12" t="s">
        <v>24</v>
      </c>
      <c r="AQ35" s="12" t="s">
        <v>24</v>
      </c>
      <c r="AR35" s="12" t="s">
        <v>24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</row>
    <row r="36" spans="1:71" x14ac:dyDescent="0.2">
      <c r="A36" s="1"/>
      <c r="B36" s="24">
        <f>F9</f>
        <v>6</v>
      </c>
      <c r="C36" s="24">
        <f>G9</f>
        <v>3</v>
      </c>
      <c r="D36" s="24">
        <f>H9</f>
        <v>3</v>
      </c>
      <c r="E36" s="24">
        <f>F10</f>
        <v>9</v>
      </c>
      <c r="F36" s="24">
        <f>F13</f>
        <v>9</v>
      </c>
      <c r="G36" s="24">
        <f>G13</f>
        <v>2</v>
      </c>
      <c r="H36" s="24">
        <f>H13</f>
        <v>3</v>
      </c>
      <c r="I36" s="24">
        <f>I13</f>
        <v>6</v>
      </c>
      <c r="J36" s="24">
        <f t="shared" ref="J36:S36" si="5">F11</f>
        <v>0</v>
      </c>
      <c r="K36" s="24">
        <f t="shared" si="5"/>
        <v>0</v>
      </c>
      <c r="L36" s="24">
        <f t="shared" si="5"/>
        <v>0</v>
      </c>
      <c r="M36" s="24">
        <f t="shared" si="5"/>
        <v>1</v>
      </c>
      <c r="N36" s="24">
        <f t="shared" si="5"/>
        <v>2</v>
      </c>
      <c r="O36" s="24">
        <f t="shared" si="5"/>
        <v>7</v>
      </c>
      <c r="P36" s="24">
        <f t="shared" si="5"/>
        <v>5</v>
      </c>
      <c r="Q36" s="24">
        <f t="shared" si="5"/>
        <v>0</v>
      </c>
      <c r="R36" s="24">
        <f t="shared" si="5"/>
        <v>0</v>
      </c>
      <c r="S36" s="24">
        <f t="shared" si="5"/>
        <v>0</v>
      </c>
      <c r="T36" s="24">
        <f>B32</f>
        <v>0</v>
      </c>
      <c r="U36" s="24">
        <f t="shared" ref="U36:AR36" si="6">C32</f>
        <v>0</v>
      </c>
      <c r="V36" s="24">
        <f t="shared" si="6"/>
        <v>0</v>
      </c>
      <c r="W36" s="24">
        <f t="shared" si="6"/>
        <v>1</v>
      </c>
      <c r="X36" s="24">
        <f t="shared" si="6"/>
        <v>1</v>
      </c>
      <c r="Y36" s="24">
        <f t="shared" si="6"/>
        <v>2</v>
      </c>
      <c r="Z36" s="24">
        <f t="shared" si="6"/>
        <v>1</v>
      </c>
      <c r="AA36" s="24">
        <f t="shared" si="6"/>
        <v>5</v>
      </c>
      <c r="AB36" s="24">
        <f t="shared" si="6"/>
        <v>4</v>
      </c>
      <c r="AC36" s="24">
        <f t="shared" si="6"/>
        <v>4</v>
      </c>
      <c r="AD36" s="24">
        <f t="shared" si="6"/>
        <v>7</v>
      </c>
      <c r="AE36" s="24">
        <f t="shared" si="6"/>
        <v>3</v>
      </c>
      <c r="AF36" s="24">
        <f t="shared" si="6"/>
        <v>9</v>
      </c>
      <c r="AG36" s="24">
        <f t="shared" si="6"/>
        <v>0</v>
      </c>
      <c r="AH36" s="24">
        <f t="shared" si="6"/>
        <v>0</v>
      </c>
      <c r="AI36" s="24">
        <f t="shared" si="6"/>
        <v>0</v>
      </c>
      <c r="AJ36" s="24" t="str">
        <f t="shared" si="6"/>
        <v>9</v>
      </c>
      <c r="AK36" s="24" t="str">
        <f t="shared" si="6"/>
        <v>6</v>
      </c>
      <c r="AL36" s="24" t="str">
        <f t="shared" si="6"/>
        <v>9</v>
      </c>
      <c r="AM36" s="24" t="str">
        <f t="shared" si="6"/>
        <v>2</v>
      </c>
      <c r="AN36" s="24" t="str">
        <f t="shared" si="6"/>
        <v>8</v>
      </c>
      <c r="AO36" s="24" t="str">
        <f t="shared" si="6"/>
        <v>1</v>
      </c>
      <c r="AP36" s="24" t="str">
        <f t="shared" si="6"/>
        <v>7</v>
      </c>
      <c r="AQ36" s="24" t="str">
        <f t="shared" si="6"/>
        <v>9</v>
      </c>
      <c r="AR36" s="24">
        <f t="shared" si="6"/>
        <v>2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1" x14ac:dyDescent="0.2">
      <c r="A37" s="10" t="s">
        <v>10</v>
      </c>
      <c r="B37" s="2">
        <v>4</v>
      </c>
      <c r="C37" s="2">
        <v>3</v>
      </c>
      <c r="D37" s="2">
        <v>2</v>
      </c>
      <c r="E37" s="2">
        <v>9</v>
      </c>
      <c r="F37" s="2">
        <v>8</v>
      </c>
      <c r="G37" s="2">
        <v>7</v>
      </c>
      <c r="H37" s="2">
        <v>6</v>
      </c>
      <c r="I37" s="2">
        <v>5</v>
      </c>
      <c r="J37" s="2">
        <v>4</v>
      </c>
      <c r="K37" s="2">
        <v>3</v>
      </c>
      <c r="L37" s="2">
        <v>2</v>
      </c>
      <c r="M37" s="2">
        <v>9</v>
      </c>
      <c r="N37" s="2">
        <v>8</v>
      </c>
      <c r="O37" s="2">
        <v>7</v>
      </c>
      <c r="P37" s="2">
        <v>6</v>
      </c>
      <c r="Q37" s="2">
        <v>5</v>
      </c>
      <c r="R37" s="2">
        <v>4</v>
      </c>
      <c r="S37" s="2">
        <v>3</v>
      </c>
      <c r="T37" s="2">
        <v>2</v>
      </c>
      <c r="U37" s="2">
        <v>9</v>
      </c>
      <c r="V37" s="2">
        <v>8</v>
      </c>
      <c r="W37" s="2">
        <v>7</v>
      </c>
      <c r="X37" s="2">
        <v>6</v>
      </c>
      <c r="Y37" s="2">
        <v>5</v>
      </c>
      <c r="Z37" s="2">
        <v>4</v>
      </c>
      <c r="AA37" s="2">
        <v>3</v>
      </c>
      <c r="AB37" s="2">
        <v>2</v>
      </c>
      <c r="AC37" s="2">
        <v>9</v>
      </c>
      <c r="AD37" s="2">
        <v>8</v>
      </c>
      <c r="AE37" s="2">
        <v>7</v>
      </c>
      <c r="AF37" s="2">
        <v>6</v>
      </c>
      <c r="AG37" s="2">
        <v>5</v>
      </c>
      <c r="AH37" s="2">
        <v>4</v>
      </c>
      <c r="AI37" s="2">
        <v>3</v>
      </c>
      <c r="AJ37" s="2">
        <v>2</v>
      </c>
      <c r="AK37" s="2">
        <v>9</v>
      </c>
      <c r="AL37" s="2">
        <v>8</v>
      </c>
      <c r="AM37" s="2">
        <v>7</v>
      </c>
      <c r="AN37" s="2">
        <v>6</v>
      </c>
      <c r="AO37" s="2">
        <v>5</v>
      </c>
      <c r="AP37" s="2">
        <v>4</v>
      </c>
      <c r="AQ37" s="2">
        <v>3</v>
      </c>
      <c r="AR37" s="2">
        <v>2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1" x14ac:dyDescent="0.2">
      <c r="A38" s="10"/>
      <c r="B38" s="2">
        <f>B37*B36</f>
        <v>24</v>
      </c>
      <c r="C38" s="2">
        <f t="shared" ref="C38:AR38" si="7">C37*C36</f>
        <v>9</v>
      </c>
      <c r="D38" s="2">
        <f t="shared" si="7"/>
        <v>6</v>
      </c>
      <c r="E38" s="2">
        <f t="shared" si="7"/>
        <v>81</v>
      </c>
      <c r="F38" s="2">
        <f t="shared" si="7"/>
        <v>72</v>
      </c>
      <c r="G38" s="2">
        <f t="shared" si="7"/>
        <v>14</v>
      </c>
      <c r="H38" s="2">
        <f t="shared" si="7"/>
        <v>18</v>
      </c>
      <c r="I38" s="2">
        <f t="shared" si="7"/>
        <v>30</v>
      </c>
      <c r="J38" s="2">
        <f t="shared" si="7"/>
        <v>0</v>
      </c>
      <c r="K38" s="2">
        <f t="shared" si="7"/>
        <v>0</v>
      </c>
      <c r="L38" s="2">
        <f t="shared" si="7"/>
        <v>0</v>
      </c>
      <c r="M38" s="2">
        <f t="shared" si="7"/>
        <v>9</v>
      </c>
      <c r="N38" s="2">
        <f t="shared" si="7"/>
        <v>16</v>
      </c>
      <c r="O38" s="2">
        <f t="shared" si="7"/>
        <v>49</v>
      </c>
      <c r="P38" s="2">
        <f t="shared" si="7"/>
        <v>30</v>
      </c>
      <c r="Q38" s="2">
        <f t="shared" si="7"/>
        <v>0</v>
      </c>
      <c r="R38" s="2">
        <f t="shared" si="7"/>
        <v>0</v>
      </c>
      <c r="S38" s="2">
        <f t="shared" si="7"/>
        <v>0</v>
      </c>
      <c r="T38" s="2">
        <f t="shared" si="7"/>
        <v>0</v>
      </c>
      <c r="U38" s="2">
        <f t="shared" si="7"/>
        <v>0</v>
      </c>
      <c r="V38" s="2">
        <f t="shared" si="7"/>
        <v>0</v>
      </c>
      <c r="W38" s="2">
        <f t="shared" si="7"/>
        <v>7</v>
      </c>
      <c r="X38" s="2">
        <f t="shared" si="7"/>
        <v>6</v>
      </c>
      <c r="Y38" s="2">
        <f t="shared" si="7"/>
        <v>10</v>
      </c>
      <c r="Z38" s="2">
        <f t="shared" si="7"/>
        <v>4</v>
      </c>
      <c r="AA38" s="2">
        <f t="shared" si="7"/>
        <v>15</v>
      </c>
      <c r="AB38" s="2">
        <f t="shared" si="7"/>
        <v>8</v>
      </c>
      <c r="AC38" s="2">
        <f t="shared" si="7"/>
        <v>36</v>
      </c>
      <c r="AD38" s="2">
        <f t="shared" si="7"/>
        <v>56</v>
      </c>
      <c r="AE38" s="2">
        <f t="shared" si="7"/>
        <v>21</v>
      </c>
      <c r="AF38" s="2">
        <f t="shared" si="7"/>
        <v>54</v>
      </c>
      <c r="AG38" s="2">
        <f t="shared" si="7"/>
        <v>0</v>
      </c>
      <c r="AH38" s="2">
        <f t="shared" si="7"/>
        <v>0</v>
      </c>
      <c r="AI38" s="2">
        <f t="shared" si="7"/>
        <v>0</v>
      </c>
      <c r="AJ38" s="2">
        <f t="shared" si="7"/>
        <v>18</v>
      </c>
      <c r="AK38" s="2">
        <f t="shared" si="7"/>
        <v>54</v>
      </c>
      <c r="AL38" s="2">
        <f t="shared" si="7"/>
        <v>72</v>
      </c>
      <c r="AM38" s="2">
        <f t="shared" si="7"/>
        <v>14</v>
      </c>
      <c r="AN38" s="2">
        <f t="shared" si="7"/>
        <v>48</v>
      </c>
      <c r="AO38" s="2">
        <f t="shared" si="7"/>
        <v>5</v>
      </c>
      <c r="AP38" s="2">
        <f t="shared" si="7"/>
        <v>28</v>
      </c>
      <c r="AQ38" s="2">
        <f t="shared" si="7"/>
        <v>27</v>
      </c>
      <c r="AR38" s="2">
        <f t="shared" si="7"/>
        <v>4</v>
      </c>
      <c r="AS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 x14ac:dyDescent="0.2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x14ac:dyDescent="0.2">
      <c r="A40" s="251">
        <f>SUM(B38:AR38)/11</f>
        <v>76.818181818181813</v>
      </c>
      <c r="B40" s="251" t="s">
        <v>30</v>
      </c>
      <c r="C40" s="251"/>
      <c r="D40" s="251"/>
      <c r="E40" s="251"/>
      <c r="F40" s="251"/>
      <c r="G40" s="251"/>
      <c r="H40" s="251"/>
      <c r="I40" s="252" t="str">
        <f>IFERROR(RIGHT(V41,LEN(V41)-SEARCH(",",V41,1)),0)</f>
        <v>9</v>
      </c>
      <c r="J40" s="252"/>
      <c r="K40" s="252"/>
      <c r="L40" s="249">
        <f>IF(U40&gt;9,1,V40)</f>
        <v>2</v>
      </c>
      <c r="M40" s="249"/>
      <c r="N40" s="249"/>
      <c r="O40" s="249"/>
      <c r="P40" s="249"/>
      <c r="Q40" s="249"/>
      <c r="R40" s="249"/>
      <c r="S40" s="249"/>
      <c r="T40" s="249"/>
      <c r="U40" s="22">
        <f>11-I40</f>
        <v>2</v>
      </c>
      <c r="V40" s="22">
        <f>U40</f>
        <v>2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1" x14ac:dyDescent="0.2">
      <c r="A41" s="251"/>
      <c r="B41" s="251"/>
      <c r="C41" s="251"/>
      <c r="D41" s="251"/>
      <c r="E41" s="251"/>
      <c r="F41" s="251"/>
      <c r="G41" s="251"/>
      <c r="H41" s="251"/>
      <c r="I41" s="252"/>
      <c r="J41" s="252"/>
      <c r="K41" s="252"/>
      <c r="L41" s="249"/>
      <c r="M41" s="249"/>
      <c r="N41" s="249"/>
      <c r="O41" s="249"/>
      <c r="P41" s="249"/>
      <c r="Q41" s="249"/>
      <c r="R41" s="249"/>
      <c r="S41" s="249"/>
      <c r="T41" s="249"/>
      <c r="U41" s="22"/>
      <c r="V41" s="244">
        <f>ROUNDUP(A40,1)</f>
        <v>76.899999999999991</v>
      </c>
      <c r="W41" s="244"/>
      <c r="X41" s="244"/>
      <c r="Y41" s="244"/>
      <c r="Z41" s="244"/>
      <c r="AA41" s="24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x14ac:dyDescent="0.2">
      <c r="A42" s="1"/>
      <c r="B42" s="2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1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ht="12.75" thickBot="1" x14ac:dyDescent="0.25">
      <c r="A43" s="175" t="s">
        <v>35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2"/>
      <c r="AU43" s="1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x14ac:dyDescent="0.2">
      <c r="A44" s="1"/>
      <c r="B44" s="2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1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x14ac:dyDescent="0.2">
      <c r="A45" s="26" t="s">
        <v>27</v>
      </c>
      <c r="B45" s="27">
        <f t="shared" ref="B45:J45" si="8">B81</f>
        <v>6</v>
      </c>
      <c r="C45" s="27">
        <f t="shared" si="8"/>
        <v>3</v>
      </c>
      <c r="D45" s="27">
        <f t="shared" si="8"/>
        <v>3</v>
      </c>
      <c r="E45" s="27">
        <f t="shared" si="8"/>
        <v>9</v>
      </c>
      <c r="F45" s="27">
        <f t="shared" si="8"/>
        <v>0</v>
      </c>
      <c r="G45" s="27">
        <f t="shared" si="8"/>
        <v>0</v>
      </c>
      <c r="H45" s="27">
        <f t="shared" si="8"/>
        <v>0</v>
      </c>
      <c r="I45" s="27">
        <f t="shared" si="8"/>
        <v>1</v>
      </c>
      <c r="J45" s="27">
        <f t="shared" si="8"/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1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1" x14ac:dyDescent="0.2">
      <c r="A46" s="26" t="s">
        <v>28</v>
      </c>
      <c r="B46" s="2">
        <v>2</v>
      </c>
      <c r="C46" s="2">
        <v>1</v>
      </c>
      <c r="D46" s="2">
        <v>2</v>
      </c>
      <c r="E46" s="2">
        <v>1</v>
      </c>
      <c r="F46" s="2">
        <v>2</v>
      </c>
      <c r="G46" s="2">
        <v>1</v>
      </c>
      <c r="H46" s="2">
        <v>2</v>
      </c>
      <c r="I46" s="2">
        <v>1</v>
      </c>
      <c r="J46" s="2">
        <v>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1" x14ac:dyDescent="0.2">
      <c r="A47" s="26" t="s">
        <v>27</v>
      </c>
      <c r="B47" s="2">
        <f t="shared" ref="B47:J47" si="9">B46*B45</f>
        <v>12</v>
      </c>
      <c r="C47" s="2">
        <f t="shared" si="9"/>
        <v>3</v>
      </c>
      <c r="D47" s="2">
        <f t="shared" si="9"/>
        <v>6</v>
      </c>
      <c r="E47" s="2">
        <f t="shared" si="9"/>
        <v>9</v>
      </c>
      <c r="F47" s="2">
        <f t="shared" si="9"/>
        <v>0</v>
      </c>
      <c r="G47" s="2">
        <f t="shared" si="9"/>
        <v>0</v>
      </c>
      <c r="H47" s="2">
        <f t="shared" si="9"/>
        <v>0</v>
      </c>
      <c r="I47" s="2">
        <f t="shared" si="9"/>
        <v>1</v>
      </c>
      <c r="J47" s="2">
        <f t="shared" si="9"/>
        <v>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1" ht="12.75" thickBot="1" x14ac:dyDescent="0.25">
      <c r="A48" s="2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ht="12.75" thickBot="1" x14ac:dyDescent="0.25">
      <c r="A49" s="26"/>
      <c r="B49" s="39" t="str">
        <f>IF(B47&gt;9,RIGHT(B47,1),B47)</f>
        <v>2</v>
      </c>
      <c r="C49" s="39" t="str">
        <f>IF(B47&gt;9,LEFT(B47,1),0)</f>
        <v>1</v>
      </c>
      <c r="D49" s="39">
        <f>IF(C47&gt;9,RIGHT(C47,1),C47)</f>
        <v>3</v>
      </c>
      <c r="E49" s="39">
        <f>IF(C47&gt;9,LEFT(C47,1),0)</f>
        <v>0</v>
      </c>
      <c r="F49" s="39">
        <f>IF(D47&gt;9,RIGHT(D47,1),D47)</f>
        <v>6</v>
      </c>
      <c r="G49" s="39">
        <f>IF(D47&gt;9,LEFT(D47,1),0)</f>
        <v>0</v>
      </c>
      <c r="H49" s="39">
        <f>IF(E47&gt;9,RIGHT(E47,1),E47)</f>
        <v>9</v>
      </c>
      <c r="I49" s="39">
        <f>IF(E47&gt;9,LEFT(E47,1),0)</f>
        <v>0</v>
      </c>
      <c r="J49" s="39">
        <f>IF(F47&gt;9,RIGHT(F47,1),F47)</f>
        <v>0</v>
      </c>
      <c r="K49" s="39">
        <f>IF(F47&gt;9,LEFT(F47,1),0)</f>
        <v>0</v>
      </c>
      <c r="L49" s="39">
        <f>IF(G47&gt;9,RIGHT(G47,1),G47)</f>
        <v>0</v>
      </c>
      <c r="M49" s="39">
        <f>IF(G47&gt;9,LEFT(G47,1),0)</f>
        <v>0</v>
      </c>
      <c r="N49" s="39">
        <f>IF(H47&gt;9,RIGHT(H47,1),H47)</f>
        <v>0</v>
      </c>
      <c r="O49" s="39">
        <f>IF(H47&gt;9,LEFT(H47,1),0)</f>
        <v>0</v>
      </c>
      <c r="P49" s="39">
        <f>IF(I47&gt;9,RIGHT(I47,1),I47)</f>
        <v>1</v>
      </c>
      <c r="Q49" s="39">
        <f>IF(I47&gt;9,LEFT(I47,1),0)</f>
        <v>0</v>
      </c>
      <c r="R49" s="39">
        <f>IF(J47&gt;9,RIGHT(J47,1),J47)</f>
        <v>2</v>
      </c>
      <c r="S49" s="39">
        <f>IF(J47&gt;9,LEFT(J47,1),0)</f>
        <v>0</v>
      </c>
      <c r="T49" s="39">
        <f>IF(K47&gt;9,RIGHT(K47,1),K47)</f>
        <v>0</v>
      </c>
      <c r="U49" s="39">
        <f>IF(K47&gt;9,LEFT(K47,1),0)</f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ht="12.75" thickBot="1" x14ac:dyDescent="0.25">
      <c r="A50" s="26"/>
      <c r="B50" s="40">
        <f>B49*1</f>
        <v>2</v>
      </c>
      <c r="C50" s="40">
        <f t="shared" ref="C50:U50" si="10">C49*1</f>
        <v>1</v>
      </c>
      <c r="D50" s="40">
        <f t="shared" si="10"/>
        <v>3</v>
      </c>
      <c r="E50" s="40">
        <f t="shared" si="10"/>
        <v>0</v>
      </c>
      <c r="F50" s="40">
        <f t="shared" si="10"/>
        <v>6</v>
      </c>
      <c r="G50" s="40">
        <f t="shared" si="10"/>
        <v>0</v>
      </c>
      <c r="H50" s="40">
        <f t="shared" si="10"/>
        <v>9</v>
      </c>
      <c r="I50" s="40">
        <f t="shared" si="10"/>
        <v>0</v>
      </c>
      <c r="J50" s="40">
        <f t="shared" si="10"/>
        <v>0</v>
      </c>
      <c r="K50" s="40">
        <f t="shared" si="10"/>
        <v>0</v>
      </c>
      <c r="L50" s="40">
        <f t="shared" si="10"/>
        <v>0</v>
      </c>
      <c r="M50" s="40">
        <f t="shared" si="10"/>
        <v>0</v>
      </c>
      <c r="N50" s="40">
        <f t="shared" si="10"/>
        <v>0</v>
      </c>
      <c r="O50" s="40">
        <f t="shared" si="10"/>
        <v>0</v>
      </c>
      <c r="P50" s="40">
        <f t="shared" si="10"/>
        <v>1</v>
      </c>
      <c r="Q50" s="40">
        <f t="shared" si="10"/>
        <v>0</v>
      </c>
      <c r="R50" s="40">
        <f t="shared" si="10"/>
        <v>2</v>
      </c>
      <c r="S50" s="40">
        <f t="shared" si="10"/>
        <v>0</v>
      </c>
      <c r="T50" s="40">
        <f t="shared" si="10"/>
        <v>0</v>
      </c>
      <c r="U50" s="40">
        <f t="shared" si="10"/>
        <v>0</v>
      </c>
      <c r="V50" s="2"/>
      <c r="W50" s="22">
        <f>SUM(B50:S50)</f>
        <v>24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x14ac:dyDescent="0.2">
      <c r="A51" s="26"/>
      <c r="B51" s="257">
        <v>1</v>
      </c>
      <c r="C51" s="257"/>
      <c r="D51" s="257">
        <v>2</v>
      </c>
      <c r="E51" s="257"/>
      <c r="F51" s="257">
        <v>3</v>
      </c>
      <c r="G51" s="257"/>
      <c r="H51" s="257">
        <v>4</v>
      </c>
      <c r="I51" s="257"/>
      <c r="J51" s="257">
        <v>5</v>
      </c>
      <c r="K51" s="257"/>
      <c r="L51" s="257">
        <v>6</v>
      </c>
      <c r="M51" s="257"/>
      <c r="N51" s="257">
        <v>7</v>
      </c>
      <c r="O51" s="257"/>
      <c r="P51" s="257">
        <v>8</v>
      </c>
      <c r="Q51" s="257"/>
      <c r="R51" s="257">
        <v>9</v>
      </c>
      <c r="S51" s="257"/>
      <c r="T51" s="257">
        <v>10</v>
      </c>
      <c r="U51" s="257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2">
      <c r="A52" s="28" t="s">
        <v>26</v>
      </c>
      <c r="B52" s="6">
        <v>3</v>
      </c>
      <c r="C52" s="6">
        <v>0</v>
      </c>
      <c r="D52" s="6">
        <v>8</v>
      </c>
      <c r="E52" s="6">
        <v>9</v>
      </c>
      <c r="F52" s="6">
        <v>0</v>
      </c>
      <c r="G52" s="6">
        <v>0</v>
      </c>
      <c r="H52" s="6">
        <v>0</v>
      </c>
      <c r="I52" s="6">
        <v>1</v>
      </c>
      <c r="J52" s="6">
        <v>2</v>
      </c>
      <c r="L52" s="2" t="s">
        <v>1</v>
      </c>
      <c r="M52" s="29">
        <f>W50*9</f>
        <v>216</v>
      </c>
      <c r="N52" s="255" t="s">
        <v>2</v>
      </c>
      <c r="O52" s="256"/>
      <c r="P52" s="255" t="str">
        <f>IFERROR(RIGHT(M53,LEN(M53)-SEARCH(",",M53,1)),0)</f>
        <v>6</v>
      </c>
      <c r="Q52" s="25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0">
        <f>M52/10</f>
        <v>21.6</v>
      </c>
      <c r="N53" s="247"/>
      <c r="O53" s="248"/>
      <c r="P53" s="247"/>
      <c r="Q53" s="24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spans="1:71" x14ac:dyDescent="0.2">
      <c r="A55" s="26" t="s">
        <v>28</v>
      </c>
      <c r="B55" s="27">
        <f t="shared" ref="B55:K55" si="11">G32</f>
        <v>2</v>
      </c>
      <c r="C55" s="27">
        <f t="shared" si="11"/>
        <v>1</v>
      </c>
      <c r="D55" s="27">
        <f t="shared" si="11"/>
        <v>5</v>
      </c>
      <c r="E55" s="27">
        <f t="shared" si="11"/>
        <v>4</v>
      </c>
      <c r="F55" s="27">
        <f t="shared" si="11"/>
        <v>4</v>
      </c>
      <c r="G55" s="27">
        <f t="shared" si="11"/>
        <v>7</v>
      </c>
      <c r="H55" s="27">
        <f t="shared" si="11"/>
        <v>3</v>
      </c>
      <c r="I55" s="27">
        <f t="shared" si="11"/>
        <v>9</v>
      </c>
      <c r="J55" s="27">
        <f t="shared" si="11"/>
        <v>0</v>
      </c>
      <c r="K55" s="27">
        <f t="shared" si="11"/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spans="1:71" x14ac:dyDescent="0.2">
      <c r="A56" s="1"/>
      <c r="B56" s="2">
        <v>1</v>
      </c>
      <c r="C56" s="2">
        <v>2</v>
      </c>
      <c r="D56" s="2">
        <v>1</v>
      </c>
      <c r="E56" s="2">
        <v>2</v>
      </c>
      <c r="F56" s="2">
        <v>1</v>
      </c>
      <c r="G56" s="2">
        <v>2</v>
      </c>
      <c r="H56" s="2">
        <v>1</v>
      </c>
      <c r="I56" s="2">
        <v>2</v>
      </c>
      <c r="J56" s="2">
        <v>1</v>
      </c>
      <c r="K56" s="2">
        <v>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1:71" x14ac:dyDescent="0.2">
      <c r="A57" s="26" t="s">
        <v>28</v>
      </c>
      <c r="B57" s="2">
        <f t="shared" ref="B57:K57" si="12">B56*B55</f>
        <v>2</v>
      </c>
      <c r="C57" s="2">
        <f t="shared" si="12"/>
        <v>2</v>
      </c>
      <c r="D57" s="2">
        <f t="shared" si="12"/>
        <v>5</v>
      </c>
      <c r="E57" s="2">
        <f t="shared" si="12"/>
        <v>8</v>
      </c>
      <c r="F57" s="2">
        <f t="shared" si="12"/>
        <v>4</v>
      </c>
      <c r="G57" s="2">
        <f t="shared" si="12"/>
        <v>14</v>
      </c>
      <c r="H57" s="2">
        <f t="shared" si="12"/>
        <v>3</v>
      </c>
      <c r="I57" s="2">
        <f t="shared" si="12"/>
        <v>18</v>
      </c>
      <c r="J57" s="2">
        <f t="shared" si="12"/>
        <v>0</v>
      </c>
      <c r="K57" s="2">
        <f t="shared" si="12"/>
        <v>0</v>
      </c>
      <c r="L57" s="2"/>
      <c r="M57" s="2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1:71" ht="12.75" thickBot="1" x14ac:dyDescent="0.25">
      <c r="A58" s="2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spans="1:71" ht="12.75" thickBot="1" x14ac:dyDescent="0.25">
      <c r="A59" s="26"/>
      <c r="B59" s="39">
        <f>IF(B57&gt;9,RIGHT(B57,1),B57)</f>
        <v>2</v>
      </c>
      <c r="C59" s="39">
        <f>IF(B57&gt;9,LEFT(B57,1),0)</f>
        <v>0</v>
      </c>
      <c r="D59" s="39">
        <f>IF(C57&gt;9,RIGHT(C57,1),C57)</f>
        <v>2</v>
      </c>
      <c r="E59" s="39">
        <f>IF(C57&gt;9,LEFT(C57,1),0)</f>
        <v>0</v>
      </c>
      <c r="F59" s="39">
        <f>IF(D57&gt;9,RIGHT(D57,1),D57)</f>
        <v>5</v>
      </c>
      <c r="G59" s="39">
        <f>IF(D57&gt;9,LEFT(D57,1),0)</f>
        <v>0</v>
      </c>
      <c r="H59" s="39">
        <f>IF(E57&gt;9,RIGHT(E57,1),E57)</f>
        <v>8</v>
      </c>
      <c r="I59" s="39">
        <f>IF(E57&gt;9,LEFT(E57,1),0)</f>
        <v>0</v>
      </c>
      <c r="J59" s="39">
        <f>IF(F57&gt;9,RIGHT(F57,1),F57)</f>
        <v>4</v>
      </c>
      <c r="K59" s="39">
        <f>IF(F57&gt;9,LEFT(F57,1),0)</f>
        <v>0</v>
      </c>
      <c r="L59" s="39" t="str">
        <f>IF(G57&gt;9,RIGHT(G57,1),G57)</f>
        <v>4</v>
      </c>
      <c r="M59" s="39" t="str">
        <f>IF(G57&gt;9,LEFT(G57,1),0)</f>
        <v>1</v>
      </c>
      <c r="N59" s="39">
        <f>IF(H57&gt;9,RIGHT(H57,1),H57)</f>
        <v>3</v>
      </c>
      <c r="O59" s="39">
        <f>IF(H57&gt;9,LEFT(H57,1),0)</f>
        <v>0</v>
      </c>
      <c r="P59" s="39" t="str">
        <f>IF(I57&gt;9,RIGHT(I57,1),I57)</f>
        <v>8</v>
      </c>
      <c r="Q59" s="39" t="str">
        <f>IF(I57&gt;9,LEFT(I57,1),0)</f>
        <v>1</v>
      </c>
      <c r="R59" s="39">
        <f>IF(J57&gt;9,RIGHT(J57,1),J57)</f>
        <v>0</v>
      </c>
      <c r="S59" s="39">
        <f>IF(J57&gt;9,LEFT(J57,1),0)</f>
        <v>0</v>
      </c>
      <c r="T59" s="39">
        <f>IF(K57&gt;9,RIGHT(K57,1),K57)</f>
        <v>0</v>
      </c>
      <c r="U59" s="39">
        <f>IF(K57&gt;9,LEFT(K57,1),0)</f>
        <v>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spans="1:71" ht="12.75" thickBot="1" x14ac:dyDescent="0.25">
      <c r="A60" s="26"/>
      <c r="B60" s="40">
        <f>B59*1</f>
        <v>2</v>
      </c>
      <c r="C60" s="40">
        <f t="shared" ref="C60:U60" si="13">C59*1</f>
        <v>0</v>
      </c>
      <c r="D60" s="40">
        <f t="shared" si="13"/>
        <v>2</v>
      </c>
      <c r="E60" s="40">
        <f t="shared" si="13"/>
        <v>0</v>
      </c>
      <c r="F60" s="40">
        <f t="shared" si="13"/>
        <v>5</v>
      </c>
      <c r="G60" s="40">
        <f t="shared" si="13"/>
        <v>0</v>
      </c>
      <c r="H60" s="40">
        <f t="shared" si="13"/>
        <v>8</v>
      </c>
      <c r="I60" s="40">
        <f t="shared" si="13"/>
        <v>0</v>
      </c>
      <c r="J60" s="40">
        <f t="shared" si="13"/>
        <v>4</v>
      </c>
      <c r="K60" s="40">
        <f t="shared" si="13"/>
        <v>0</v>
      </c>
      <c r="L60" s="40">
        <f t="shared" si="13"/>
        <v>4</v>
      </c>
      <c r="M60" s="40">
        <f t="shared" si="13"/>
        <v>1</v>
      </c>
      <c r="N60" s="40">
        <f t="shared" si="13"/>
        <v>3</v>
      </c>
      <c r="O60" s="40">
        <f t="shared" si="13"/>
        <v>0</v>
      </c>
      <c r="P60" s="40">
        <f t="shared" si="13"/>
        <v>8</v>
      </c>
      <c r="Q60" s="40">
        <f t="shared" si="13"/>
        <v>1</v>
      </c>
      <c r="R60" s="40">
        <f t="shared" si="13"/>
        <v>0</v>
      </c>
      <c r="S60" s="40">
        <f t="shared" si="13"/>
        <v>0</v>
      </c>
      <c r="T60" s="40">
        <f t="shared" si="13"/>
        <v>0</v>
      </c>
      <c r="U60" s="40">
        <f t="shared" si="13"/>
        <v>0</v>
      </c>
      <c r="V60" s="2"/>
      <c r="W60" s="22">
        <f>SUM(B60:U60)</f>
        <v>38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1" x14ac:dyDescent="0.2">
      <c r="A61" s="26"/>
      <c r="B61" s="257">
        <v>1</v>
      </c>
      <c r="C61" s="257"/>
      <c r="D61" s="257">
        <v>2</v>
      </c>
      <c r="E61" s="257"/>
      <c r="F61" s="257">
        <v>3</v>
      </c>
      <c r="G61" s="257"/>
      <c r="H61" s="257">
        <v>4</v>
      </c>
      <c r="I61" s="257"/>
      <c r="J61" s="257">
        <v>5</v>
      </c>
      <c r="K61" s="257"/>
      <c r="L61" s="257">
        <v>6</v>
      </c>
      <c r="M61" s="257"/>
      <c r="N61" s="257">
        <v>7</v>
      </c>
      <c r="O61" s="257"/>
      <c r="P61" s="257">
        <v>8</v>
      </c>
      <c r="Q61" s="257"/>
      <c r="R61" s="257">
        <v>9</v>
      </c>
      <c r="S61" s="257"/>
      <c r="T61" s="257">
        <v>10</v>
      </c>
      <c r="U61" s="257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 x14ac:dyDescent="0.2">
      <c r="A62" s="28" t="s">
        <v>26</v>
      </c>
      <c r="B62" s="6">
        <v>2</v>
      </c>
      <c r="C62" s="6">
        <v>2</v>
      </c>
      <c r="D62" s="6">
        <v>0</v>
      </c>
      <c r="E62" s="6">
        <v>0</v>
      </c>
      <c r="F62" s="6">
        <v>4</v>
      </c>
      <c r="G62" s="6">
        <v>5</v>
      </c>
      <c r="H62" s="6">
        <v>4</v>
      </c>
      <c r="I62" s="6">
        <v>2</v>
      </c>
      <c r="J62" s="6">
        <v>5</v>
      </c>
      <c r="K62" s="6">
        <v>0</v>
      </c>
      <c r="L62" s="2" t="s">
        <v>1</v>
      </c>
      <c r="M62" s="29">
        <f>W60*9</f>
        <v>342</v>
      </c>
      <c r="N62" s="245" t="s">
        <v>2</v>
      </c>
      <c r="O62" s="246"/>
      <c r="P62" s="245" t="str">
        <f>IFERROR(RIGHT(M63,LEN(M63)-SEARCH(",",M63,1)),0)</f>
        <v>2</v>
      </c>
      <c r="Q62" s="246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8">
        <f>M62/10</f>
        <v>34.200000000000003</v>
      </c>
      <c r="N63" s="247"/>
      <c r="O63" s="248"/>
      <c r="P63" s="247"/>
      <c r="Q63" s="248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1:7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x14ac:dyDescent="0.2">
      <c r="A65" s="26" t="s">
        <v>29</v>
      </c>
      <c r="B65" s="27">
        <f t="shared" ref="B65:K65" si="14">Q32</f>
        <v>0</v>
      </c>
      <c r="C65" s="27" t="str">
        <f t="shared" si="14"/>
        <v>9</v>
      </c>
      <c r="D65" s="27" t="str">
        <f t="shared" si="14"/>
        <v>6</v>
      </c>
      <c r="E65" s="27" t="str">
        <f t="shared" si="14"/>
        <v>9</v>
      </c>
      <c r="F65" s="27" t="str">
        <f t="shared" si="14"/>
        <v>2</v>
      </c>
      <c r="G65" s="27" t="str">
        <f t="shared" si="14"/>
        <v>8</v>
      </c>
      <c r="H65" s="27" t="str">
        <f t="shared" si="14"/>
        <v>1</v>
      </c>
      <c r="I65" s="27" t="str">
        <f t="shared" si="14"/>
        <v>7</v>
      </c>
      <c r="J65" s="27" t="str">
        <f t="shared" si="14"/>
        <v>9</v>
      </c>
      <c r="K65" s="27">
        <f t="shared" si="14"/>
        <v>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 x14ac:dyDescent="0.2">
      <c r="A66" s="1"/>
      <c r="B66" s="2">
        <v>1</v>
      </c>
      <c r="C66" s="2">
        <v>2</v>
      </c>
      <c r="D66" s="2">
        <v>1</v>
      </c>
      <c r="E66" s="2">
        <v>2</v>
      </c>
      <c r="F66" s="2">
        <v>1</v>
      </c>
      <c r="G66" s="2">
        <v>2</v>
      </c>
      <c r="H66" s="2">
        <v>1</v>
      </c>
      <c r="I66" s="2">
        <v>2</v>
      </c>
      <c r="J66" s="2">
        <v>1</v>
      </c>
      <c r="K66" s="2">
        <v>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1:71" x14ac:dyDescent="0.2">
      <c r="A67" s="26" t="s">
        <v>29</v>
      </c>
      <c r="B67" s="2">
        <f>B66*B65</f>
        <v>0</v>
      </c>
      <c r="C67" s="2">
        <f t="shared" ref="C67:K67" si="15">C66*C65</f>
        <v>18</v>
      </c>
      <c r="D67" s="2">
        <f t="shared" si="15"/>
        <v>6</v>
      </c>
      <c r="E67" s="2">
        <f t="shared" si="15"/>
        <v>18</v>
      </c>
      <c r="F67" s="2">
        <f t="shared" si="15"/>
        <v>2</v>
      </c>
      <c r="G67" s="2">
        <f t="shared" si="15"/>
        <v>16</v>
      </c>
      <c r="H67" s="2">
        <f t="shared" si="15"/>
        <v>1</v>
      </c>
      <c r="I67" s="2">
        <f t="shared" si="15"/>
        <v>14</v>
      </c>
      <c r="J67" s="2">
        <f t="shared" si="15"/>
        <v>9</v>
      </c>
      <c r="K67" s="2">
        <f t="shared" si="15"/>
        <v>4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1:71" ht="12.75" thickBot="1" x14ac:dyDescent="0.25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1:71" ht="12.75" thickBot="1" x14ac:dyDescent="0.25">
      <c r="A69" s="26"/>
      <c r="B69" s="39">
        <f>IF(B67&gt;9,RIGHT(B67,1),B67)</f>
        <v>0</v>
      </c>
      <c r="C69" s="39">
        <f>IF(B67&gt;9,LEFT(B67,1),0)</f>
        <v>0</v>
      </c>
      <c r="D69" s="39" t="str">
        <f>IF(C67&gt;9,RIGHT(C67,1),C67)</f>
        <v>8</v>
      </c>
      <c r="E69" s="39" t="str">
        <f>IF(C67&gt;9,LEFT(C67,1),0)</f>
        <v>1</v>
      </c>
      <c r="F69" s="39">
        <f>IF(D67&gt;9,RIGHT(D67,1),D67)</f>
        <v>6</v>
      </c>
      <c r="G69" s="39">
        <f>IF(D67&gt;9,LEFT(D67,1),0)</f>
        <v>0</v>
      </c>
      <c r="H69" s="39" t="str">
        <f>IF(E67&gt;9,RIGHT(E67,1),E67)</f>
        <v>8</v>
      </c>
      <c r="I69" s="39" t="str">
        <f>IF(E67&gt;9,LEFT(E67,1),0)</f>
        <v>1</v>
      </c>
      <c r="J69" s="39">
        <f>IF(F67&gt;9,RIGHT(F67,1),F67)</f>
        <v>2</v>
      </c>
      <c r="K69" s="39">
        <f>IF(F67&gt;9,LEFT(F67,1),0)</f>
        <v>0</v>
      </c>
      <c r="L69" s="39" t="str">
        <f>IF(G67&gt;9,RIGHT(G67,1),G67)</f>
        <v>6</v>
      </c>
      <c r="M69" s="39" t="str">
        <f>IF(G67&gt;9,LEFT(G67,1),0)</f>
        <v>1</v>
      </c>
      <c r="N69" s="39">
        <f>IF(H67&gt;9,RIGHT(H67,1),H67)</f>
        <v>1</v>
      </c>
      <c r="O69" s="39">
        <f>IF(H67&gt;9,LEFT(H67,1),0)</f>
        <v>0</v>
      </c>
      <c r="P69" s="39" t="str">
        <f>IF(I67&gt;9,RIGHT(I67,1),I67)</f>
        <v>4</v>
      </c>
      <c r="Q69" s="39" t="str">
        <f>IF(I67&gt;9,LEFT(I67,1),0)</f>
        <v>1</v>
      </c>
      <c r="R69" s="39">
        <f>IF(J67&gt;9,RIGHT(J67,1),J67)</f>
        <v>9</v>
      </c>
      <c r="S69" s="39">
        <f>IF(J67&gt;9,LEFT(J67,1),0)</f>
        <v>0</v>
      </c>
      <c r="T69" s="39">
        <f>IF(K67&gt;9,RIGHT(K67,1),K67)</f>
        <v>4</v>
      </c>
      <c r="U69" s="39">
        <f>IF(K67&gt;9,LEFT(K67,1),0)</f>
        <v>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1:71" ht="12.75" thickBot="1" x14ac:dyDescent="0.25">
      <c r="A70" s="26"/>
      <c r="B70" s="40">
        <f>B69*1</f>
        <v>0</v>
      </c>
      <c r="C70" s="40">
        <f t="shared" ref="C70:U70" si="16">C69*1</f>
        <v>0</v>
      </c>
      <c r="D70" s="40">
        <f t="shared" si="16"/>
        <v>8</v>
      </c>
      <c r="E70" s="40">
        <f t="shared" si="16"/>
        <v>1</v>
      </c>
      <c r="F70" s="40">
        <f t="shared" si="16"/>
        <v>6</v>
      </c>
      <c r="G70" s="40">
        <f t="shared" si="16"/>
        <v>0</v>
      </c>
      <c r="H70" s="40">
        <f t="shared" si="16"/>
        <v>8</v>
      </c>
      <c r="I70" s="40">
        <f t="shared" si="16"/>
        <v>1</v>
      </c>
      <c r="J70" s="40">
        <f t="shared" si="16"/>
        <v>2</v>
      </c>
      <c r="K70" s="40">
        <f t="shared" si="16"/>
        <v>0</v>
      </c>
      <c r="L70" s="40">
        <f t="shared" si="16"/>
        <v>6</v>
      </c>
      <c r="M70" s="40">
        <f t="shared" si="16"/>
        <v>1</v>
      </c>
      <c r="N70" s="40">
        <f t="shared" si="16"/>
        <v>1</v>
      </c>
      <c r="O70" s="40">
        <f t="shared" si="16"/>
        <v>0</v>
      </c>
      <c r="P70" s="40">
        <f t="shared" si="16"/>
        <v>4</v>
      </c>
      <c r="Q70" s="40">
        <f t="shared" si="16"/>
        <v>1</v>
      </c>
      <c r="R70" s="40">
        <f t="shared" si="16"/>
        <v>9</v>
      </c>
      <c r="S70" s="40">
        <f t="shared" si="16"/>
        <v>0</v>
      </c>
      <c r="T70" s="40">
        <f t="shared" si="16"/>
        <v>4</v>
      </c>
      <c r="U70" s="40">
        <f t="shared" si="16"/>
        <v>0</v>
      </c>
      <c r="V70" s="2"/>
      <c r="W70" s="22">
        <f>SUM(B70:U70)</f>
        <v>52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1:71" x14ac:dyDescent="0.2">
      <c r="A71" s="26"/>
      <c r="B71" s="257">
        <v>1</v>
      </c>
      <c r="C71" s="257"/>
      <c r="D71" s="257">
        <v>2</v>
      </c>
      <c r="E71" s="257"/>
      <c r="F71" s="257">
        <v>3</v>
      </c>
      <c r="G71" s="257"/>
      <c r="H71" s="257">
        <v>4</v>
      </c>
      <c r="I71" s="257"/>
      <c r="J71" s="257">
        <v>5</v>
      </c>
      <c r="K71" s="257"/>
      <c r="L71" s="257">
        <v>6</v>
      </c>
      <c r="M71" s="257"/>
      <c r="N71" s="257">
        <v>7</v>
      </c>
      <c r="O71" s="257"/>
      <c r="P71" s="257">
        <v>8</v>
      </c>
      <c r="Q71" s="257"/>
      <c r="R71" s="257">
        <v>9</v>
      </c>
      <c r="S71" s="257"/>
      <c r="T71" s="257">
        <v>10</v>
      </c>
      <c r="U71" s="25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1" x14ac:dyDescent="0.2">
      <c r="A72" s="28" t="s">
        <v>26</v>
      </c>
      <c r="B72" s="6">
        <v>0</v>
      </c>
      <c r="C72" s="6">
        <v>0</v>
      </c>
      <c r="D72" s="6">
        <v>0</v>
      </c>
      <c r="E72" s="6">
        <v>4</v>
      </c>
      <c r="F72" s="6">
        <v>0</v>
      </c>
      <c r="G72" s="6">
        <v>8</v>
      </c>
      <c r="H72" s="6">
        <v>5</v>
      </c>
      <c r="I72" s="6">
        <v>5</v>
      </c>
      <c r="J72" s="6">
        <v>2</v>
      </c>
      <c r="K72" s="6">
        <v>1</v>
      </c>
      <c r="L72" s="2" t="s">
        <v>1</v>
      </c>
      <c r="M72" s="37">
        <f>W70*9</f>
        <v>468</v>
      </c>
      <c r="N72" s="186" t="s">
        <v>2</v>
      </c>
      <c r="O72" s="186"/>
      <c r="P72" s="245" t="str">
        <f>IFERROR(RIGHT(M73,LEN(M73)-SEARCH(",",M73,1)),0)</f>
        <v>8</v>
      </c>
      <c r="Q72" s="246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0">
        <f>M72/10</f>
        <v>46.8</v>
      </c>
      <c r="N73" s="186"/>
      <c r="O73" s="186"/>
      <c r="P73" s="247"/>
      <c r="Q73" s="248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1:71" ht="12.75" thickBot="1" x14ac:dyDescent="0.25">
      <c r="A75" s="175" t="s">
        <v>25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2"/>
      <c r="AU75" s="1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1:71" x14ac:dyDescent="0.2">
      <c r="A76" s="1"/>
      <c r="B76" s="12" t="s">
        <v>0</v>
      </c>
      <c r="C76" s="12" t="s">
        <v>0</v>
      </c>
      <c r="D76" s="12" t="s">
        <v>0</v>
      </c>
      <c r="E76" s="12" t="s">
        <v>20</v>
      </c>
      <c r="F76" s="25" t="s">
        <v>2</v>
      </c>
      <c r="G76" s="12" t="s">
        <v>21</v>
      </c>
      <c r="H76" s="12" t="s">
        <v>21</v>
      </c>
      <c r="I76" s="12" t="s">
        <v>21</v>
      </c>
      <c r="J76" s="12" t="s">
        <v>21</v>
      </c>
      <c r="K76" s="12" t="s">
        <v>22</v>
      </c>
      <c r="L76" s="12" t="s">
        <v>22</v>
      </c>
      <c r="M76" s="12" t="s">
        <v>22</v>
      </c>
      <c r="N76" s="12" t="s">
        <v>22</v>
      </c>
      <c r="O76" s="12" t="s">
        <v>22</v>
      </c>
      <c r="P76" s="12" t="s">
        <v>22</v>
      </c>
      <c r="Q76" s="12" t="s">
        <v>22</v>
      </c>
      <c r="R76" s="12" t="s">
        <v>22</v>
      </c>
      <c r="S76" s="12" t="s">
        <v>22</v>
      </c>
      <c r="T76" s="12" t="s">
        <v>22</v>
      </c>
      <c r="U76" s="12" t="s">
        <v>24</v>
      </c>
      <c r="V76" s="12" t="s">
        <v>24</v>
      </c>
      <c r="W76" s="12" t="s">
        <v>24</v>
      </c>
      <c r="X76" s="12" t="s">
        <v>24</v>
      </c>
      <c r="Y76" s="12" t="s">
        <v>24</v>
      </c>
      <c r="Z76" s="12" t="s">
        <v>24</v>
      </c>
      <c r="AA76" s="12" t="s">
        <v>24</v>
      </c>
      <c r="AB76" s="12" t="s">
        <v>24</v>
      </c>
      <c r="AC76" s="12" t="s">
        <v>24</v>
      </c>
      <c r="AD76" s="12" t="s">
        <v>24</v>
      </c>
      <c r="AE76" s="12" t="s">
        <v>24</v>
      </c>
      <c r="AF76" s="12" t="s">
        <v>24</v>
      </c>
      <c r="AG76" s="12" t="s">
        <v>24</v>
      </c>
      <c r="AH76" s="12" t="s">
        <v>24</v>
      </c>
      <c r="AI76" s="12" t="s">
        <v>24</v>
      </c>
      <c r="AJ76" s="12" t="s">
        <v>24</v>
      </c>
      <c r="AK76" s="12" t="s">
        <v>24</v>
      </c>
      <c r="AL76" s="12" t="s">
        <v>24</v>
      </c>
      <c r="AM76" s="12" t="s">
        <v>24</v>
      </c>
      <c r="AN76" s="12" t="s">
        <v>24</v>
      </c>
      <c r="AO76" s="12" t="s">
        <v>24</v>
      </c>
      <c r="AP76" s="12" t="s">
        <v>24</v>
      </c>
      <c r="AQ76" s="12" t="s">
        <v>24</v>
      </c>
      <c r="AR76" s="12" t="s">
        <v>24</v>
      </c>
      <c r="AS76" s="12" t="s">
        <v>24</v>
      </c>
      <c r="AT76" s="2"/>
      <c r="AU76" s="2"/>
      <c r="AV76" s="1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1:71" x14ac:dyDescent="0.2">
      <c r="A77" s="1"/>
      <c r="B77" s="27">
        <f>F9</f>
        <v>6</v>
      </c>
      <c r="C77" s="27">
        <f>G9</f>
        <v>3</v>
      </c>
      <c r="D77" s="27">
        <f>H9</f>
        <v>3</v>
      </c>
      <c r="E77" s="27">
        <f>F10</f>
        <v>9</v>
      </c>
      <c r="F77" s="31">
        <f>L40</f>
        <v>2</v>
      </c>
      <c r="G77" s="27">
        <f>F13</f>
        <v>9</v>
      </c>
      <c r="H77" s="27">
        <f>G13</f>
        <v>2</v>
      </c>
      <c r="I77" s="27">
        <f>H13</f>
        <v>3</v>
      </c>
      <c r="J77" s="27">
        <f>I13</f>
        <v>6</v>
      </c>
      <c r="K77" s="27">
        <f t="shared" ref="K77:T77" si="17">F11</f>
        <v>0</v>
      </c>
      <c r="L77" s="27">
        <f t="shared" si="17"/>
        <v>0</v>
      </c>
      <c r="M77" s="27">
        <f t="shared" si="17"/>
        <v>0</v>
      </c>
      <c r="N77" s="27">
        <f t="shared" si="17"/>
        <v>1</v>
      </c>
      <c r="O77" s="27">
        <f t="shared" si="17"/>
        <v>2</v>
      </c>
      <c r="P77" s="27">
        <f t="shared" si="17"/>
        <v>7</v>
      </c>
      <c r="Q77" s="27">
        <f t="shared" si="17"/>
        <v>5</v>
      </c>
      <c r="R77" s="27">
        <f t="shared" si="17"/>
        <v>0</v>
      </c>
      <c r="S77" s="27">
        <f t="shared" si="17"/>
        <v>0</v>
      </c>
      <c r="T77" s="27">
        <f t="shared" si="17"/>
        <v>0</v>
      </c>
      <c r="U77" s="27">
        <f t="shared" ref="U77:AS77" si="18">B32</f>
        <v>0</v>
      </c>
      <c r="V77" s="27">
        <f t="shared" si="18"/>
        <v>0</v>
      </c>
      <c r="W77" s="27">
        <f t="shared" si="18"/>
        <v>0</v>
      </c>
      <c r="X77" s="27">
        <f t="shared" si="18"/>
        <v>1</v>
      </c>
      <c r="Y77" s="27">
        <f t="shared" si="18"/>
        <v>1</v>
      </c>
      <c r="Z77" s="27">
        <f t="shared" si="18"/>
        <v>2</v>
      </c>
      <c r="AA77" s="27">
        <f t="shared" si="18"/>
        <v>1</v>
      </c>
      <c r="AB77" s="27">
        <f t="shared" si="18"/>
        <v>5</v>
      </c>
      <c r="AC77" s="27">
        <f t="shared" si="18"/>
        <v>4</v>
      </c>
      <c r="AD77" s="27">
        <f t="shared" si="18"/>
        <v>4</v>
      </c>
      <c r="AE77" s="27">
        <f t="shared" si="18"/>
        <v>7</v>
      </c>
      <c r="AF77" s="27">
        <f t="shared" si="18"/>
        <v>3</v>
      </c>
      <c r="AG77" s="27">
        <f t="shared" si="18"/>
        <v>9</v>
      </c>
      <c r="AH77" s="27">
        <f t="shared" si="18"/>
        <v>0</v>
      </c>
      <c r="AI77" s="27">
        <f t="shared" si="18"/>
        <v>0</v>
      </c>
      <c r="AJ77" s="27">
        <f t="shared" si="18"/>
        <v>0</v>
      </c>
      <c r="AK77" s="27" t="str">
        <f t="shared" si="18"/>
        <v>9</v>
      </c>
      <c r="AL77" s="27" t="str">
        <f t="shared" si="18"/>
        <v>6</v>
      </c>
      <c r="AM77" s="27" t="str">
        <f t="shared" si="18"/>
        <v>9</v>
      </c>
      <c r="AN77" s="27" t="str">
        <f t="shared" si="18"/>
        <v>2</v>
      </c>
      <c r="AO77" s="27" t="str">
        <f t="shared" si="18"/>
        <v>8</v>
      </c>
      <c r="AP77" s="27" t="str">
        <f t="shared" si="18"/>
        <v>1</v>
      </c>
      <c r="AQ77" s="27" t="str">
        <f t="shared" si="18"/>
        <v>7</v>
      </c>
      <c r="AR77" s="27" t="str">
        <f t="shared" si="18"/>
        <v>9</v>
      </c>
      <c r="AS77" s="27">
        <f t="shared" si="18"/>
        <v>2</v>
      </c>
      <c r="AT77" s="2"/>
      <c r="AU77" s="2"/>
      <c r="AV77" s="1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1:71" x14ac:dyDescent="0.2">
      <c r="A78" s="1"/>
      <c r="B78" s="2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1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1:71" ht="12.75" thickBot="1" x14ac:dyDescent="0.25">
      <c r="A79" s="175" t="s">
        <v>12</v>
      </c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1:71" s="34" customFormat="1" x14ac:dyDescent="0.2">
      <c r="A80" s="32"/>
      <c r="B80" s="33" t="s">
        <v>0</v>
      </c>
      <c r="C80" s="33" t="s">
        <v>0</v>
      </c>
      <c r="D80" s="33" t="s">
        <v>0</v>
      </c>
      <c r="E80" s="33" t="s">
        <v>20</v>
      </c>
      <c r="F80" s="33" t="s">
        <v>24</v>
      </c>
      <c r="G80" s="33" t="s">
        <v>24</v>
      </c>
      <c r="H80" s="33" t="s">
        <v>24</v>
      </c>
      <c r="I80" s="33" t="s">
        <v>24</v>
      </c>
      <c r="J80" s="33" t="s">
        <v>24</v>
      </c>
      <c r="K80" s="25" t="s">
        <v>2</v>
      </c>
      <c r="L80" s="33" t="s">
        <v>24</v>
      </c>
      <c r="M80" s="33" t="s">
        <v>24</v>
      </c>
      <c r="N80" s="33" t="s">
        <v>24</v>
      </c>
      <c r="O80" s="33" t="s">
        <v>24</v>
      </c>
      <c r="P80" s="33" t="s">
        <v>24</v>
      </c>
      <c r="Q80" s="33" t="s">
        <v>24</v>
      </c>
      <c r="R80" s="33" t="s">
        <v>24</v>
      </c>
      <c r="S80" s="33" t="s">
        <v>24</v>
      </c>
      <c r="T80" s="33" t="s">
        <v>24</v>
      </c>
      <c r="U80" s="33" t="s">
        <v>24</v>
      </c>
      <c r="V80" s="25" t="s">
        <v>2</v>
      </c>
      <c r="W80" s="33" t="s">
        <v>24</v>
      </c>
      <c r="X80" s="33" t="s">
        <v>24</v>
      </c>
      <c r="Y80" s="33" t="s">
        <v>24</v>
      </c>
      <c r="Z80" s="33" t="s">
        <v>24</v>
      </c>
      <c r="AA80" s="33" t="s">
        <v>24</v>
      </c>
      <c r="AB80" s="33" t="s">
        <v>24</v>
      </c>
      <c r="AC80" s="33" t="s">
        <v>24</v>
      </c>
      <c r="AD80" s="33" t="s">
        <v>24</v>
      </c>
      <c r="AE80" s="33" t="s">
        <v>24</v>
      </c>
      <c r="AF80" s="33" t="s">
        <v>24</v>
      </c>
      <c r="AG80" s="25" t="s">
        <v>2</v>
      </c>
      <c r="AH80" s="25" t="s">
        <v>2</v>
      </c>
      <c r="AI80" s="33" t="s">
        <v>21</v>
      </c>
      <c r="AJ80" s="33" t="s">
        <v>21</v>
      </c>
      <c r="AK80" s="33" t="s">
        <v>21</v>
      </c>
      <c r="AL80" s="33" t="s">
        <v>21</v>
      </c>
      <c r="AM80" s="33" t="s">
        <v>22</v>
      </c>
      <c r="AN80" s="33" t="s">
        <v>22</v>
      </c>
      <c r="AO80" s="33" t="s">
        <v>22</v>
      </c>
      <c r="AP80" s="33" t="s">
        <v>22</v>
      </c>
      <c r="AQ80" s="33" t="s">
        <v>22</v>
      </c>
      <c r="AR80" s="33" t="s">
        <v>22</v>
      </c>
      <c r="AS80" s="33" t="s">
        <v>22</v>
      </c>
      <c r="AT80" s="33" t="s">
        <v>22</v>
      </c>
      <c r="AU80" s="33" t="s">
        <v>22</v>
      </c>
      <c r="AV80" s="33" t="s">
        <v>22</v>
      </c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</row>
    <row r="81" spans="1:71" x14ac:dyDescent="0.2">
      <c r="A81" s="1"/>
      <c r="B81" s="27">
        <f>B77</f>
        <v>6</v>
      </c>
      <c r="C81" s="27">
        <f>C77</f>
        <v>3</v>
      </c>
      <c r="D81" s="27">
        <f>D77</f>
        <v>3</v>
      </c>
      <c r="E81" s="27">
        <f>E77</f>
        <v>9</v>
      </c>
      <c r="F81" s="27">
        <f>U77</f>
        <v>0</v>
      </c>
      <c r="G81" s="27">
        <f>V77</f>
        <v>0</v>
      </c>
      <c r="H81" s="27">
        <f>W77</f>
        <v>0</v>
      </c>
      <c r="I81" s="27">
        <f>X77</f>
        <v>1</v>
      </c>
      <c r="J81" s="27">
        <f>Y77</f>
        <v>1</v>
      </c>
      <c r="K81" s="6" t="str">
        <f>P52</f>
        <v>6</v>
      </c>
      <c r="L81" s="27">
        <f>Z77</f>
        <v>2</v>
      </c>
      <c r="M81" s="27">
        <f t="shared" ref="M81:U81" si="19">AA77</f>
        <v>1</v>
      </c>
      <c r="N81" s="27">
        <f t="shared" si="19"/>
        <v>5</v>
      </c>
      <c r="O81" s="27">
        <f t="shared" si="19"/>
        <v>4</v>
      </c>
      <c r="P81" s="27">
        <f t="shared" si="19"/>
        <v>4</v>
      </c>
      <c r="Q81" s="27">
        <f t="shared" si="19"/>
        <v>7</v>
      </c>
      <c r="R81" s="27">
        <f t="shared" si="19"/>
        <v>3</v>
      </c>
      <c r="S81" s="27">
        <f t="shared" si="19"/>
        <v>9</v>
      </c>
      <c r="T81" s="27">
        <f t="shared" si="19"/>
        <v>0</v>
      </c>
      <c r="U81" s="27">
        <f t="shared" si="19"/>
        <v>0</v>
      </c>
      <c r="V81" s="6" t="str">
        <f>P62</f>
        <v>2</v>
      </c>
      <c r="W81" s="27">
        <f>AJ77</f>
        <v>0</v>
      </c>
      <c r="X81" s="27" t="str">
        <f t="shared" ref="X81:AF81" si="20">AK77</f>
        <v>9</v>
      </c>
      <c r="Y81" s="27" t="str">
        <f t="shared" si="20"/>
        <v>6</v>
      </c>
      <c r="Z81" s="27" t="str">
        <f t="shared" si="20"/>
        <v>9</v>
      </c>
      <c r="AA81" s="27" t="str">
        <f t="shared" si="20"/>
        <v>2</v>
      </c>
      <c r="AB81" s="27" t="str">
        <f t="shared" si="20"/>
        <v>8</v>
      </c>
      <c r="AC81" s="27" t="str">
        <f t="shared" si="20"/>
        <v>1</v>
      </c>
      <c r="AD81" s="27" t="str">
        <f t="shared" si="20"/>
        <v>7</v>
      </c>
      <c r="AE81" s="27" t="str">
        <f t="shared" si="20"/>
        <v>9</v>
      </c>
      <c r="AF81" s="27">
        <f t="shared" si="20"/>
        <v>2</v>
      </c>
      <c r="AG81" s="6" t="str">
        <f>P72</f>
        <v>8</v>
      </c>
      <c r="AH81" s="31">
        <f>L40</f>
        <v>2</v>
      </c>
      <c r="AI81" s="27">
        <f>G77</f>
        <v>9</v>
      </c>
      <c r="AJ81" s="27">
        <f>H77</f>
        <v>2</v>
      </c>
      <c r="AK81" s="27">
        <f>I77</f>
        <v>3</v>
      </c>
      <c r="AL81" s="27">
        <f>J77</f>
        <v>6</v>
      </c>
      <c r="AM81" s="27">
        <f>K77</f>
        <v>0</v>
      </c>
      <c r="AN81" s="27">
        <f t="shared" ref="AN81:AV81" si="21">L77</f>
        <v>0</v>
      </c>
      <c r="AO81" s="27">
        <f t="shared" si="21"/>
        <v>0</v>
      </c>
      <c r="AP81" s="27">
        <f t="shared" si="21"/>
        <v>1</v>
      </c>
      <c r="AQ81" s="27">
        <f t="shared" si="21"/>
        <v>2</v>
      </c>
      <c r="AR81" s="27">
        <f t="shared" si="21"/>
        <v>7</v>
      </c>
      <c r="AS81" s="27">
        <f t="shared" si="21"/>
        <v>5</v>
      </c>
      <c r="AT81" s="27">
        <f t="shared" si="21"/>
        <v>0</v>
      </c>
      <c r="AU81" s="27">
        <f t="shared" si="21"/>
        <v>0</v>
      </c>
      <c r="AV81" s="27">
        <f t="shared" si="21"/>
        <v>0</v>
      </c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1:7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1:7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1:7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1:7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1:7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73"/>
      <c r="S86" s="173"/>
      <c r="T86" s="173"/>
      <c r="U86" s="173"/>
      <c r="V86" s="17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1:71" x14ac:dyDescent="0.2">
      <c r="R87" s="254"/>
      <c r="S87" s="254"/>
      <c r="T87" s="254"/>
      <c r="U87" s="254"/>
      <c r="V87" s="254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1:71" x14ac:dyDescent="0.2"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1:71" x14ac:dyDescent="0.2"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</sheetData>
  <mergeCells count="86">
    <mergeCell ref="P61:Q61"/>
    <mergeCell ref="R61:S61"/>
    <mergeCell ref="T61:U61"/>
    <mergeCell ref="L71:M71"/>
    <mergeCell ref="N71:O71"/>
    <mergeCell ref="P71:Q71"/>
    <mergeCell ref="R71:S71"/>
    <mergeCell ref="T71:U71"/>
    <mergeCell ref="B71:C71"/>
    <mergeCell ref="D71:E71"/>
    <mergeCell ref="F71:G71"/>
    <mergeCell ref="H71:I71"/>
    <mergeCell ref="J71:K71"/>
    <mergeCell ref="P51:Q51"/>
    <mergeCell ref="R51:S51"/>
    <mergeCell ref="T51:U51"/>
    <mergeCell ref="B61:C61"/>
    <mergeCell ref="D61:E61"/>
    <mergeCell ref="F61:G61"/>
    <mergeCell ref="H61:I61"/>
    <mergeCell ref="J61:K61"/>
    <mergeCell ref="B51:C51"/>
    <mergeCell ref="L51:M51"/>
    <mergeCell ref="D51:E51"/>
    <mergeCell ref="F51:G51"/>
    <mergeCell ref="H51:I51"/>
    <mergeCell ref="J51:K51"/>
    <mergeCell ref="L61:M61"/>
    <mergeCell ref="N61:O61"/>
    <mergeCell ref="AF6:AL6"/>
    <mergeCell ref="AA3:AR3"/>
    <mergeCell ref="A4:E4"/>
    <mergeCell ref="A5:E5"/>
    <mergeCell ref="A6:E6"/>
    <mergeCell ref="A3:F3"/>
    <mergeCell ref="AL4:AR4"/>
    <mergeCell ref="AL5:AR5"/>
    <mergeCell ref="AM6:AR6"/>
    <mergeCell ref="AA4:AJ4"/>
    <mergeCell ref="R86:V86"/>
    <mergeCell ref="R87:V87"/>
    <mergeCell ref="A30:Z30"/>
    <mergeCell ref="A34:AS34"/>
    <mergeCell ref="A75:AS75"/>
    <mergeCell ref="A79:AV79"/>
    <mergeCell ref="N52:O53"/>
    <mergeCell ref="N62:O63"/>
    <mergeCell ref="P52:Q53"/>
    <mergeCell ref="N72:O73"/>
    <mergeCell ref="P72:Q73"/>
    <mergeCell ref="A40:A41"/>
    <mergeCell ref="B40:H41"/>
    <mergeCell ref="I40:K41"/>
    <mergeCell ref="A43:AS43"/>
    <mergeCell ref="N51:O51"/>
    <mergeCell ref="P24:Q24"/>
    <mergeCell ref="P62:Q63"/>
    <mergeCell ref="A12:E12"/>
    <mergeCell ref="A13:E13"/>
    <mergeCell ref="A7:E7"/>
    <mergeCell ref="A8:E8"/>
    <mergeCell ref="A9:E9"/>
    <mergeCell ref="A10:E10"/>
    <mergeCell ref="A11:E11"/>
    <mergeCell ref="B24:C24"/>
    <mergeCell ref="D24:E24"/>
    <mergeCell ref="L40:T41"/>
    <mergeCell ref="A27:A28"/>
    <mergeCell ref="B27:H28"/>
    <mergeCell ref="I27:K28"/>
    <mergeCell ref="L27:T28"/>
    <mergeCell ref="F24:G24"/>
    <mergeCell ref="H24:I24"/>
    <mergeCell ref="J24:K24"/>
    <mergeCell ref="L24:M24"/>
    <mergeCell ref="N24:O24"/>
    <mergeCell ref="AD24:AE24"/>
    <mergeCell ref="AF24:AG24"/>
    <mergeCell ref="AH24:AI24"/>
    <mergeCell ref="V41:AA41"/>
    <mergeCell ref="R24:S24"/>
    <mergeCell ref="T24:U24"/>
    <mergeCell ref="V24:W24"/>
    <mergeCell ref="X24:Y24"/>
    <mergeCell ref="Z24:AA24"/>
    <mergeCell ref="AB24:AC24"/>
  </mergeCells>
  <pageMargins left="0.511811024" right="0.511811024" top="0.78740157499999996" bottom="0.78740157499999996" header="0.31496062000000002" footer="0.3149606200000000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HOMOLOGAÇÃO</vt:lpstr>
      <vt:lpstr>VALIDAÇÃO</vt:lpstr>
      <vt:lpstr>CLIENTE</vt:lpstr>
      <vt:lpstr>NÃO MEXER</vt:lpstr>
      <vt:lpstr>CLIENTE!Area_de_impressao</vt:lpstr>
      <vt:lpstr>HOMOLOGAÇÃO!Area_de_impressao</vt:lpstr>
      <vt:lpstr>VALIDAÇÃO!Area_de_impressao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Lopes Martins Pereira</dc:creator>
  <cp:lastModifiedBy>Ivan Mozart Guimaraes</cp:lastModifiedBy>
  <cp:lastPrinted>2017-08-30T20:20:23Z</cp:lastPrinted>
  <dcterms:created xsi:type="dcterms:W3CDTF">2014-01-31T17:50:00Z</dcterms:created>
  <dcterms:modified xsi:type="dcterms:W3CDTF">2023-08-24T15:17:03Z</dcterms:modified>
</cp:coreProperties>
</file>